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tion" sheetId="1" r:id="rId5"/>
    <sheet state="visible" name="Variable Capacity unit" sheetId="2" r:id="rId6"/>
    <sheet state="visible" name="Multi-stage Capacity unit" sheetId="3" r:id="rId7"/>
    <sheet state="visible" name="Two-stage Capacity unit" sheetId="4" r:id="rId8"/>
    <sheet state="visible" name="Fixed Capacity unit" sheetId="5" r:id="rId9"/>
    <sheet state="visible" name="data" sheetId="6" r:id="rId10"/>
  </sheets>
  <definedNames/>
  <calcPr/>
  <extLst>
    <ext uri="GoogleSheetsCustomDataVersion2">
      <go:sheetsCustomData xmlns:go="http://customooxmlschemas.google.com/" r:id="rId11" roundtripDataChecksum="q2mFMt9GqFBVxqPnjIUR/OqAS5KZxM0j6AbHRCS3ZKQ="/>
    </ext>
  </extLst>
</workbook>
</file>

<file path=xl/sharedStrings.xml><?xml version="1.0" encoding="utf-8"?>
<sst xmlns="http://schemas.openxmlformats.org/spreadsheetml/2006/main" count="1562" uniqueCount="715">
  <si>
    <t>ISO 16358-1 Amd1 CSPF  CALCULATION TOOL</t>
  </si>
  <si>
    <t>CSPF for Variable unit (at T1)</t>
  </si>
  <si>
    <t>for variable units</t>
  </si>
  <si>
    <t xml:space="preserve"> </t>
  </si>
  <si>
    <r>
      <rPr>
        <rFont val="Arial"/>
        <b/>
        <i/>
        <color theme="0"/>
        <sz val="9.0"/>
      </rPr>
      <t>φ</t>
    </r>
    <r>
      <rPr>
        <rFont val="Arial"/>
        <b/>
        <color theme="0"/>
        <sz val="9.0"/>
      </rPr>
      <t>ful(t100)</t>
    </r>
  </si>
  <si>
    <t>CSPF</t>
  </si>
  <si>
    <r>
      <rPr>
        <rFont val="Arial"/>
        <b/>
        <color theme="0"/>
        <sz val="9.0"/>
        <vertAlign val="subscript"/>
      </rPr>
      <t>ful</t>
    </r>
    <r>
      <rPr>
        <rFont val="Arial"/>
        <b/>
        <color theme="0"/>
        <sz val="9.0"/>
      </rPr>
      <t>(35)</t>
    </r>
  </si>
  <si>
    <r>
      <rPr>
        <rFont val="Arial"/>
        <b/>
        <color theme="0"/>
        <sz val="9.0"/>
        <vertAlign val="subscript"/>
      </rPr>
      <t>haf</t>
    </r>
    <r>
      <rPr>
        <rFont val="Arial"/>
        <b/>
        <color theme="0"/>
        <sz val="9.0"/>
      </rPr>
      <t>(35)</t>
    </r>
  </si>
  <si>
    <r>
      <rPr>
        <rFont val="Arial"/>
        <b/>
        <color theme="0"/>
        <sz val="9.0"/>
        <vertAlign val="subscript"/>
      </rPr>
      <t>min</t>
    </r>
    <r>
      <rPr>
        <rFont val="Arial"/>
        <b/>
        <color theme="0"/>
        <sz val="9.0"/>
      </rPr>
      <t>(35)</t>
    </r>
  </si>
  <si>
    <t>CD</t>
  </si>
  <si>
    <r>
      <rPr>
        <rFont val="Arial"/>
        <b/>
        <color theme="0"/>
        <sz val="9.0"/>
      </rPr>
      <t>t</t>
    </r>
    <r>
      <rPr>
        <rFont val="Arial"/>
        <b/>
        <color theme="0"/>
        <sz val="9.0"/>
        <vertAlign val="subscript"/>
      </rPr>
      <t>b</t>
    </r>
  </si>
  <si>
    <r>
      <rPr>
        <rFont val="Arial"/>
        <b/>
        <i/>
        <color theme="0"/>
        <sz val="9.0"/>
      </rPr>
      <t>E</t>
    </r>
    <r>
      <rPr>
        <rFont val="Arial"/>
        <b/>
        <color theme="0"/>
        <sz val="9.0"/>
      </rPr>
      <t>ER(t0)</t>
    </r>
  </si>
  <si>
    <t xml:space="preserve">　</t>
  </si>
  <si>
    <t>Select test item</t>
  </si>
  <si>
    <t>φ</t>
  </si>
  <si>
    <r>
      <rPr>
        <rFont val="Arial"/>
        <color theme="0"/>
        <sz val="9.0"/>
      </rPr>
      <t>φ(29)</t>
    </r>
    <r>
      <rPr>
        <rFont val="ＭＳ Ｐゴシック"/>
        <color theme="0"/>
        <sz val="9.0"/>
      </rPr>
      <t>←</t>
    </r>
    <r>
      <rPr>
        <rFont val="Arial"/>
        <color theme="0"/>
        <sz val="9.0"/>
      </rPr>
      <t>φ(35)</t>
    </r>
  </si>
  <si>
    <r>
      <rPr>
        <rFont val="Arial"/>
        <b/>
        <color theme="0"/>
        <sz val="9.0"/>
      </rPr>
      <t>t</t>
    </r>
    <r>
      <rPr>
        <rFont val="Arial"/>
        <b/>
        <color theme="0"/>
        <sz val="9.0"/>
        <vertAlign val="subscript"/>
      </rPr>
      <t>c</t>
    </r>
  </si>
  <si>
    <r>
      <rPr>
        <rFont val="Arial"/>
        <b/>
        <i/>
        <color theme="0"/>
        <sz val="9.0"/>
      </rPr>
      <t>E</t>
    </r>
    <r>
      <rPr>
        <rFont val="Arial"/>
        <b/>
        <color theme="0"/>
        <sz val="9.0"/>
      </rPr>
      <t>ER,ful(tb)</t>
    </r>
  </si>
  <si>
    <r>
      <rPr>
        <rFont val="Arial"/>
        <b/>
        <color theme="1"/>
        <sz val="9.0"/>
      </rPr>
      <t>Standard condition ( 35</t>
    </r>
    <r>
      <rPr>
        <rFont val="ＭＳ Ｐゴシック"/>
        <b/>
        <color theme="1"/>
        <sz val="9.0"/>
      </rPr>
      <t>℃</t>
    </r>
    <r>
      <rPr>
        <rFont val="Arial"/>
        <b/>
        <color theme="1"/>
        <sz val="9.0"/>
      </rPr>
      <t xml:space="preserve"> </t>
    </r>
    <r>
      <rPr>
        <rFont val="ＭＳ Ｐゴシック"/>
        <b/>
        <color theme="1"/>
        <sz val="9.0"/>
      </rPr>
      <t>）</t>
    </r>
  </si>
  <si>
    <t>Test</t>
  </si>
  <si>
    <t>ㅍ</t>
  </si>
  <si>
    <t>Required test only</t>
  </si>
  <si>
    <t>With Optional test</t>
  </si>
  <si>
    <t>P</t>
  </si>
  <si>
    <r>
      <rPr>
        <rFont val="Arial"/>
        <color theme="0"/>
        <sz val="9.0"/>
      </rPr>
      <t>P(29)</t>
    </r>
    <r>
      <rPr>
        <rFont val="ＭＳ Ｐゴシック"/>
        <color theme="0"/>
        <sz val="9.0"/>
      </rPr>
      <t>←</t>
    </r>
    <r>
      <rPr>
        <rFont val="Arial"/>
        <color theme="0"/>
        <sz val="9.0"/>
      </rPr>
      <t>P(35)</t>
    </r>
  </si>
  <si>
    <r>
      <rPr>
        <rFont val="Arial"/>
        <b/>
        <color theme="0"/>
        <sz val="9.0"/>
      </rPr>
      <t>t</t>
    </r>
    <r>
      <rPr>
        <rFont val="Arial"/>
        <b/>
        <color theme="0"/>
        <sz val="9.0"/>
        <vertAlign val="subscript"/>
      </rPr>
      <t>p</t>
    </r>
  </si>
  <si>
    <r>
      <rPr>
        <rFont val="Arial"/>
        <b/>
        <i/>
        <color theme="0"/>
        <sz val="9.0"/>
      </rPr>
      <t>E</t>
    </r>
    <r>
      <rPr>
        <rFont val="Arial"/>
        <b/>
        <color theme="0"/>
        <sz val="9.0"/>
      </rPr>
      <t>ER,haf(tc)</t>
    </r>
  </si>
  <si>
    <t>Capacity [W]</t>
  </si>
  <si>
    <t>Power [W]</t>
  </si>
  <si>
    <t>EER</t>
  </si>
  <si>
    <t>Measurement point</t>
  </si>
  <si>
    <r>
      <rPr>
        <rFont val="Arial"/>
        <b/>
        <i/>
        <color theme="0"/>
        <sz val="9.0"/>
      </rPr>
      <t>E</t>
    </r>
    <r>
      <rPr>
        <rFont val="Arial"/>
        <b/>
        <color theme="0"/>
        <sz val="9.0"/>
      </rPr>
      <t>ER</t>
    </r>
  </si>
  <si>
    <r>
      <rPr>
        <rFont val="Arial"/>
        <b/>
        <color theme="0"/>
        <sz val="9.0"/>
      </rPr>
      <t>t</t>
    </r>
    <r>
      <rPr>
        <rFont val="Arial"/>
        <b/>
        <color theme="0"/>
        <sz val="9.0"/>
        <vertAlign val="subscript"/>
      </rPr>
      <t>0</t>
    </r>
  </si>
  <si>
    <r>
      <rPr>
        <rFont val="Arial"/>
        <b/>
        <i/>
        <color theme="0"/>
        <sz val="9.0"/>
      </rPr>
      <t>E</t>
    </r>
    <r>
      <rPr>
        <rFont val="Arial"/>
        <b/>
        <color theme="0"/>
        <sz val="9.0"/>
      </rPr>
      <t>ER,min(tp)</t>
    </r>
  </si>
  <si>
    <t>Full</t>
  </si>
  <si>
    <t>Full Performance</t>
  </si>
  <si>
    <t>Measure</t>
  </si>
  <si>
    <r>
      <rPr>
        <rFont val="Arial"/>
        <b/>
        <color theme="0"/>
        <sz val="9.0"/>
      </rPr>
      <t>t</t>
    </r>
    <r>
      <rPr>
        <rFont val="Arial"/>
        <b/>
        <color theme="0"/>
        <sz val="9.0"/>
        <vertAlign val="subscript"/>
      </rPr>
      <t>100</t>
    </r>
  </si>
  <si>
    <t>Half</t>
  </si>
  <si>
    <t>Half Performance</t>
  </si>
  <si>
    <r>
      <rPr>
        <rFont val="Arial"/>
        <b/>
        <color theme="0"/>
        <sz val="9.0"/>
        <vertAlign val="subscript"/>
      </rPr>
      <t>ful</t>
    </r>
    <r>
      <rPr>
        <rFont val="Arial"/>
        <b/>
        <color theme="0"/>
        <sz val="9.0"/>
      </rPr>
      <t>(29)</t>
    </r>
  </si>
  <si>
    <r>
      <rPr>
        <rFont val="Arial"/>
        <b/>
        <color theme="0"/>
        <sz val="9.0"/>
        <vertAlign val="subscript"/>
      </rPr>
      <t>haf</t>
    </r>
    <r>
      <rPr>
        <rFont val="Arial"/>
        <b/>
        <color theme="0"/>
        <sz val="9.0"/>
      </rPr>
      <t>(29)</t>
    </r>
  </si>
  <si>
    <r>
      <rPr>
        <rFont val="Arial"/>
        <b/>
        <color theme="0"/>
        <sz val="9.0"/>
        <vertAlign val="subscript"/>
      </rPr>
      <t>min</t>
    </r>
    <r>
      <rPr>
        <rFont val="Arial"/>
        <b/>
        <color theme="0"/>
        <sz val="9.0"/>
      </rPr>
      <t>(29)</t>
    </r>
  </si>
  <si>
    <t>Minimum</t>
  </si>
  <si>
    <t>Min Performance</t>
  </si>
  <si>
    <t>Not Measure</t>
  </si>
  <si>
    <r>
      <rPr>
        <rFont val="Arial"/>
        <b/>
        <color theme="1"/>
        <sz val="9.0"/>
      </rPr>
      <t>Low Temperature Condition ( 29</t>
    </r>
    <r>
      <rPr>
        <rFont val="ＭＳ Ｐゴシック"/>
        <b/>
        <color theme="1"/>
        <sz val="9.0"/>
      </rPr>
      <t>℃</t>
    </r>
    <r>
      <rPr>
        <rFont val="Arial"/>
        <b/>
        <color theme="1"/>
        <sz val="9.0"/>
      </rPr>
      <t xml:space="preserve"> </t>
    </r>
    <r>
      <rPr>
        <rFont val="ＭＳ Ｐゴシック"/>
        <b/>
        <color theme="1"/>
        <sz val="9.0"/>
      </rPr>
      <t>）</t>
    </r>
  </si>
  <si>
    <t>CSTL [ kWh ]</t>
  </si>
  <si>
    <r>
      <rPr>
        <rFont val="Arial"/>
        <b/>
        <color theme="1"/>
        <sz val="9.0"/>
      </rPr>
      <t>(35</t>
    </r>
    <r>
      <rPr>
        <rFont val="ＭＳ Ｐゴシック"/>
        <b/>
        <color theme="1"/>
        <sz val="9.0"/>
      </rPr>
      <t>℃）</t>
    </r>
  </si>
  <si>
    <r>
      <rPr>
        <rFont val="Arial"/>
        <b/>
        <i/>
        <color theme="0"/>
        <sz val="9.0"/>
      </rPr>
      <t>E</t>
    </r>
    <r>
      <rPr>
        <rFont val="Arial"/>
        <b/>
        <color theme="0"/>
        <sz val="9.0"/>
      </rPr>
      <t>ER</t>
    </r>
  </si>
  <si>
    <t>CSEC [ kWh ]</t>
  </si>
  <si>
    <t>Default</t>
  </si>
  <si>
    <t>Bin number</t>
  </si>
  <si>
    <t>Outdoor Temperature</t>
  </si>
  <si>
    <t>Bin hours</t>
  </si>
  <si>
    <t>Cooling Load</t>
  </si>
  <si>
    <t>part load factor</t>
  </si>
  <si>
    <t>Operation factor</t>
  </si>
  <si>
    <t>Capacity</t>
  </si>
  <si>
    <t>CSTL</t>
  </si>
  <si>
    <t>Power input</t>
  </si>
  <si>
    <t>EER for CSEC</t>
  </si>
  <si>
    <t>Power Input</t>
  </si>
  <si>
    <t>CSEC</t>
  </si>
  <si>
    <r>
      <rPr>
        <rFont val="Arial"/>
        <b/>
        <color theme="1"/>
        <sz val="9.0"/>
      </rPr>
      <t>(29</t>
    </r>
    <r>
      <rPr>
        <rFont val="ＭＳ Ｐゴシック"/>
        <b/>
        <color theme="1"/>
        <sz val="9.0"/>
      </rPr>
      <t>℃）</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</si>
  <si>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</si>
  <si>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</si>
  <si>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</si>
  <si>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t>half</t>
  </si>
  <si>
    <t>min</t>
  </si>
  <si>
    <t>LCST</t>
  </si>
  <si>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</si>
  <si>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</si>
  <si>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</si>
  <si>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t>full&lt;Lc</t>
  </si>
  <si>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</si>
  <si>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</si>
  <si>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</si>
  <si>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t>CCSE</t>
  </si>
  <si>
    <t>j</t>
  </si>
  <si>
    <r>
      <rPr>
        <rFont val="ＭＳ Ｐゴシック"/>
        <color theme="0"/>
        <sz val="9.0"/>
      </rPr>
      <t>℃</t>
    </r>
  </si>
  <si>
    <r>
      <rPr>
        <rFont val="Arial"/>
        <i/>
        <color theme="0"/>
        <sz val="9.0"/>
      </rPr>
      <t>n</t>
    </r>
    <r>
      <rPr>
        <rFont val="Arial"/>
        <color theme="0"/>
        <sz val="9.0"/>
        <vertAlign val="subscript"/>
      </rPr>
      <t>j</t>
    </r>
  </si>
  <si>
    <t>W</t>
  </si>
  <si>
    <r>
      <rPr>
        <rFont val="Arial"/>
        <b/>
        <i/>
        <color theme="0"/>
        <sz val="9.0"/>
      </rPr>
      <t>φ</t>
    </r>
    <r>
      <rPr>
        <rFont val="Arial"/>
        <b/>
        <color theme="0"/>
        <sz val="9.0"/>
      </rPr>
      <t>ful(tj)</t>
    </r>
  </si>
  <si>
    <r>
      <rPr>
        <rFont val="Arial"/>
        <b/>
        <i/>
        <color theme="0"/>
        <sz val="9.0"/>
      </rPr>
      <t>φ</t>
    </r>
    <r>
      <rPr>
        <rFont val="Arial"/>
        <b/>
        <color theme="0"/>
        <sz val="9.0"/>
      </rPr>
      <t>haf(tj)</t>
    </r>
  </si>
  <si>
    <r>
      <rPr>
        <rFont val="Arial"/>
        <b/>
        <i/>
        <color theme="0"/>
        <sz val="9.0"/>
      </rPr>
      <t>φ</t>
    </r>
    <r>
      <rPr>
        <rFont val="Arial"/>
        <b/>
        <color theme="0"/>
        <sz val="9.0"/>
      </rPr>
      <t>min(tj)</t>
    </r>
  </si>
  <si>
    <r>
      <rPr>
        <rFont val="Arial"/>
        <i/>
        <color theme="0"/>
        <sz val="9.0"/>
      </rPr>
      <t>P</t>
    </r>
    <r>
      <rPr>
        <rFont val="Arial"/>
        <color theme="0"/>
        <sz val="9.0"/>
      </rPr>
      <t>ful(tj)</t>
    </r>
  </si>
  <si>
    <r>
      <rPr>
        <rFont val="Arial"/>
        <i/>
        <color theme="0"/>
        <sz val="9.0"/>
      </rPr>
      <t>P</t>
    </r>
    <r>
      <rPr>
        <rFont val="Arial"/>
        <color theme="0"/>
        <sz val="9.0"/>
      </rPr>
      <t>haf(tj)</t>
    </r>
  </si>
  <si>
    <r>
      <rPr>
        <rFont val="Arial"/>
        <i/>
        <color theme="0"/>
        <sz val="9.0"/>
      </rPr>
      <t>P</t>
    </r>
    <r>
      <rPr>
        <rFont val="Arial"/>
        <color theme="0"/>
        <sz val="9.0"/>
      </rPr>
      <t>min(tj)</t>
    </r>
  </si>
  <si>
    <r>
      <rPr>
        <rFont val="Arial"/>
        <b/>
        <i/>
        <color theme="0"/>
        <sz val="9.0"/>
      </rPr>
      <t>E</t>
    </r>
    <r>
      <rPr>
        <rFont val="Arial"/>
        <b/>
        <color theme="0"/>
        <sz val="9.0"/>
      </rPr>
      <t>ER,ful(tj)</t>
    </r>
  </si>
  <si>
    <r>
      <rPr>
        <rFont val="Arial"/>
        <b/>
        <i/>
        <color theme="0"/>
        <sz val="9.0"/>
      </rPr>
      <t>E</t>
    </r>
    <r>
      <rPr>
        <rFont val="Arial"/>
        <b/>
        <color theme="0"/>
        <sz val="9.0"/>
      </rPr>
      <t>ER,haf(tj)</t>
    </r>
  </si>
  <si>
    <r>
      <rPr>
        <rFont val="Arial"/>
        <b/>
        <i/>
        <color theme="0"/>
        <sz val="9.0"/>
      </rPr>
      <t>E</t>
    </r>
    <r>
      <rPr>
        <rFont val="Arial"/>
        <b/>
        <color theme="0"/>
        <sz val="9.0"/>
      </rPr>
      <t>ER,min(tj)</t>
    </r>
  </si>
  <si>
    <r>
      <rPr>
        <rFont val="Arial"/>
        <b/>
        <i/>
        <color theme="0"/>
        <sz val="9.0"/>
      </rPr>
      <t>E</t>
    </r>
    <r>
      <rPr>
        <rFont val="Arial"/>
        <b/>
        <color theme="0"/>
        <sz val="9.0"/>
      </rPr>
      <t>ER,min(tj)</t>
    </r>
  </si>
  <si>
    <r>
      <rPr>
        <rFont val="Arial"/>
        <b/>
        <i/>
        <color theme="0"/>
        <sz val="9.0"/>
      </rPr>
      <t>E</t>
    </r>
    <r>
      <rPr>
        <rFont val="Arial"/>
        <b/>
        <color theme="0"/>
        <sz val="9.0"/>
      </rPr>
      <t>ER,min-haf(tj)</t>
    </r>
  </si>
  <si>
    <r>
      <rPr>
        <rFont val="Arial"/>
        <b/>
        <i/>
        <color theme="0"/>
        <sz val="9.0"/>
      </rPr>
      <t>E</t>
    </r>
    <r>
      <rPr>
        <rFont val="Arial"/>
        <b/>
        <color theme="0"/>
        <sz val="9.0"/>
      </rPr>
      <t>ER,haf-min(tj)</t>
    </r>
  </si>
  <si>
    <r>
      <rPr>
        <rFont val="Arial"/>
        <b/>
        <i/>
        <color theme="0"/>
        <sz val="9.0"/>
      </rPr>
      <t>E</t>
    </r>
    <r>
      <rPr>
        <rFont val="Arial"/>
        <b/>
        <color theme="0"/>
        <sz val="9.0"/>
      </rPr>
      <t>ER,ful(tj)</t>
    </r>
  </si>
  <si>
    <r>
      <rPr>
        <rFont val="Arial"/>
        <b/>
        <i/>
        <color theme="0"/>
        <sz val="9.0"/>
      </rPr>
      <t>P</t>
    </r>
    <r>
      <rPr>
        <rFont val="Arial"/>
        <b/>
        <color theme="0"/>
        <sz val="9.0"/>
      </rPr>
      <t>min(tj)</t>
    </r>
  </si>
  <si>
    <r>
      <rPr>
        <rFont val="Arial"/>
        <b/>
        <i/>
        <color theme="0"/>
        <sz val="9.0"/>
      </rPr>
      <t>P</t>
    </r>
    <r>
      <rPr>
        <rFont val="Arial"/>
        <b/>
        <color theme="0"/>
        <sz val="9.0"/>
      </rPr>
      <t>min-haf(tj)</t>
    </r>
  </si>
  <si>
    <r>
      <rPr>
        <rFont val="Arial"/>
        <b/>
        <i/>
        <color theme="0"/>
        <sz val="9.0"/>
      </rPr>
      <t>P</t>
    </r>
    <r>
      <rPr>
        <rFont val="Arial"/>
        <b/>
        <color theme="0"/>
        <sz val="9.0"/>
      </rPr>
      <t>haf-ful(tj)</t>
    </r>
  </si>
  <si>
    <r>
      <rPr>
        <rFont val="Arial"/>
        <b/>
        <i/>
        <color theme="0"/>
        <sz val="9.0"/>
      </rPr>
      <t>P</t>
    </r>
    <r>
      <rPr>
        <rFont val="Arial"/>
        <b/>
        <color theme="0"/>
        <sz val="9.0"/>
      </rPr>
      <t>ful(tj)</t>
    </r>
  </si>
  <si>
    <r>
      <rPr>
        <rFont val="Arial"/>
        <b/>
        <color theme="1"/>
        <sz val="9.0"/>
      </rPr>
      <t>Low humidity and Cyclic condition (29</t>
    </r>
    <r>
      <rPr>
        <rFont val="ＭＳ Ｐゴシック"/>
        <b/>
        <color theme="1"/>
        <sz val="9.0"/>
      </rPr>
      <t>℃</t>
    </r>
    <r>
      <rPr>
        <rFont val="Arial"/>
        <b/>
        <color theme="1"/>
        <sz val="9.0"/>
      </rPr>
      <t>)</t>
    </r>
  </si>
  <si>
    <t xml:space="preserve">NOTE  If the minimum capacity test is measured, min(29) 
           test is conducted first. Min(35) test may be measured
           or may be calculated by using default value.
</t>
  </si>
  <si>
    <t>Half Dry Coil</t>
  </si>
  <si>
    <r>
      <rPr>
        <rFont val="Arial"/>
        <b/>
        <color theme="1"/>
        <sz val="8.0"/>
      </rPr>
      <t>(29</t>
    </r>
    <r>
      <rPr>
        <rFont val="ＭＳ Ｐゴシック"/>
        <b/>
        <color theme="1"/>
        <sz val="8.0"/>
      </rPr>
      <t>℃</t>
    </r>
    <r>
      <rPr>
        <rFont val="Arial"/>
        <b/>
        <color theme="1"/>
        <sz val="8.0"/>
      </rPr>
      <t xml:space="preserve"> Low Humidity and cyclic)</t>
    </r>
  </si>
  <si>
    <t>Half Cyclic</t>
  </si>
  <si>
    <t>Min Dry Coil</t>
  </si>
  <si>
    <t>Min Cyclic</t>
  </si>
  <si>
    <r>
      <rPr>
        <rFont val="Arial"/>
        <b/>
        <color theme="1"/>
        <sz val="9.0"/>
      </rPr>
      <t>Standard Condition ( 46</t>
    </r>
    <r>
      <rPr>
        <rFont val="ＭＳ Ｐゴシック"/>
        <b/>
        <color theme="1"/>
        <sz val="9.0"/>
      </rPr>
      <t>℃</t>
    </r>
    <r>
      <rPr>
        <rFont val="Arial"/>
        <b/>
        <color theme="1"/>
        <sz val="9.0"/>
      </rPr>
      <t xml:space="preserve"> </t>
    </r>
    <r>
      <rPr>
        <rFont val="ＭＳ Ｐゴシック"/>
        <b/>
        <color theme="1"/>
        <sz val="9.0"/>
      </rPr>
      <t>）</t>
    </r>
  </si>
  <si>
    <r>
      <rPr>
        <rFont val="Arial"/>
        <b/>
        <color theme="1"/>
        <sz val="9.0"/>
      </rPr>
      <t>Medium Condition ( 35</t>
    </r>
    <r>
      <rPr>
        <rFont val="ＭＳ Ｐゴシック"/>
        <b/>
        <color theme="1"/>
        <sz val="9.0"/>
      </rPr>
      <t>℃</t>
    </r>
    <r>
      <rPr>
        <rFont val="Arial"/>
        <b/>
        <color theme="1"/>
        <sz val="9.0"/>
      </rPr>
      <t xml:space="preserve"> </t>
    </r>
    <r>
      <rPr>
        <rFont val="ＭＳ Ｐゴシック"/>
        <b/>
        <color theme="1"/>
        <sz val="9.0"/>
      </rPr>
      <t>）</t>
    </r>
  </si>
  <si>
    <r>
      <rPr>
        <rFont val="Arial"/>
        <b/>
        <color theme="1"/>
        <sz val="9.0"/>
      </rPr>
      <t>(46</t>
    </r>
    <r>
      <rPr>
        <rFont val="ＭＳ Ｐゴシック"/>
        <b/>
        <color theme="1"/>
        <sz val="9.0"/>
      </rPr>
      <t>℃）</t>
    </r>
  </si>
  <si>
    <r>
      <rPr>
        <rFont val="Arial"/>
        <b/>
        <color theme="1"/>
        <sz val="9.0"/>
      </rPr>
      <t>Medium condition ( 29</t>
    </r>
    <r>
      <rPr>
        <rFont val="ＭＳ Ｐゴシック"/>
        <b/>
        <color theme="1"/>
        <sz val="9.0"/>
      </rPr>
      <t>℃</t>
    </r>
    <r>
      <rPr>
        <rFont val="Arial"/>
        <b/>
        <color theme="1"/>
        <sz val="9.0"/>
      </rPr>
      <t xml:space="preserve"> </t>
    </r>
    <r>
      <rPr>
        <rFont val="ＭＳ Ｐゴシック"/>
        <b/>
        <color theme="1"/>
        <sz val="9.0"/>
      </rPr>
      <t>）</t>
    </r>
  </si>
  <si>
    <t xml:space="preserve">NOTE  If the minimum capacity test is measured, min(35) 
           test is conducted first. Min(46) test or min(29) test 
           may be measured or may be calculated by using
          default  value.
</t>
  </si>
  <si>
    <r>
      <rPr>
        <rFont val="Arial"/>
        <b/>
        <color theme="1"/>
        <sz val="9.0"/>
      </rPr>
      <t>Low humidity and Cyclic condition ( 35</t>
    </r>
    <r>
      <rPr>
        <rFont val="ＭＳ Ｐゴシック"/>
        <b/>
        <color theme="1"/>
        <sz val="9.0"/>
      </rPr>
      <t>℃</t>
    </r>
    <r>
      <rPr>
        <rFont val="Arial"/>
        <b/>
        <color theme="1"/>
        <sz val="9.0"/>
      </rPr>
      <t xml:space="preserve"> )</t>
    </r>
  </si>
  <si>
    <r>
      <rPr>
        <rFont val="Arial"/>
        <b/>
        <color theme="1"/>
        <sz val="8.0"/>
      </rPr>
      <t>(35</t>
    </r>
    <r>
      <rPr>
        <rFont val="ＭＳ Ｐゴシック"/>
        <b/>
        <color theme="1"/>
        <sz val="8.0"/>
      </rPr>
      <t>℃</t>
    </r>
    <r>
      <rPr>
        <rFont val="Arial"/>
        <b/>
        <color theme="1"/>
        <sz val="8.0"/>
      </rPr>
      <t xml:space="preserve"> Low Humidity and cyclic)</t>
    </r>
  </si>
  <si>
    <t>Required test</t>
  </si>
  <si>
    <t>Optional test</t>
  </si>
  <si>
    <r>
      <rPr>
        <rFont val="Arial"/>
        <b/>
        <i/>
        <color theme="0"/>
        <sz val="9.0"/>
      </rPr>
      <t>φ</t>
    </r>
    <r>
      <rPr>
        <rFont val="Arial"/>
        <b/>
        <color theme="0"/>
        <sz val="9.0"/>
      </rPr>
      <t>ful(t100)</t>
    </r>
  </si>
  <si>
    <r>
      <rPr>
        <rFont val="Arial"/>
        <b/>
        <color theme="0"/>
        <sz val="9.0"/>
        <vertAlign val="subscript"/>
      </rPr>
      <t>ful</t>
    </r>
    <r>
      <rPr>
        <rFont val="Arial"/>
        <b/>
        <color theme="0"/>
        <sz val="9.0"/>
      </rPr>
      <t>(35)</t>
    </r>
  </si>
  <si>
    <r>
      <rPr>
        <rFont val="Arial"/>
        <b/>
        <color theme="0"/>
        <sz val="9.0"/>
        <vertAlign val="subscript"/>
      </rPr>
      <t>haf</t>
    </r>
    <r>
      <rPr>
        <rFont val="Arial"/>
        <b/>
        <color theme="0"/>
        <sz val="9.0"/>
      </rPr>
      <t>(35)</t>
    </r>
  </si>
  <si>
    <r>
      <rPr>
        <rFont val="Arial"/>
        <b/>
        <color theme="0"/>
        <sz val="9.0"/>
        <vertAlign val="subscript"/>
      </rPr>
      <t>min</t>
    </r>
    <r>
      <rPr>
        <rFont val="Arial"/>
        <b/>
        <color theme="0"/>
        <sz val="9.0"/>
      </rPr>
      <t>(35)</t>
    </r>
  </si>
  <si>
    <r>
      <rPr>
        <rFont val="Arial"/>
        <b/>
        <color theme="0"/>
        <sz val="9.0"/>
      </rPr>
      <t>t</t>
    </r>
    <r>
      <rPr>
        <rFont val="Arial"/>
        <b/>
        <color theme="0"/>
        <sz val="9.0"/>
        <vertAlign val="subscript"/>
      </rPr>
      <t>b</t>
    </r>
  </si>
  <si>
    <r>
      <rPr>
        <rFont val="Arial"/>
        <b/>
        <i/>
        <color theme="0"/>
        <sz val="9.0"/>
      </rPr>
      <t>E</t>
    </r>
    <r>
      <rPr>
        <rFont val="Arial"/>
        <b/>
        <color theme="0"/>
        <sz val="9.0"/>
      </rPr>
      <t>ER(t0)</t>
    </r>
  </si>
  <si>
    <r>
      <rPr>
        <rFont val="Arial"/>
        <color theme="0"/>
        <sz val="9.0"/>
      </rPr>
      <t>φ(29)</t>
    </r>
    <r>
      <rPr>
        <rFont val="ＭＳ Ｐゴシック"/>
        <color theme="0"/>
        <sz val="9.0"/>
      </rPr>
      <t>←</t>
    </r>
    <r>
      <rPr>
        <rFont val="Arial"/>
        <color theme="0"/>
        <sz val="9.0"/>
      </rPr>
      <t>φ(35)</t>
    </r>
  </si>
  <si>
    <r>
      <rPr>
        <rFont val="Arial"/>
        <b/>
        <color theme="0"/>
        <sz val="9.0"/>
      </rPr>
      <t>t</t>
    </r>
    <r>
      <rPr>
        <rFont val="Arial"/>
        <b/>
        <color theme="0"/>
        <sz val="9.0"/>
        <vertAlign val="subscript"/>
      </rPr>
      <t>c</t>
    </r>
  </si>
  <si>
    <r>
      <rPr>
        <rFont val="Arial"/>
        <b/>
        <i/>
        <color theme="0"/>
        <sz val="9.0"/>
      </rPr>
      <t>E</t>
    </r>
    <r>
      <rPr>
        <rFont val="Arial"/>
        <b/>
        <color theme="0"/>
        <sz val="9.0"/>
      </rPr>
      <t>ER,ful(tb)</t>
    </r>
  </si>
  <si>
    <r>
      <rPr>
        <rFont val="Arial"/>
        <color theme="0"/>
        <sz val="9.0"/>
      </rPr>
      <t>P(29)</t>
    </r>
    <r>
      <rPr>
        <rFont val="ＭＳ Ｐゴシック"/>
        <color theme="0"/>
        <sz val="9.0"/>
      </rPr>
      <t>←</t>
    </r>
    <r>
      <rPr>
        <rFont val="Arial"/>
        <color theme="0"/>
        <sz val="9.0"/>
      </rPr>
      <t>P(35)</t>
    </r>
  </si>
  <si>
    <r>
      <rPr>
        <rFont val="Arial"/>
        <b/>
        <color theme="0"/>
        <sz val="9.0"/>
      </rPr>
      <t>t</t>
    </r>
    <r>
      <rPr>
        <rFont val="Arial"/>
        <b/>
        <color theme="0"/>
        <sz val="9.0"/>
        <vertAlign val="subscript"/>
      </rPr>
      <t>p</t>
    </r>
  </si>
  <si>
    <r>
      <rPr>
        <rFont val="Arial"/>
        <b/>
        <i/>
        <color theme="0"/>
        <sz val="9.0"/>
      </rPr>
      <t>E</t>
    </r>
    <r>
      <rPr>
        <rFont val="Arial"/>
        <b/>
        <color theme="0"/>
        <sz val="9.0"/>
      </rPr>
      <t>ER,haf(tc)</t>
    </r>
  </si>
  <si>
    <r>
      <rPr>
        <rFont val="Arial"/>
        <b/>
        <i/>
        <color theme="0"/>
        <sz val="9.0"/>
      </rPr>
      <t>E</t>
    </r>
    <r>
      <rPr>
        <rFont val="Arial"/>
        <b/>
        <color theme="0"/>
        <sz val="9.0"/>
      </rPr>
      <t>ER</t>
    </r>
  </si>
  <si>
    <r>
      <rPr>
        <rFont val="Arial"/>
        <b/>
        <color theme="0"/>
        <sz val="9.0"/>
      </rPr>
      <t>t</t>
    </r>
    <r>
      <rPr>
        <rFont val="Arial"/>
        <b/>
        <color theme="0"/>
        <sz val="9.0"/>
        <vertAlign val="subscript"/>
      </rPr>
      <t>0</t>
    </r>
  </si>
  <si>
    <r>
      <rPr>
        <rFont val="Arial"/>
        <b/>
        <i/>
        <color theme="0"/>
        <sz val="9.0"/>
      </rPr>
      <t>E</t>
    </r>
    <r>
      <rPr>
        <rFont val="Arial"/>
        <b/>
        <color theme="0"/>
        <sz val="9.0"/>
      </rPr>
      <t>ER,min(tp)</t>
    </r>
  </si>
  <si>
    <r>
      <rPr>
        <rFont val="Arial"/>
        <b/>
        <color theme="0"/>
        <sz val="9.0"/>
      </rPr>
      <t>t</t>
    </r>
    <r>
      <rPr>
        <rFont val="Arial"/>
        <b/>
        <color theme="0"/>
        <sz val="9.0"/>
        <vertAlign val="subscript"/>
      </rPr>
      <t>100</t>
    </r>
  </si>
  <si>
    <r>
      <rPr>
        <rFont val="Arial"/>
        <b/>
        <color theme="0"/>
        <sz val="9.0"/>
        <vertAlign val="subscript"/>
      </rPr>
      <t>ful</t>
    </r>
    <r>
      <rPr>
        <rFont val="Arial"/>
        <b/>
        <color theme="0"/>
        <sz val="9.0"/>
      </rPr>
      <t>(29)</t>
    </r>
  </si>
  <si>
    <r>
      <rPr>
        <rFont val="Arial"/>
        <b/>
        <color theme="0"/>
        <sz val="9.0"/>
        <vertAlign val="subscript"/>
      </rPr>
      <t>haf</t>
    </r>
    <r>
      <rPr>
        <rFont val="Arial"/>
        <b/>
        <color theme="0"/>
        <sz val="9.0"/>
      </rPr>
      <t>(29)</t>
    </r>
  </si>
  <si>
    <r>
      <rPr>
        <rFont val="Arial"/>
        <b/>
        <color theme="0"/>
        <sz val="9.0"/>
        <vertAlign val="subscript"/>
      </rPr>
      <t>min</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</si>
  <si>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</si>
  <si>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</si>
  <si>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</si>
  <si>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</si>
  <si>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</si>
  <si>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</si>
  <si>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</si>
  <si>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</si>
  <si>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</si>
  <si>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</si>
  <si>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</si>
  <si>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</si>
  <si>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</si>
  <si>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haf(tj)</t>
    </r>
  </si>
  <si>
    <r>
      <rPr>
        <rFont val="Arial"/>
        <b/>
        <i/>
        <color theme="0"/>
        <sz val="9.0"/>
      </rPr>
      <t>φ</t>
    </r>
    <r>
      <rPr>
        <rFont val="Arial"/>
        <b/>
        <color theme="0"/>
        <sz val="9.0"/>
      </rPr>
      <t>min(tj)</t>
    </r>
  </si>
  <si>
    <r>
      <rPr>
        <rFont val="Arial"/>
        <i/>
        <color theme="0"/>
        <sz val="9.0"/>
      </rPr>
      <t>P</t>
    </r>
    <r>
      <rPr>
        <rFont val="Arial"/>
        <color theme="0"/>
        <sz val="9.0"/>
      </rPr>
      <t>ful(tj)</t>
    </r>
  </si>
  <si>
    <r>
      <rPr>
        <rFont val="Arial"/>
        <i/>
        <color theme="0"/>
        <sz val="9.0"/>
      </rPr>
      <t>P</t>
    </r>
    <r>
      <rPr>
        <rFont val="Arial"/>
        <color theme="0"/>
        <sz val="9.0"/>
      </rPr>
      <t>haf(tj)</t>
    </r>
  </si>
  <si>
    <r>
      <rPr>
        <rFont val="Arial"/>
        <i/>
        <color theme="0"/>
        <sz val="9.0"/>
      </rPr>
      <t>P</t>
    </r>
    <r>
      <rPr>
        <rFont val="Arial"/>
        <color theme="0"/>
        <sz val="9.0"/>
      </rPr>
      <t>min(tj)</t>
    </r>
  </si>
  <si>
    <r>
      <rPr>
        <rFont val="Arial"/>
        <b/>
        <i/>
        <color theme="0"/>
        <sz val="9.0"/>
      </rPr>
      <t>E</t>
    </r>
    <r>
      <rPr>
        <rFont val="Arial"/>
        <b/>
        <color theme="0"/>
        <sz val="9.0"/>
      </rPr>
      <t>ER,ful(tj)</t>
    </r>
  </si>
  <si>
    <r>
      <rPr>
        <rFont val="Arial"/>
        <b/>
        <i/>
        <color theme="0"/>
        <sz val="9.0"/>
      </rPr>
      <t>E</t>
    </r>
    <r>
      <rPr>
        <rFont val="Arial"/>
        <b/>
        <color theme="0"/>
        <sz val="9.0"/>
      </rPr>
      <t>ER,haf(tj)</t>
    </r>
  </si>
  <si>
    <r>
      <rPr>
        <rFont val="Arial"/>
        <b/>
        <i/>
        <color theme="0"/>
        <sz val="9.0"/>
      </rPr>
      <t>E</t>
    </r>
    <r>
      <rPr>
        <rFont val="Arial"/>
        <b/>
        <color theme="0"/>
        <sz val="9.0"/>
      </rPr>
      <t>ER,min(tj)</t>
    </r>
  </si>
  <si>
    <r>
      <rPr>
        <rFont val="Arial"/>
        <b/>
        <i/>
        <color theme="0"/>
        <sz val="9.0"/>
      </rPr>
      <t>E</t>
    </r>
    <r>
      <rPr>
        <rFont val="Arial"/>
        <b/>
        <color theme="0"/>
        <sz val="9.0"/>
      </rPr>
      <t>ER,min(tj)</t>
    </r>
  </si>
  <si>
    <r>
      <rPr>
        <rFont val="Arial"/>
        <b/>
        <i/>
        <color theme="0"/>
        <sz val="9.0"/>
      </rPr>
      <t>E</t>
    </r>
    <r>
      <rPr>
        <rFont val="Arial"/>
        <b/>
        <color theme="0"/>
        <sz val="9.0"/>
      </rPr>
      <t>ER,min-haf(tj)</t>
    </r>
  </si>
  <si>
    <r>
      <rPr>
        <rFont val="Arial"/>
        <b/>
        <i/>
        <color theme="0"/>
        <sz val="9.0"/>
      </rPr>
      <t>E</t>
    </r>
    <r>
      <rPr>
        <rFont val="Arial"/>
        <b/>
        <color theme="0"/>
        <sz val="9.0"/>
      </rPr>
      <t>ER,haf-min(tj)</t>
    </r>
  </si>
  <si>
    <r>
      <rPr>
        <rFont val="Arial"/>
        <b/>
        <i/>
        <color theme="0"/>
        <sz val="9.0"/>
      </rPr>
      <t>E</t>
    </r>
    <r>
      <rPr>
        <rFont val="Arial"/>
        <b/>
        <color theme="0"/>
        <sz val="9.0"/>
      </rPr>
      <t>ER,ful(tj)</t>
    </r>
  </si>
  <si>
    <r>
      <rPr>
        <rFont val="Arial"/>
        <b/>
        <i/>
        <color theme="0"/>
        <sz val="9.0"/>
      </rPr>
      <t>P</t>
    </r>
    <r>
      <rPr>
        <rFont val="Arial"/>
        <b/>
        <color theme="0"/>
        <sz val="9.0"/>
      </rPr>
      <t>min(tj)</t>
    </r>
  </si>
  <si>
    <r>
      <rPr>
        <rFont val="Arial"/>
        <b/>
        <i/>
        <color theme="0"/>
        <sz val="9.0"/>
      </rPr>
      <t>P</t>
    </r>
    <r>
      <rPr>
        <rFont val="Arial"/>
        <b/>
        <color theme="0"/>
        <sz val="9.0"/>
      </rPr>
      <t>min-haf(tj)</t>
    </r>
  </si>
  <si>
    <r>
      <rPr>
        <rFont val="Arial"/>
        <b/>
        <i/>
        <color theme="0"/>
        <sz val="9.0"/>
      </rPr>
      <t>P</t>
    </r>
    <r>
      <rPr>
        <rFont val="Arial"/>
        <b/>
        <color theme="0"/>
        <sz val="9.0"/>
      </rPr>
      <t>haf-ful(tj)</t>
    </r>
  </si>
  <si>
    <r>
      <rPr>
        <rFont val="Arial"/>
        <b/>
        <i/>
        <color theme="0"/>
        <sz val="9.0"/>
      </rPr>
      <t>P</t>
    </r>
    <r>
      <rPr>
        <rFont val="Arial"/>
        <b/>
        <color theme="0"/>
        <sz val="9.0"/>
      </rPr>
      <t>ful(tj)</t>
    </r>
  </si>
  <si>
    <t>CSPF for Variable unit (at T3)</t>
  </si>
  <si>
    <r>
      <rPr>
        <rFont val="Arial"/>
        <b/>
        <i/>
        <color theme="0"/>
        <sz val="9.0"/>
      </rPr>
      <t>φ</t>
    </r>
    <r>
      <rPr>
        <rFont val="Arial"/>
        <b/>
        <color theme="0"/>
        <sz val="9.0"/>
      </rPr>
      <t>ful(t100)</t>
    </r>
  </si>
  <si>
    <r>
      <rPr>
        <rFont val="Arial"/>
        <b/>
        <color theme="0"/>
        <sz val="9.0"/>
        <vertAlign val="subscript"/>
      </rPr>
      <t>ful</t>
    </r>
    <r>
      <rPr>
        <rFont val="Arial"/>
        <b/>
        <color theme="0"/>
        <sz val="9.0"/>
      </rPr>
      <t>(46)</t>
    </r>
  </si>
  <si>
    <r>
      <rPr>
        <rFont val="Arial"/>
        <b/>
        <color theme="0"/>
        <sz val="9.0"/>
        <vertAlign val="subscript"/>
      </rPr>
      <t>haf</t>
    </r>
    <r>
      <rPr>
        <rFont val="Arial"/>
        <b/>
        <color theme="0"/>
        <sz val="9.0"/>
      </rPr>
      <t>(46)</t>
    </r>
  </si>
  <si>
    <r>
      <rPr>
        <rFont val="Arial"/>
        <b/>
        <color theme="0"/>
        <sz val="9.0"/>
        <vertAlign val="subscript"/>
      </rPr>
      <t>min</t>
    </r>
    <r>
      <rPr>
        <rFont val="Arial"/>
        <b/>
        <color theme="0"/>
        <sz val="9.0"/>
      </rPr>
      <t>(46)</t>
    </r>
  </si>
  <si>
    <r>
      <rPr>
        <rFont val="Arial"/>
        <color theme="0"/>
        <sz val="9.0"/>
      </rPr>
      <t xml:space="preserve">in case of </t>
    </r>
    <r>
      <rPr>
        <rFont val="ＭＳ Ｐゴシック"/>
        <color theme="0"/>
        <sz val="9.0"/>
      </rPr>
      <t>≦</t>
    </r>
    <r>
      <rPr>
        <rFont val="Arial"/>
        <color theme="0"/>
        <sz val="9.0"/>
      </rPr>
      <t xml:space="preserve"> 35</t>
    </r>
    <r>
      <rPr>
        <rFont val="ＭＳ Ｐゴシック"/>
        <color theme="0"/>
        <sz val="9.0"/>
      </rPr>
      <t>℃</t>
    </r>
  </si>
  <si>
    <r>
      <rPr>
        <rFont val="Arial"/>
        <b/>
        <color theme="0"/>
        <sz val="9.0"/>
      </rPr>
      <t>φ(29)</t>
    </r>
    <r>
      <rPr>
        <rFont val="ＭＳ Ｐゴシック"/>
        <b/>
        <color theme="0"/>
        <sz val="9.0"/>
      </rPr>
      <t>←</t>
    </r>
    <r>
      <rPr>
        <rFont val="Arial"/>
        <b/>
        <color theme="0"/>
        <sz val="9.0"/>
      </rPr>
      <t>φ(35)</t>
    </r>
  </si>
  <si>
    <r>
      <rPr>
        <rFont val="Arial"/>
        <b/>
        <color theme="0"/>
        <sz val="9.0"/>
      </rPr>
      <t>t</t>
    </r>
    <r>
      <rPr>
        <rFont val="Arial"/>
        <b/>
        <color theme="0"/>
        <sz val="9.0"/>
        <vertAlign val="subscript"/>
      </rPr>
      <t>b</t>
    </r>
  </si>
  <si>
    <r>
      <rPr>
        <rFont val="Arial"/>
        <b/>
        <i/>
        <color theme="0"/>
        <sz val="9.0"/>
      </rPr>
      <t>E</t>
    </r>
    <r>
      <rPr>
        <rFont val="Arial"/>
        <b/>
        <color theme="0"/>
        <sz val="9.0"/>
      </rPr>
      <t>ER(t0)</t>
    </r>
  </si>
  <si>
    <r>
      <rPr>
        <rFont val="Arial"/>
        <b/>
        <color theme="0"/>
        <sz val="9.0"/>
      </rPr>
      <t>P(29)</t>
    </r>
    <r>
      <rPr>
        <rFont val="ＭＳ Ｐゴシック"/>
        <b/>
        <color theme="0"/>
        <sz val="9.0"/>
      </rPr>
      <t>←</t>
    </r>
    <r>
      <rPr>
        <rFont val="Arial"/>
        <b/>
        <color theme="0"/>
        <sz val="9.0"/>
      </rPr>
      <t>P(35)</t>
    </r>
  </si>
  <si>
    <r>
      <rPr>
        <rFont val="Arial"/>
        <b/>
        <color theme="0"/>
        <sz val="9.0"/>
      </rPr>
      <t>t</t>
    </r>
    <r>
      <rPr>
        <rFont val="Arial"/>
        <b/>
        <color theme="0"/>
        <sz val="9.0"/>
        <vertAlign val="subscript"/>
      </rPr>
      <t>c</t>
    </r>
  </si>
  <si>
    <r>
      <rPr>
        <rFont val="Arial"/>
        <b/>
        <i/>
        <color theme="0"/>
        <sz val="9.0"/>
      </rPr>
      <t>E</t>
    </r>
    <r>
      <rPr>
        <rFont val="Arial"/>
        <b/>
        <color theme="0"/>
        <sz val="9.0"/>
      </rPr>
      <t>ER,ful(tb)</t>
    </r>
  </si>
  <si>
    <r>
      <rPr>
        <rFont val="Arial"/>
        <b/>
        <i/>
        <color theme="0"/>
        <sz val="9.0"/>
      </rPr>
      <t>E</t>
    </r>
    <r>
      <rPr>
        <rFont val="Arial"/>
        <b/>
        <color theme="0"/>
        <sz val="9.0"/>
      </rPr>
      <t>ER</t>
    </r>
  </si>
  <si>
    <r>
      <rPr>
        <rFont val="Arial"/>
        <b/>
        <color theme="0"/>
        <sz val="9.0"/>
      </rPr>
      <t>φ(46)</t>
    </r>
    <r>
      <rPr>
        <rFont val="ＭＳ Ｐゴシック"/>
        <b/>
        <color theme="0"/>
        <sz val="9.0"/>
      </rPr>
      <t>←</t>
    </r>
    <r>
      <rPr>
        <rFont val="Arial"/>
        <b/>
        <color theme="0"/>
        <sz val="9.0"/>
      </rPr>
      <t>φ(35)</t>
    </r>
  </si>
  <si>
    <r>
      <rPr>
        <rFont val="Arial"/>
        <b/>
        <color theme="0"/>
        <sz val="9.0"/>
      </rPr>
      <t>t</t>
    </r>
    <r>
      <rPr>
        <rFont val="Arial"/>
        <b/>
        <color theme="0"/>
        <sz val="9.0"/>
        <vertAlign val="subscript"/>
      </rPr>
      <t>p</t>
    </r>
  </si>
  <si>
    <r>
      <rPr>
        <rFont val="Arial"/>
        <b/>
        <i/>
        <color theme="0"/>
        <sz val="9.0"/>
      </rPr>
      <t>E</t>
    </r>
    <r>
      <rPr>
        <rFont val="Arial"/>
        <b/>
        <color theme="0"/>
        <sz val="9.0"/>
      </rPr>
      <t>ER,haf(tc)</t>
    </r>
  </si>
  <si>
    <r>
      <rPr>
        <rFont val="Arial"/>
        <b/>
        <color theme="0"/>
        <sz val="9.0"/>
      </rPr>
      <t>P(46)</t>
    </r>
    <r>
      <rPr>
        <rFont val="ＭＳ Ｐゴシック"/>
        <b/>
        <color theme="0"/>
        <sz val="9.0"/>
      </rPr>
      <t>←</t>
    </r>
    <r>
      <rPr>
        <rFont val="Arial"/>
        <b/>
        <color theme="0"/>
        <sz val="9.0"/>
      </rPr>
      <t>P(35)</t>
    </r>
  </si>
  <si>
    <r>
      <rPr>
        <rFont val="Arial"/>
        <b/>
        <i/>
        <color theme="0"/>
        <sz val="9.0"/>
      </rPr>
      <t>E</t>
    </r>
    <r>
      <rPr>
        <rFont val="Arial"/>
        <b/>
        <color theme="0"/>
        <sz val="9.0"/>
      </rPr>
      <t>ER,min(tp)</t>
    </r>
  </si>
  <si>
    <r>
      <rPr>
        <rFont val="Arial"/>
        <b/>
        <color theme="0"/>
        <sz val="9.0"/>
        <vertAlign val="subscript"/>
      </rPr>
      <t>ful</t>
    </r>
    <r>
      <rPr>
        <rFont val="Arial"/>
        <b/>
        <color theme="0"/>
        <sz val="9.0"/>
      </rPr>
      <t>(35)</t>
    </r>
  </si>
  <si>
    <r>
      <rPr>
        <rFont val="Arial"/>
        <b/>
        <color theme="0"/>
        <sz val="9.0"/>
        <vertAlign val="subscript"/>
      </rPr>
      <t>haf</t>
    </r>
    <r>
      <rPr>
        <rFont val="Arial"/>
        <b/>
        <color theme="0"/>
        <sz val="9.0"/>
      </rPr>
      <t>(35)</t>
    </r>
  </si>
  <si>
    <r>
      <rPr>
        <rFont val="Arial"/>
        <b/>
        <color theme="0"/>
        <sz val="9.0"/>
        <vertAlign val="subscript"/>
      </rPr>
      <t>min</t>
    </r>
    <r>
      <rPr>
        <rFont val="Arial"/>
        <b/>
        <color theme="0"/>
        <sz val="9.0"/>
      </rPr>
      <t>(35)</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</si>
  <si>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</si>
  <si>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</si>
  <si>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color theme="0"/>
        <sz val="9.0"/>
      </rPr>
      <t>in case of &gt; 35</t>
    </r>
    <r>
      <rPr>
        <rFont val="ＭＳ Ｐゴシック"/>
        <color theme="0"/>
        <sz val="9.0"/>
      </rPr>
      <t>℃</t>
    </r>
  </si>
  <si>
    <r>
      <rPr>
        <rFont val="Arial"/>
        <b/>
        <i/>
        <color theme="0"/>
        <sz val="9.0"/>
      </rPr>
      <t>E</t>
    </r>
    <r>
      <rPr>
        <rFont val="Arial"/>
        <b/>
        <color theme="0"/>
        <sz val="9.0"/>
      </rPr>
      <t>ER</t>
    </r>
  </si>
  <si>
    <r>
      <rPr>
        <rFont val="Arial"/>
        <b/>
        <color theme="0"/>
        <sz val="9.0"/>
      </rPr>
      <t>t</t>
    </r>
    <r>
      <rPr>
        <rFont val="Arial"/>
        <b/>
        <color theme="0"/>
        <sz val="9.0"/>
        <vertAlign val="subscript"/>
      </rPr>
      <t>b</t>
    </r>
  </si>
  <si>
    <r>
      <rPr>
        <rFont val="Arial"/>
        <b/>
        <i/>
        <color theme="0"/>
        <sz val="9.0"/>
      </rPr>
      <t>E</t>
    </r>
    <r>
      <rPr>
        <rFont val="Arial"/>
        <b/>
        <color theme="0"/>
        <sz val="9.0"/>
      </rPr>
      <t>ER,ful(tb)</t>
    </r>
  </si>
  <si>
    <r>
      <rPr>
        <rFont val="Arial"/>
        <b/>
        <color theme="0"/>
        <sz val="9.0"/>
      </rPr>
      <t>t</t>
    </r>
    <r>
      <rPr>
        <rFont val="Arial"/>
        <b/>
        <color theme="0"/>
        <sz val="9.0"/>
        <vertAlign val="subscript"/>
      </rPr>
      <t>c</t>
    </r>
  </si>
  <si>
    <r>
      <rPr>
        <rFont val="Arial"/>
        <b/>
        <i/>
        <color theme="0"/>
        <sz val="9.0"/>
      </rPr>
      <t>E</t>
    </r>
    <r>
      <rPr>
        <rFont val="Arial"/>
        <b/>
        <color theme="0"/>
        <sz val="9.0"/>
      </rPr>
      <t>ER,haf(tc)</t>
    </r>
  </si>
  <si>
    <r>
      <rPr>
        <rFont val="Arial"/>
        <b/>
        <color theme="0"/>
        <sz val="9.0"/>
        <vertAlign val="subscript"/>
      </rPr>
      <t>ful</t>
    </r>
    <r>
      <rPr>
        <rFont val="Arial"/>
        <b/>
        <color theme="0"/>
        <sz val="9.0"/>
      </rPr>
      <t>(29)</t>
    </r>
  </si>
  <si>
    <r>
      <rPr>
        <rFont val="Arial"/>
        <b/>
        <color theme="0"/>
        <sz val="9.0"/>
        <vertAlign val="subscript"/>
      </rPr>
      <t>haf</t>
    </r>
    <r>
      <rPr>
        <rFont val="Arial"/>
        <b/>
        <color theme="0"/>
        <sz val="9.0"/>
      </rPr>
      <t>(29)</t>
    </r>
  </si>
  <si>
    <r>
      <rPr>
        <rFont val="Arial"/>
        <b/>
        <color theme="0"/>
        <sz val="9.0"/>
        <vertAlign val="subscript"/>
      </rPr>
      <t>min</t>
    </r>
    <r>
      <rPr>
        <rFont val="Arial"/>
        <b/>
        <color theme="0"/>
        <sz val="9.0"/>
      </rPr>
      <t>(29)</t>
    </r>
  </si>
  <si>
    <r>
      <rPr>
        <rFont val="Arial"/>
        <b/>
        <color theme="0"/>
        <sz val="9.0"/>
      </rPr>
      <t>t</t>
    </r>
    <r>
      <rPr>
        <rFont val="Arial"/>
        <b/>
        <color theme="0"/>
        <sz val="9.0"/>
        <vertAlign val="subscript"/>
      </rPr>
      <t>p</t>
    </r>
  </si>
  <si>
    <r>
      <rPr>
        <rFont val="Arial"/>
        <b/>
        <i/>
        <color theme="0"/>
        <sz val="9.0"/>
      </rPr>
      <t>E</t>
    </r>
    <r>
      <rPr>
        <rFont val="Arial"/>
        <b/>
        <color theme="0"/>
        <sz val="9.0"/>
      </rPr>
      <t>ER,min(tp)</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</si>
  <si>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</si>
  <si>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</si>
  <si>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</si>
  <si>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</si>
  <si>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L</t>
    </r>
    <r>
      <rPr>
        <rFont val="Arial"/>
        <b/>
        <color theme="0"/>
        <sz val="9.0"/>
      </rPr>
      <t>CST</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</si>
  <si>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</si>
  <si>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</si>
  <si>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</si>
  <si>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</si>
  <si>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</si>
  <si>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</si>
  <si>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</si>
  <si>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</si>
  <si>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</si>
  <si>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</si>
  <si>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haf(tj)</t>
    </r>
  </si>
  <si>
    <r>
      <rPr>
        <rFont val="Arial"/>
        <b/>
        <i/>
        <color theme="0"/>
        <sz val="9.0"/>
      </rPr>
      <t>φ</t>
    </r>
    <r>
      <rPr>
        <rFont val="Arial"/>
        <b/>
        <color theme="0"/>
        <sz val="9.0"/>
      </rPr>
      <t>min(tj)</t>
    </r>
  </si>
  <si>
    <r>
      <rPr>
        <rFont val="Arial"/>
        <i/>
        <color theme="0"/>
        <sz val="9.0"/>
      </rPr>
      <t>P</t>
    </r>
    <r>
      <rPr>
        <rFont val="Arial"/>
        <color theme="0"/>
        <sz val="9.0"/>
      </rPr>
      <t>ful(tj)</t>
    </r>
  </si>
  <si>
    <r>
      <rPr>
        <rFont val="Arial"/>
        <i/>
        <color theme="0"/>
        <sz val="9.0"/>
      </rPr>
      <t>P</t>
    </r>
    <r>
      <rPr>
        <rFont val="Arial"/>
        <color theme="0"/>
        <sz val="9.0"/>
      </rPr>
      <t>haf(tj)</t>
    </r>
  </si>
  <si>
    <r>
      <rPr>
        <rFont val="Arial"/>
        <i/>
        <color theme="0"/>
        <sz val="9.0"/>
      </rPr>
      <t>P</t>
    </r>
    <r>
      <rPr>
        <rFont val="Arial"/>
        <color theme="0"/>
        <sz val="9.0"/>
      </rPr>
      <t>min(tj)</t>
    </r>
  </si>
  <si>
    <r>
      <rPr>
        <rFont val="Arial"/>
        <b/>
        <i/>
        <color theme="0"/>
        <sz val="9.0"/>
      </rPr>
      <t>E</t>
    </r>
    <r>
      <rPr>
        <rFont val="Arial"/>
        <b/>
        <color theme="0"/>
        <sz val="9.0"/>
      </rPr>
      <t>ER,ful(tj)</t>
    </r>
  </si>
  <si>
    <r>
      <rPr>
        <rFont val="Arial"/>
        <b/>
        <i/>
        <color theme="0"/>
        <sz val="9.0"/>
      </rPr>
      <t>E</t>
    </r>
    <r>
      <rPr>
        <rFont val="Arial"/>
        <b/>
        <color theme="0"/>
        <sz val="9.0"/>
      </rPr>
      <t>ER,haf(tj)</t>
    </r>
  </si>
  <si>
    <r>
      <rPr>
        <rFont val="Arial"/>
        <b/>
        <i/>
        <color theme="0"/>
        <sz val="9.0"/>
      </rPr>
      <t>E</t>
    </r>
    <r>
      <rPr>
        <rFont val="Arial"/>
        <b/>
        <color theme="0"/>
        <sz val="9.0"/>
      </rPr>
      <t>ER,min(tj)</t>
    </r>
  </si>
  <si>
    <r>
      <rPr>
        <rFont val="Arial"/>
        <b/>
        <i/>
        <color theme="0"/>
        <sz val="9.0"/>
      </rPr>
      <t>E</t>
    </r>
    <r>
      <rPr>
        <rFont val="Arial"/>
        <b/>
        <color theme="0"/>
        <sz val="9.0"/>
      </rPr>
      <t>ER,min(tj)</t>
    </r>
  </si>
  <si>
    <r>
      <rPr>
        <rFont val="Arial"/>
        <b/>
        <i/>
        <color theme="0"/>
        <sz val="9.0"/>
      </rPr>
      <t>E</t>
    </r>
    <r>
      <rPr>
        <rFont val="Arial"/>
        <b/>
        <color theme="0"/>
        <sz val="9.0"/>
      </rPr>
      <t>ER,min-haf(tj)</t>
    </r>
  </si>
  <si>
    <r>
      <rPr>
        <rFont val="Arial"/>
        <b/>
        <i/>
        <color theme="0"/>
        <sz val="9.0"/>
      </rPr>
      <t>E</t>
    </r>
    <r>
      <rPr>
        <rFont val="Arial"/>
        <b/>
        <color theme="0"/>
        <sz val="9.0"/>
      </rPr>
      <t>ER,haf-min(tj)</t>
    </r>
  </si>
  <si>
    <r>
      <rPr>
        <rFont val="Arial"/>
        <b/>
        <i/>
        <color theme="0"/>
        <sz val="9.0"/>
      </rPr>
      <t>E</t>
    </r>
    <r>
      <rPr>
        <rFont val="Arial"/>
        <b/>
        <color theme="0"/>
        <sz val="9.0"/>
      </rPr>
      <t>ER,ful(tj)</t>
    </r>
  </si>
  <si>
    <r>
      <rPr>
        <rFont val="Arial"/>
        <b/>
        <i/>
        <color theme="0"/>
        <sz val="9.0"/>
      </rPr>
      <t>P</t>
    </r>
    <r>
      <rPr>
        <rFont val="Arial"/>
        <b/>
        <color theme="0"/>
        <sz val="9.0"/>
      </rPr>
      <t>min(tj)</t>
    </r>
  </si>
  <si>
    <r>
      <rPr>
        <rFont val="Arial"/>
        <b/>
        <i/>
        <color theme="0"/>
        <sz val="9.0"/>
      </rPr>
      <t>P</t>
    </r>
    <r>
      <rPr>
        <rFont val="Arial"/>
        <b/>
        <color theme="0"/>
        <sz val="9.0"/>
      </rPr>
      <t>min-haf(tj)</t>
    </r>
  </si>
  <si>
    <r>
      <rPr>
        <rFont val="Arial"/>
        <b/>
        <i/>
        <color theme="0"/>
        <sz val="9.0"/>
      </rPr>
      <t>P</t>
    </r>
    <r>
      <rPr>
        <rFont val="Arial"/>
        <b/>
        <color theme="0"/>
        <sz val="9.0"/>
      </rPr>
      <t>haf-ful(tj)</t>
    </r>
  </si>
  <si>
    <r>
      <rPr>
        <rFont val="Arial"/>
        <b/>
        <i/>
        <color theme="0"/>
        <sz val="9.0"/>
      </rPr>
      <t>P</t>
    </r>
    <r>
      <rPr>
        <rFont val="Arial"/>
        <b/>
        <color theme="0"/>
        <sz val="9.0"/>
      </rPr>
      <t>ful(tj)</t>
    </r>
  </si>
  <si>
    <r>
      <rPr>
        <rFont val="Arial"/>
        <b/>
        <i/>
        <color theme="0"/>
        <sz val="9.0"/>
      </rPr>
      <t>φ</t>
    </r>
    <r>
      <rPr>
        <rFont val="Arial"/>
        <b/>
        <color theme="0"/>
        <sz val="9.0"/>
      </rPr>
      <t>ful(t100)</t>
    </r>
  </si>
  <si>
    <r>
      <rPr>
        <rFont val="Arial"/>
        <b/>
        <color theme="0"/>
        <sz val="9.0"/>
        <vertAlign val="subscript"/>
      </rPr>
      <t>ful</t>
    </r>
    <r>
      <rPr>
        <rFont val="Arial"/>
        <b/>
        <color theme="0"/>
        <sz val="9.0"/>
      </rPr>
      <t>(46)</t>
    </r>
  </si>
  <si>
    <r>
      <rPr>
        <rFont val="Arial"/>
        <b/>
        <color theme="0"/>
        <sz val="9.0"/>
        <vertAlign val="subscript"/>
      </rPr>
      <t>haf</t>
    </r>
    <r>
      <rPr>
        <rFont val="Arial"/>
        <b/>
        <color theme="0"/>
        <sz val="9.0"/>
      </rPr>
      <t>(46)</t>
    </r>
  </si>
  <si>
    <r>
      <rPr>
        <rFont val="Arial"/>
        <b/>
        <color theme="0"/>
        <sz val="9.0"/>
        <vertAlign val="subscript"/>
      </rPr>
      <t>min</t>
    </r>
    <r>
      <rPr>
        <rFont val="Arial"/>
        <b/>
        <color theme="0"/>
        <sz val="9.0"/>
      </rPr>
      <t>(46)</t>
    </r>
  </si>
  <si>
    <r>
      <rPr>
        <rFont val="Arial"/>
        <color theme="0"/>
        <sz val="9.0"/>
      </rPr>
      <t xml:space="preserve">in case of </t>
    </r>
    <r>
      <rPr>
        <rFont val="ＭＳ Ｐゴシック"/>
        <color theme="0"/>
        <sz val="9.0"/>
      </rPr>
      <t>≦</t>
    </r>
    <r>
      <rPr>
        <rFont val="Arial"/>
        <color theme="0"/>
        <sz val="9.0"/>
      </rPr>
      <t xml:space="preserve"> 35</t>
    </r>
    <r>
      <rPr>
        <rFont val="ＭＳ Ｐゴシック"/>
        <color theme="0"/>
        <sz val="9.0"/>
      </rPr>
      <t>℃</t>
    </r>
  </si>
  <si>
    <r>
      <rPr>
        <rFont val="Arial"/>
        <b/>
        <color theme="0"/>
        <sz val="9.0"/>
      </rPr>
      <t>φ(29)</t>
    </r>
    <r>
      <rPr>
        <rFont val="ＭＳ Ｐゴシック"/>
        <b/>
        <color theme="0"/>
        <sz val="9.0"/>
      </rPr>
      <t>←</t>
    </r>
    <r>
      <rPr>
        <rFont val="Arial"/>
        <b/>
        <color theme="0"/>
        <sz val="9.0"/>
      </rPr>
      <t>φ(35)</t>
    </r>
  </si>
  <si>
    <r>
      <rPr>
        <rFont val="Arial"/>
        <b/>
        <color theme="0"/>
        <sz val="9.0"/>
      </rPr>
      <t>t</t>
    </r>
    <r>
      <rPr>
        <rFont val="Arial"/>
        <b/>
        <color theme="0"/>
        <sz val="9.0"/>
        <vertAlign val="subscript"/>
      </rPr>
      <t>b</t>
    </r>
  </si>
  <si>
    <r>
      <rPr>
        <rFont val="Arial"/>
        <b/>
        <i/>
        <color theme="0"/>
        <sz val="9.0"/>
      </rPr>
      <t>E</t>
    </r>
    <r>
      <rPr>
        <rFont val="Arial"/>
        <b/>
        <color theme="0"/>
        <sz val="9.0"/>
      </rPr>
      <t>ER(t0)</t>
    </r>
  </si>
  <si>
    <r>
      <rPr>
        <rFont val="Arial"/>
        <b/>
        <color theme="0"/>
        <sz val="9.0"/>
      </rPr>
      <t>P(29)</t>
    </r>
    <r>
      <rPr>
        <rFont val="ＭＳ Ｐゴシック"/>
        <b/>
        <color theme="0"/>
        <sz val="9.0"/>
      </rPr>
      <t>←</t>
    </r>
    <r>
      <rPr>
        <rFont val="Arial"/>
        <b/>
        <color theme="0"/>
        <sz val="9.0"/>
      </rPr>
      <t>P(35)</t>
    </r>
  </si>
  <si>
    <r>
      <rPr>
        <rFont val="Arial"/>
        <b/>
        <color theme="0"/>
        <sz val="9.0"/>
      </rPr>
      <t>t</t>
    </r>
    <r>
      <rPr>
        <rFont val="Arial"/>
        <b/>
        <color theme="0"/>
        <sz val="9.0"/>
        <vertAlign val="subscript"/>
      </rPr>
      <t>c</t>
    </r>
  </si>
  <si>
    <r>
      <rPr>
        <rFont val="Arial"/>
        <b/>
        <i/>
        <color theme="0"/>
        <sz val="9.0"/>
      </rPr>
      <t>E</t>
    </r>
    <r>
      <rPr>
        <rFont val="Arial"/>
        <b/>
        <color theme="0"/>
        <sz val="9.0"/>
      </rPr>
      <t>ER,ful(tb)</t>
    </r>
  </si>
  <si>
    <r>
      <rPr>
        <rFont val="Arial"/>
        <b/>
        <i/>
        <color theme="0"/>
        <sz val="9.0"/>
      </rPr>
      <t>E</t>
    </r>
    <r>
      <rPr>
        <rFont val="Arial"/>
        <b/>
        <color theme="0"/>
        <sz val="9.0"/>
      </rPr>
      <t>ER</t>
    </r>
  </si>
  <si>
    <r>
      <rPr>
        <rFont val="Arial"/>
        <b/>
        <color theme="0"/>
        <sz val="9.0"/>
      </rPr>
      <t>φ(46)</t>
    </r>
    <r>
      <rPr>
        <rFont val="ＭＳ Ｐゴシック"/>
        <b/>
        <color theme="0"/>
        <sz val="9.0"/>
      </rPr>
      <t>←</t>
    </r>
    <r>
      <rPr>
        <rFont val="Arial"/>
        <b/>
        <color theme="0"/>
        <sz val="9.0"/>
      </rPr>
      <t>φ(35)</t>
    </r>
  </si>
  <si>
    <r>
      <rPr>
        <rFont val="Arial"/>
        <b/>
        <color theme="0"/>
        <sz val="9.0"/>
      </rPr>
      <t>t</t>
    </r>
    <r>
      <rPr>
        <rFont val="Arial"/>
        <b/>
        <color theme="0"/>
        <sz val="9.0"/>
        <vertAlign val="subscript"/>
      </rPr>
      <t>p</t>
    </r>
  </si>
  <si>
    <r>
      <rPr>
        <rFont val="Arial"/>
        <b/>
        <i/>
        <color theme="0"/>
        <sz val="9.0"/>
      </rPr>
      <t>E</t>
    </r>
    <r>
      <rPr>
        <rFont val="Arial"/>
        <b/>
        <color theme="0"/>
        <sz val="9.0"/>
      </rPr>
      <t>ER,haf(tc)</t>
    </r>
  </si>
  <si>
    <r>
      <rPr>
        <rFont val="Arial"/>
        <b/>
        <color theme="0"/>
        <sz val="9.0"/>
      </rPr>
      <t>P(46)</t>
    </r>
    <r>
      <rPr>
        <rFont val="ＭＳ Ｐゴシック"/>
        <b/>
        <color theme="0"/>
        <sz val="9.0"/>
      </rPr>
      <t>←</t>
    </r>
    <r>
      <rPr>
        <rFont val="Arial"/>
        <b/>
        <color theme="0"/>
        <sz val="9.0"/>
      </rPr>
      <t>P(35)</t>
    </r>
  </si>
  <si>
    <r>
      <rPr>
        <rFont val="Arial"/>
        <b/>
        <i/>
        <color theme="0"/>
        <sz val="9.0"/>
      </rPr>
      <t>E</t>
    </r>
    <r>
      <rPr>
        <rFont val="Arial"/>
        <b/>
        <color theme="0"/>
        <sz val="9.0"/>
      </rPr>
      <t>ER,min(tp)</t>
    </r>
  </si>
  <si>
    <r>
      <rPr>
        <rFont val="Arial"/>
        <b/>
        <color theme="0"/>
        <sz val="9.0"/>
        <vertAlign val="subscript"/>
      </rPr>
      <t>ful</t>
    </r>
    <r>
      <rPr>
        <rFont val="Arial"/>
        <b/>
        <color theme="0"/>
        <sz val="9.0"/>
      </rPr>
      <t>(35)</t>
    </r>
  </si>
  <si>
    <r>
      <rPr>
        <rFont val="Arial"/>
        <b/>
        <color theme="0"/>
        <sz val="9.0"/>
        <vertAlign val="subscript"/>
      </rPr>
      <t>haf</t>
    </r>
    <r>
      <rPr>
        <rFont val="Arial"/>
        <b/>
        <color theme="0"/>
        <sz val="9.0"/>
      </rPr>
      <t>(35)</t>
    </r>
  </si>
  <si>
    <r>
      <rPr>
        <rFont val="Arial"/>
        <b/>
        <color theme="0"/>
        <sz val="9.0"/>
        <vertAlign val="subscript"/>
      </rPr>
      <t>min</t>
    </r>
    <r>
      <rPr>
        <rFont val="Arial"/>
        <b/>
        <color theme="0"/>
        <sz val="9.0"/>
      </rPr>
      <t>(35)</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</si>
  <si>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</si>
  <si>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</si>
  <si>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color theme="0"/>
        <sz val="9.0"/>
      </rPr>
      <t>in case of &gt; 35</t>
    </r>
    <r>
      <rPr>
        <rFont val="ＭＳ Ｐゴシック"/>
        <color theme="0"/>
        <sz val="9.0"/>
      </rPr>
      <t>℃</t>
    </r>
  </si>
  <si>
    <r>
      <rPr>
        <rFont val="Arial"/>
        <b/>
        <i/>
        <color theme="0"/>
        <sz val="9.0"/>
      </rPr>
      <t>E</t>
    </r>
    <r>
      <rPr>
        <rFont val="Arial"/>
        <b/>
        <color theme="0"/>
        <sz val="9.0"/>
      </rPr>
      <t>ER</t>
    </r>
  </si>
  <si>
    <r>
      <rPr>
        <rFont val="Arial"/>
        <b/>
        <color theme="0"/>
        <sz val="9.0"/>
      </rPr>
      <t>t</t>
    </r>
    <r>
      <rPr>
        <rFont val="Arial"/>
        <b/>
        <color theme="0"/>
        <sz val="9.0"/>
        <vertAlign val="subscript"/>
      </rPr>
      <t>b</t>
    </r>
  </si>
  <si>
    <r>
      <rPr>
        <rFont val="Arial"/>
        <b/>
        <i/>
        <color theme="0"/>
        <sz val="9.0"/>
      </rPr>
      <t>E</t>
    </r>
    <r>
      <rPr>
        <rFont val="Arial"/>
        <b/>
        <color theme="0"/>
        <sz val="9.0"/>
      </rPr>
      <t>ER,ful(tb)</t>
    </r>
  </si>
  <si>
    <r>
      <rPr>
        <rFont val="Arial"/>
        <b/>
        <color theme="0"/>
        <sz val="9.0"/>
      </rPr>
      <t>t</t>
    </r>
    <r>
      <rPr>
        <rFont val="Arial"/>
        <b/>
        <color theme="0"/>
        <sz val="9.0"/>
        <vertAlign val="subscript"/>
      </rPr>
      <t>c</t>
    </r>
  </si>
  <si>
    <r>
      <rPr>
        <rFont val="Arial"/>
        <b/>
        <i/>
        <color theme="0"/>
        <sz val="9.0"/>
      </rPr>
      <t>E</t>
    </r>
    <r>
      <rPr>
        <rFont val="Arial"/>
        <b/>
        <color theme="0"/>
        <sz val="9.0"/>
      </rPr>
      <t>ER,haf(tc)</t>
    </r>
  </si>
  <si>
    <r>
      <rPr>
        <rFont val="Arial"/>
        <b/>
        <color theme="0"/>
        <sz val="9.0"/>
        <vertAlign val="subscript"/>
      </rPr>
      <t>ful</t>
    </r>
    <r>
      <rPr>
        <rFont val="Arial"/>
        <b/>
        <color theme="0"/>
        <sz val="9.0"/>
      </rPr>
      <t>(29)</t>
    </r>
  </si>
  <si>
    <r>
      <rPr>
        <rFont val="Arial"/>
        <b/>
        <color theme="0"/>
        <sz val="9.0"/>
        <vertAlign val="subscript"/>
      </rPr>
      <t>haf</t>
    </r>
    <r>
      <rPr>
        <rFont val="Arial"/>
        <b/>
        <color theme="0"/>
        <sz val="9.0"/>
      </rPr>
      <t>(29)</t>
    </r>
  </si>
  <si>
    <r>
      <rPr>
        <rFont val="Arial"/>
        <b/>
        <color theme="0"/>
        <sz val="9.0"/>
        <vertAlign val="subscript"/>
      </rPr>
      <t>min</t>
    </r>
    <r>
      <rPr>
        <rFont val="Arial"/>
        <b/>
        <color theme="0"/>
        <sz val="9.0"/>
      </rPr>
      <t>(29)</t>
    </r>
  </si>
  <si>
    <r>
      <rPr>
        <rFont val="Arial"/>
        <b/>
        <color theme="0"/>
        <sz val="9.0"/>
      </rPr>
      <t>t</t>
    </r>
    <r>
      <rPr>
        <rFont val="Arial"/>
        <b/>
        <color theme="0"/>
        <sz val="9.0"/>
        <vertAlign val="subscript"/>
      </rPr>
      <t>p</t>
    </r>
  </si>
  <si>
    <r>
      <rPr>
        <rFont val="Arial"/>
        <b/>
        <i/>
        <color theme="0"/>
        <sz val="9.0"/>
      </rPr>
      <t>E</t>
    </r>
    <r>
      <rPr>
        <rFont val="Arial"/>
        <b/>
        <color theme="0"/>
        <sz val="9.0"/>
      </rPr>
      <t>ER,min(tp)</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</si>
  <si>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</si>
  <si>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</si>
  <si>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</si>
  <si>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</si>
  <si>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L</t>
    </r>
    <r>
      <rPr>
        <rFont val="Arial"/>
        <b/>
        <color theme="0"/>
        <sz val="9.0"/>
      </rPr>
      <t>CST</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</si>
  <si>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</si>
  <si>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</si>
  <si>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</si>
  <si>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</si>
  <si>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</si>
  <si>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</si>
  <si>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</si>
  <si>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</si>
  <si>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</si>
  <si>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</si>
  <si>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haf(tj)</t>
    </r>
  </si>
  <si>
    <r>
      <rPr>
        <rFont val="Arial"/>
        <b/>
        <i/>
        <color theme="0"/>
        <sz val="9.0"/>
      </rPr>
      <t>φ</t>
    </r>
    <r>
      <rPr>
        <rFont val="Arial"/>
        <b/>
        <color theme="0"/>
        <sz val="9.0"/>
      </rPr>
      <t>min(tj)</t>
    </r>
  </si>
  <si>
    <r>
      <rPr>
        <rFont val="Arial"/>
        <i/>
        <color theme="0"/>
        <sz val="9.0"/>
      </rPr>
      <t>P</t>
    </r>
    <r>
      <rPr>
        <rFont val="Arial"/>
        <color theme="0"/>
        <sz val="9.0"/>
      </rPr>
      <t>ful(tj)</t>
    </r>
  </si>
  <si>
    <r>
      <rPr>
        <rFont val="Arial"/>
        <i/>
        <color theme="0"/>
        <sz val="9.0"/>
      </rPr>
      <t>P</t>
    </r>
    <r>
      <rPr>
        <rFont val="Arial"/>
        <color theme="0"/>
        <sz val="9.0"/>
      </rPr>
      <t>haf(tj)</t>
    </r>
  </si>
  <si>
    <r>
      <rPr>
        <rFont val="Arial"/>
        <i/>
        <color theme="0"/>
        <sz val="9.0"/>
      </rPr>
      <t>P</t>
    </r>
    <r>
      <rPr>
        <rFont val="Arial"/>
        <color theme="0"/>
        <sz val="9.0"/>
      </rPr>
      <t>min(tj)</t>
    </r>
  </si>
  <si>
    <r>
      <rPr>
        <rFont val="Arial"/>
        <b/>
        <i/>
        <color theme="0"/>
        <sz val="9.0"/>
      </rPr>
      <t>E</t>
    </r>
    <r>
      <rPr>
        <rFont val="Arial"/>
        <b/>
        <color theme="0"/>
        <sz val="9.0"/>
      </rPr>
      <t>ER,ful(tj)</t>
    </r>
  </si>
  <si>
    <r>
      <rPr>
        <rFont val="Arial"/>
        <b/>
        <i/>
        <color theme="0"/>
        <sz val="9.0"/>
      </rPr>
      <t>E</t>
    </r>
    <r>
      <rPr>
        <rFont val="Arial"/>
        <b/>
        <color theme="0"/>
        <sz val="9.0"/>
      </rPr>
      <t>ER,haf(tj)</t>
    </r>
  </si>
  <si>
    <r>
      <rPr>
        <rFont val="Arial"/>
        <b/>
        <i/>
        <color theme="0"/>
        <sz val="9.0"/>
      </rPr>
      <t>E</t>
    </r>
    <r>
      <rPr>
        <rFont val="Arial"/>
        <b/>
        <color theme="0"/>
        <sz val="9.0"/>
      </rPr>
      <t>ER,min(tj)</t>
    </r>
  </si>
  <si>
    <r>
      <rPr>
        <rFont val="Arial"/>
        <b/>
        <i/>
        <color theme="0"/>
        <sz val="9.0"/>
      </rPr>
      <t>E</t>
    </r>
    <r>
      <rPr>
        <rFont val="Arial"/>
        <b/>
        <color theme="0"/>
        <sz val="9.0"/>
      </rPr>
      <t>ER,min(tj)</t>
    </r>
  </si>
  <si>
    <r>
      <rPr>
        <rFont val="Arial"/>
        <b/>
        <i/>
        <color theme="0"/>
        <sz val="9.0"/>
      </rPr>
      <t>E</t>
    </r>
    <r>
      <rPr>
        <rFont val="Arial"/>
        <b/>
        <color theme="0"/>
        <sz val="9.0"/>
      </rPr>
      <t>ER,min-haf(tj)</t>
    </r>
  </si>
  <si>
    <r>
      <rPr>
        <rFont val="Arial"/>
        <b/>
        <i/>
        <color theme="0"/>
        <sz val="9.0"/>
      </rPr>
      <t>E</t>
    </r>
    <r>
      <rPr>
        <rFont val="Arial"/>
        <b/>
        <color theme="0"/>
        <sz val="9.0"/>
      </rPr>
      <t>ER,haf-min(tj)</t>
    </r>
  </si>
  <si>
    <r>
      <rPr>
        <rFont val="Arial"/>
        <b/>
        <i/>
        <color theme="0"/>
        <sz val="9.0"/>
      </rPr>
      <t>E</t>
    </r>
    <r>
      <rPr>
        <rFont val="Arial"/>
        <b/>
        <color theme="0"/>
        <sz val="9.0"/>
      </rPr>
      <t>ER,ful(tj)</t>
    </r>
  </si>
  <si>
    <r>
      <rPr>
        <rFont val="Arial"/>
        <b/>
        <i/>
        <color theme="0"/>
        <sz val="9.0"/>
      </rPr>
      <t>P</t>
    </r>
    <r>
      <rPr>
        <rFont val="Arial"/>
        <b/>
        <color theme="0"/>
        <sz val="9.0"/>
      </rPr>
      <t>min(tj)</t>
    </r>
  </si>
  <si>
    <r>
      <rPr>
        <rFont val="Arial"/>
        <b/>
        <i/>
        <color theme="0"/>
        <sz val="9.0"/>
      </rPr>
      <t>P</t>
    </r>
    <r>
      <rPr>
        <rFont val="Arial"/>
        <b/>
        <color theme="0"/>
        <sz val="9.0"/>
      </rPr>
      <t>min-haf(tj)</t>
    </r>
  </si>
  <si>
    <r>
      <rPr>
        <rFont val="Arial"/>
        <b/>
        <i/>
        <color theme="0"/>
        <sz val="9.0"/>
      </rPr>
      <t>P</t>
    </r>
    <r>
      <rPr>
        <rFont val="Arial"/>
        <b/>
        <color theme="0"/>
        <sz val="9.0"/>
      </rPr>
      <t>haf-ful(tj)</t>
    </r>
  </si>
  <si>
    <r>
      <rPr>
        <rFont val="Arial"/>
        <b/>
        <i/>
        <color theme="0"/>
        <sz val="9.0"/>
      </rPr>
      <t>P</t>
    </r>
    <r>
      <rPr>
        <rFont val="Arial"/>
        <b/>
        <color theme="0"/>
        <sz val="9.0"/>
      </rPr>
      <t>ful(tj)</t>
    </r>
  </si>
  <si>
    <t>CSPF for Mutli-stage unit (at T1)</t>
  </si>
  <si>
    <t>for Multi-stage units</t>
  </si>
  <si>
    <r>
      <rPr>
        <rFont val="Arial"/>
        <b/>
        <i/>
        <color theme="0"/>
        <sz val="9.0"/>
      </rPr>
      <t>φ</t>
    </r>
    <r>
      <rPr>
        <rFont val="Arial"/>
        <b/>
        <color theme="0"/>
        <sz val="9.0"/>
        <vertAlign val="subscript"/>
      </rPr>
      <t>ful</t>
    </r>
    <r>
      <rPr>
        <rFont val="Arial"/>
        <b/>
        <color theme="0"/>
        <sz val="9.0"/>
      </rPr>
      <t>(t100)</t>
    </r>
  </si>
  <si>
    <r>
      <rPr>
        <rFont val="Arial"/>
        <b/>
        <color theme="0"/>
        <sz val="9.0"/>
        <vertAlign val="subscript"/>
      </rPr>
      <t>ful</t>
    </r>
    <r>
      <rPr>
        <rFont val="Arial"/>
        <b/>
        <color theme="0"/>
        <sz val="9.0"/>
      </rPr>
      <t>(35)</t>
    </r>
  </si>
  <si>
    <r>
      <rPr>
        <rFont val="Arial"/>
        <b/>
        <color theme="0"/>
        <sz val="9.0"/>
        <vertAlign val="subscript"/>
      </rPr>
      <t>haf</t>
    </r>
    <r>
      <rPr>
        <rFont val="Arial"/>
        <b/>
        <color theme="0"/>
        <sz val="9.0"/>
      </rPr>
      <t>(35)</t>
    </r>
  </si>
  <si>
    <r>
      <rPr>
        <rFont val="Arial"/>
        <b/>
        <color theme="0"/>
        <sz val="9.0"/>
        <vertAlign val="subscript"/>
      </rPr>
      <t>min</t>
    </r>
    <r>
      <rPr>
        <rFont val="Arial"/>
        <b/>
        <color theme="0"/>
        <sz val="9.0"/>
      </rPr>
      <t>(35)</t>
    </r>
  </si>
  <si>
    <t>haf(Cyc)</t>
  </si>
  <si>
    <t>haf(dry)</t>
  </si>
  <si>
    <t>min(Cyc)</t>
  </si>
  <si>
    <t>min(dry)</t>
  </si>
  <si>
    <r>
      <rPr>
        <rFont val="Arial"/>
        <color theme="0"/>
        <sz val="9.0"/>
      </rPr>
      <t>φ(29)</t>
    </r>
    <r>
      <rPr>
        <rFont val="ＭＳ Ｐゴシック"/>
        <color theme="0"/>
        <sz val="9.0"/>
      </rPr>
      <t>←</t>
    </r>
    <r>
      <rPr>
        <rFont val="Arial"/>
        <color theme="0"/>
        <sz val="9.0"/>
      </rPr>
      <t>φ(35)</t>
    </r>
  </si>
  <si>
    <r>
      <rPr>
        <rFont val="Arial"/>
        <color theme="0"/>
        <sz val="9.0"/>
      </rPr>
      <t>P(29)</t>
    </r>
    <r>
      <rPr>
        <rFont val="ＭＳ Ｐゴシック"/>
        <color theme="0"/>
        <sz val="9.0"/>
      </rPr>
      <t>←</t>
    </r>
    <r>
      <rPr>
        <rFont val="Arial"/>
        <color theme="0"/>
        <sz val="9.0"/>
      </rPr>
      <t>P(35)</t>
    </r>
  </si>
  <si>
    <r>
      <rPr>
        <rFont val="Arial"/>
        <b/>
        <i/>
        <color theme="0"/>
        <sz val="9.0"/>
      </rPr>
      <t>E</t>
    </r>
    <r>
      <rPr>
        <rFont val="Arial"/>
        <b/>
        <color theme="0"/>
        <sz val="9.0"/>
      </rPr>
      <t>ER</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</si>
  <si>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</si>
  <si>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</si>
  <si>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b/>
        <color theme="0"/>
        <sz val="9.0"/>
        <vertAlign val="subscript"/>
      </rPr>
      <t>ful</t>
    </r>
    <r>
      <rPr>
        <rFont val="Arial"/>
        <b/>
        <color theme="0"/>
        <sz val="9.0"/>
      </rPr>
      <t>(29)</t>
    </r>
  </si>
  <si>
    <r>
      <rPr>
        <rFont val="Arial"/>
        <b/>
        <color theme="0"/>
        <sz val="9.0"/>
        <vertAlign val="subscript"/>
      </rPr>
      <t>haf</t>
    </r>
    <r>
      <rPr>
        <rFont val="Arial"/>
        <b/>
        <color theme="0"/>
        <sz val="9.0"/>
      </rPr>
      <t>(29)</t>
    </r>
  </si>
  <si>
    <r>
      <rPr>
        <rFont val="Arial"/>
        <b/>
        <color theme="0"/>
        <sz val="9.0"/>
        <vertAlign val="subscript"/>
      </rPr>
      <t>min</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</si>
  <si>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</si>
  <si>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</si>
  <si>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</si>
  <si>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</si>
  <si>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X</t>
    </r>
    <r>
      <rPr>
        <rFont val="Arial"/>
        <b/>
        <color theme="0"/>
        <sz val="9.0"/>
      </rPr>
      <t>mh(tj)</t>
    </r>
  </si>
  <si>
    <r>
      <rPr>
        <rFont val="Arial"/>
        <b/>
        <i/>
        <color theme="0"/>
        <sz val="9.0"/>
      </rPr>
      <t>X</t>
    </r>
    <r>
      <rPr>
        <rFont val="Arial"/>
        <b/>
        <color theme="0"/>
        <sz val="9.0"/>
      </rPr>
      <t>hf(tj)</t>
    </r>
  </si>
  <si>
    <r>
      <rPr>
        <rFont val="Arial"/>
        <b/>
        <i/>
        <color theme="0"/>
        <sz val="9.0"/>
      </rPr>
      <t>L</t>
    </r>
    <r>
      <rPr>
        <rFont val="Arial"/>
        <b/>
        <color theme="0"/>
        <sz val="9.0"/>
      </rPr>
      <t>CST</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</si>
  <si>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</si>
  <si>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</si>
  <si>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</si>
  <si>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</si>
  <si>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</si>
  <si>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</si>
  <si>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</si>
  <si>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haf(tj)</t>
    </r>
  </si>
  <si>
    <r>
      <rPr>
        <rFont val="Arial"/>
        <b/>
        <i/>
        <color theme="0"/>
        <sz val="9.0"/>
      </rPr>
      <t>φ</t>
    </r>
    <r>
      <rPr>
        <rFont val="Arial"/>
        <b/>
        <color theme="0"/>
        <sz val="9.0"/>
      </rPr>
      <t>min(tj)</t>
    </r>
  </si>
  <si>
    <r>
      <rPr>
        <rFont val="Arial"/>
        <b/>
        <i/>
        <color theme="0"/>
        <sz val="9.0"/>
      </rPr>
      <t>P</t>
    </r>
    <r>
      <rPr>
        <rFont val="Arial"/>
        <b/>
        <color theme="0"/>
        <sz val="9.0"/>
      </rPr>
      <t>ful(tj)</t>
    </r>
  </si>
  <si>
    <r>
      <rPr>
        <rFont val="Arial"/>
        <b/>
        <i/>
        <color theme="0"/>
        <sz val="9.0"/>
      </rPr>
      <t>P</t>
    </r>
    <r>
      <rPr>
        <rFont val="Arial"/>
        <b/>
        <color theme="0"/>
        <sz val="9.0"/>
      </rPr>
      <t>haf(tj)</t>
    </r>
  </si>
  <si>
    <r>
      <rPr>
        <rFont val="Arial"/>
        <b/>
        <i/>
        <color theme="0"/>
        <sz val="9.0"/>
      </rPr>
      <t>P</t>
    </r>
    <r>
      <rPr>
        <rFont val="Arial"/>
        <b/>
        <color theme="0"/>
        <sz val="9.0"/>
      </rPr>
      <t>min(tj)</t>
    </r>
  </si>
  <si>
    <r>
      <rPr>
        <rFont val="Arial"/>
        <b/>
        <i/>
        <color theme="0"/>
        <sz val="9.0"/>
      </rPr>
      <t>E</t>
    </r>
    <r>
      <rPr>
        <rFont val="Arial"/>
        <b/>
        <color theme="0"/>
        <sz val="9.0"/>
      </rPr>
      <t>ER,ful(tj)</t>
    </r>
  </si>
  <si>
    <r>
      <rPr>
        <rFont val="Arial"/>
        <b/>
        <i/>
        <color theme="0"/>
        <sz val="9.0"/>
      </rPr>
      <t>E</t>
    </r>
    <r>
      <rPr>
        <rFont val="Arial"/>
        <b/>
        <color theme="0"/>
        <sz val="9.0"/>
      </rPr>
      <t>ER,haf(tj)</t>
    </r>
  </si>
  <si>
    <r>
      <rPr>
        <rFont val="Arial"/>
        <b/>
        <i/>
        <color theme="0"/>
        <sz val="9.0"/>
      </rPr>
      <t>E</t>
    </r>
    <r>
      <rPr>
        <rFont val="Arial"/>
        <b/>
        <color theme="0"/>
        <sz val="9.0"/>
      </rPr>
      <t>ER,min(tj)</t>
    </r>
  </si>
  <si>
    <r>
      <rPr>
        <rFont val="Arial"/>
        <b/>
        <i/>
        <color theme="0"/>
        <sz val="9.0"/>
      </rPr>
      <t>P</t>
    </r>
    <r>
      <rPr>
        <rFont val="Arial"/>
        <b/>
        <color theme="0"/>
        <sz val="9.0"/>
      </rPr>
      <t>min(tj)</t>
    </r>
  </si>
  <si>
    <r>
      <rPr>
        <rFont val="Arial"/>
        <b/>
        <i/>
        <color theme="0"/>
        <sz val="9.0"/>
      </rPr>
      <t>P</t>
    </r>
    <r>
      <rPr>
        <rFont val="Arial"/>
        <b/>
        <color theme="0"/>
        <sz val="9.0"/>
      </rPr>
      <t>mh(tj)</t>
    </r>
  </si>
  <si>
    <r>
      <rPr>
        <rFont val="Arial"/>
        <b/>
        <i/>
        <color theme="0"/>
        <sz val="9.0"/>
      </rPr>
      <t>P</t>
    </r>
    <r>
      <rPr>
        <rFont val="Arial"/>
        <b/>
        <color theme="0"/>
        <sz val="9.0"/>
      </rPr>
      <t>hf(tj)</t>
    </r>
  </si>
  <si>
    <r>
      <rPr>
        <rFont val="Arial"/>
        <b/>
        <i/>
        <color theme="0"/>
        <sz val="9.0"/>
      </rPr>
      <t>P</t>
    </r>
    <r>
      <rPr>
        <rFont val="Arial"/>
        <b/>
        <color theme="0"/>
        <sz val="9.0"/>
      </rPr>
      <t>ful(tj)</t>
    </r>
  </si>
  <si>
    <r>
      <rPr>
        <rFont val="Arial"/>
        <b/>
        <i/>
        <color theme="0"/>
        <sz val="9.0"/>
      </rPr>
      <t>φ</t>
    </r>
    <r>
      <rPr>
        <rFont val="Arial"/>
        <b/>
        <color theme="0"/>
        <sz val="9.0"/>
        <vertAlign val="subscript"/>
      </rPr>
      <t>ful</t>
    </r>
    <r>
      <rPr>
        <rFont val="Arial"/>
        <b/>
        <color theme="0"/>
        <sz val="9.0"/>
      </rPr>
      <t>(t100)</t>
    </r>
  </si>
  <si>
    <r>
      <rPr>
        <rFont val="Arial"/>
        <b/>
        <color theme="0"/>
        <sz val="9.0"/>
        <vertAlign val="subscript"/>
      </rPr>
      <t>ful</t>
    </r>
    <r>
      <rPr>
        <rFont val="Arial"/>
        <b/>
        <color theme="0"/>
        <sz val="9.0"/>
      </rPr>
      <t>(35)</t>
    </r>
  </si>
  <si>
    <r>
      <rPr>
        <rFont val="Arial"/>
        <b/>
        <color theme="0"/>
        <sz val="9.0"/>
        <vertAlign val="subscript"/>
      </rPr>
      <t>haf</t>
    </r>
    <r>
      <rPr>
        <rFont val="Arial"/>
        <b/>
        <color theme="0"/>
        <sz val="9.0"/>
      </rPr>
      <t>(35)</t>
    </r>
  </si>
  <si>
    <r>
      <rPr>
        <rFont val="Arial"/>
        <b/>
        <color theme="0"/>
        <sz val="9.0"/>
        <vertAlign val="subscript"/>
      </rPr>
      <t>min</t>
    </r>
    <r>
      <rPr>
        <rFont val="Arial"/>
        <b/>
        <color theme="0"/>
        <sz val="9.0"/>
      </rPr>
      <t>(35)</t>
    </r>
  </si>
  <si>
    <r>
      <rPr>
        <rFont val="Arial"/>
        <color theme="0"/>
        <sz val="9.0"/>
      </rPr>
      <t>φ(29)</t>
    </r>
    <r>
      <rPr>
        <rFont val="ＭＳ Ｐゴシック"/>
        <color theme="0"/>
        <sz val="9.0"/>
      </rPr>
      <t>←</t>
    </r>
    <r>
      <rPr>
        <rFont val="Arial"/>
        <color theme="0"/>
        <sz val="9.0"/>
      </rPr>
      <t>φ(35)</t>
    </r>
  </si>
  <si>
    <r>
      <rPr>
        <rFont val="Arial"/>
        <color theme="0"/>
        <sz val="9.0"/>
      </rPr>
      <t>P(29)</t>
    </r>
    <r>
      <rPr>
        <rFont val="ＭＳ Ｐゴシック"/>
        <color theme="0"/>
        <sz val="9.0"/>
      </rPr>
      <t>←</t>
    </r>
    <r>
      <rPr>
        <rFont val="Arial"/>
        <color theme="0"/>
        <sz val="9.0"/>
      </rPr>
      <t>P(35)</t>
    </r>
  </si>
  <si>
    <r>
      <rPr>
        <rFont val="Arial"/>
        <b/>
        <i/>
        <color theme="0"/>
        <sz val="9.0"/>
      </rPr>
      <t>E</t>
    </r>
    <r>
      <rPr>
        <rFont val="Arial"/>
        <b/>
        <color theme="0"/>
        <sz val="9.0"/>
      </rPr>
      <t>ER</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</si>
  <si>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</si>
  <si>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</si>
  <si>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b/>
        <color theme="0"/>
        <sz val="9.0"/>
        <vertAlign val="subscript"/>
      </rPr>
      <t>ful</t>
    </r>
    <r>
      <rPr>
        <rFont val="Arial"/>
        <b/>
        <color theme="0"/>
        <sz val="9.0"/>
      </rPr>
      <t>(29)</t>
    </r>
  </si>
  <si>
    <r>
      <rPr>
        <rFont val="Arial"/>
        <b/>
        <color theme="0"/>
        <sz val="9.0"/>
        <vertAlign val="subscript"/>
      </rPr>
      <t>haf</t>
    </r>
    <r>
      <rPr>
        <rFont val="Arial"/>
        <b/>
        <color theme="0"/>
        <sz val="9.0"/>
      </rPr>
      <t>(29)</t>
    </r>
  </si>
  <si>
    <r>
      <rPr>
        <rFont val="Arial"/>
        <b/>
        <color theme="0"/>
        <sz val="9.0"/>
        <vertAlign val="subscript"/>
      </rPr>
      <t>min</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</si>
  <si>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</si>
  <si>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</si>
  <si>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</si>
  <si>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</si>
  <si>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X</t>
    </r>
    <r>
      <rPr>
        <rFont val="Arial"/>
        <b/>
        <color theme="0"/>
        <sz val="9.0"/>
      </rPr>
      <t>mh(tj)</t>
    </r>
  </si>
  <si>
    <r>
      <rPr>
        <rFont val="Arial"/>
        <b/>
        <i/>
        <color theme="0"/>
        <sz val="9.0"/>
      </rPr>
      <t>X</t>
    </r>
    <r>
      <rPr>
        <rFont val="Arial"/>
        <b/>
        <color theme="0"/>
        <sz val="9.0"/>
      </rPr>
      <t>hf(tj)</t>
    </r>
  </si>
  <si>
    <r>
      <rPr>
        <rFont val="Arial"/>
        <b/>
        <i/>
        <color theme="0"/>
        <sz val="9.0"/>
      </rPr>
      <t>L</t>
    </r>
    <r>
      <rPr>
        <rFont val="Arial"/>
        <b/>
        <color theme="0"/>
        <sz val="9.0"/>
      </rPr>
      <t>CST</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</si>
  <si>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</si>
  <si>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</si>
  <si>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</si>
  <si>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</si>
  <si>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</si>
  <si>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</si>
  <si>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</si>
  <si>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haf(tj)</t>
    </r>
  </si>
  <si>
    <r>
      <rPr>
        <rFont val="Arial"/>
        <b/>
        <i/>
        <color theme="0"/>
        <sz val="9.0"/>
      </rPr>
      <t>φ</t>
    </r>
    <r>
      <rPr>
        <rFont val="Arial"/>
        <b/>
        <color theme="0"/>
        <sz val="9.0"/>
      </rPr>
      <t>min(tj)</t>
    </r>
  </si>
  <si>
    <r>
      <rPr>
        <rFont val="Arial"/>
        <b/>
        <i/>
        <color theme="0"/>
        <sz val="9.0"/>
      </rPr>
      <t>P</t>
    </r>
    <r>
      <rPr>
        <rFont val="Arial"/>
        <b/>
        <color theme="0"/>
        <sz val="9.0"/>
      </rPr>
      <t>ful(tj)</t>
    </r>
  </si>
  <si>
    <r>
      <rPr>
        <rFont val="Arial"/>
        <b/>
        <i/>
        <color theme="0"/>
        <sz val="9.0"/>
      </rPr>
      <t>P</t>
    </r>
    <r>
      <rPr>
        <rFont val="Arial"/>
        <b/>
        <color theme="0"/>
        <sz val="9.0"/>
      </rPr>
      <t>haf(tj)</t>
    </r>
  </si>
  <si>
    <r>
      <rPr>
        <rFont val="Arial"/>
        <b/>
        <i/>
        <color theme="0"/>
        <sz val="9.0"/>
      </rPr>
      <t>P</t>
    </r>
    <r>
      <rPr>
        <rFont val="Arial"/>
        <b/>
        <color theme="0"/>
        <sz val="9.0"/>
      </rPr>
      <t>min(tj)</t>
    </r>
  </si>
  <si>
    <r>
      <rPr>
        <rFont val="Arial"/>
        <b/>
        <i/>
        <color theme="0"/>
        <sz val="9.0"/>
      </rPr>
      <t>E</t>
    </r>
    <r>
      <rPr>
        <rFont val="Arial"/>
        <b/>
        <color theme="0"/>
        <sz val="9.0"/>
      </rPr>
      <t>ER,ful(tj)</t>
    </r>
  </si>
  <si>
    <r>
      <rPr>
        <rFont val="Arial"/>
        <b/>
        <i/>
        <color theme="0"/>
        <sz val="9.0"/>
      </rPr>
      <t>E</t>
    </r>
    <r>
      <rPr>
        <rFont val="Arial"/>
        <b/>
        <color theme="0"/>
        <sz val="9.0"/>
      </rPr>
      <t>ER,haf(tj)</t>
    </r>
  </si>
  <si>
    <r>
      <rPr>
        <rFont val="Arial"/>
        <b/>
        <i/>
        <color theme="0"/>
        <sz val="9.0"/>
      </rPr>
      <t>E</t>
    </r>
    <r>
      <rPr>
        <rFont val="Arial"/>
        <b/>
        <color theme="0"/>
        <sz val="9.0"/>
      </rPr>
      <t>ER,min(tj)</t>
    </r>
  </si>
  <si>
    <r>
      <rPr>
        <rFont val="Arial"/>
        <b/>
        <i/>
        <color theme="0"/>
        <sz val="9.0"/>
      </rPr>
      <t>P</t>
    </r>
    <r>
      <rPr>
        <rFont val="Arial"/>
        <b/>
        <color theme="0"/>
        <sz val="9.0"/>
      </rPr>
      <t>min(tj)</t>
    </r>
  </si>
  <si>
    <r>
      <rPr>
        <rFont val="Arial"/>
        <b/>
        <i/>
        <color theme="0"/>
        <sz val="9.0"/>
      </rPr>
      <t>P</t>
    </r>
    <r>
      <rPr>
        <rFont val="Arial"/>
        <b/>
        <color theme="0"/>
        <sz val="9.0"/>
      </rPr>
      <t>mh(tj)</t>
    </r>
  </si>
  <si>
    <r>
      <rPr>
        <rFont val="Arial"/>
        <b/>
        <i/>
        <color theme="0"/>
        <sz val="9.0"/>
      </rPr>
      <t>P</t>
    </r>
    <r>
      <rPr>
        <rFont val="Arial"/>
        <b/>
        <color theme="0"/>
        <sz val="9.0"/>
      </rPr>
      <t>hf(tj)</t>
    </r>
  </si>
  <si>
    <r>
      <rPr>
        <rFont val="Arial"/>
        <b/>
        <i/>
        <color theme="0"/>
        <sz val="9.0"/>
      </rPr>
      <t>P</t>
    </r>
    <r>
      <rPr>
        <rFont val="Arial"/>
        <b/>
        <color theme="0"/>
        <sz val="9.0"/>
      </rPr>
      <t>ful(tj)</t>
    </r>
  </si>
  <si>
    <t>CSPF for Multi-stage unit (at T3)</t>
  </si>
  <si>
    <r>
      <rPr>
        <rFont val="Arial"/>
        <b/>
        <i/>
        <color theme="0"/>
        <sz val="9.0"/>
      </rPr>
      <t>φ</t>
    </r>
    <r>
      <rPr>
        <rFont val="Arial"/>
        <b/>
        <color theme="0"/>
        <sz val="9.0"/>
      </rPr>
      <t>ful(t100)</t>
    </r>
  </si>
  <si>
    <r>
      <rPr>
        <rFont val="Arial"/>
        <b/>
        <color theme="0"/>
        <sz val="9.0"/>
        <vertAlign val="subscript"/>
      </rPr>
      <t>ful</t>
    </r>
    <r>
      <rPr>
        <rFont val="Arial"/>
        <b/>
        <color theme="0"/>
        <sz val="9.0"/>
      </rPr>
      <t>(46)</t>
    </r>
  </si>
  <si>
    <r>
      <rPr>
        <rFont val="Arial"/>
        <b/>
        <color theme="0"/>
        <sz val="9.0"/>
        <vertAlign val="subscript"/>
      </rPr>
      <t>haf</t>
    </r>
    <r>
      <rPr>
        <rFont val="Arial"/>
        <b/>
        <color theme="0"/>
        <sz val="9.0"/>
      </rPr>
      <t>(46)</t>
    </r>
  </si>
  <si>
    <r>
      <rPr>
        <rFont val="Arial"/>
        <b/>
        <color theme="0"/>
        <sz val="9.0"/>
        <vertAlign val="subscript"/>
      </rPr>
      <t>min</t>
    </r>
    <r>
      <rPr>
        <rFont val="Arial"/>
        <b/>
        <color theme="0"/>
        <sz val="9.0"/>
      </rPr>
      <t>(46)</t>
    </r>
  </si>
  <si>
    <r>
      <rPr>
        <rFont val="Arial"/>
        <b/>
        <color theme="0"/>
        <sz val="9.0"/>
      </rPr>
      <t>φ(29)</t>
    </r>
    <r>
      <rPr>
        <rFont val="ＭＳ Ｐゴシック"/>
        <b/>
        <color theme="0"/>
        <sz val="9.0"/>
      </rPr>
      <t>←</t>
    </r>
    <r>
      <rPr>
        <rFont val="Arial"/>
        <b/>
        <color theme="0"/>
        <sz val="9.0"/>
      </rPr>
      <t>φ(35)</t>
    </r>
  </si>
  <si>
    <r>
      <rPr>
        <rFont val="Arial"/>
        <b/>
        <color theme="0"/>
        <sz val="9.0"/>
      </rPr>
      <t>P(29)</t>
    </r>
    <r>
      <rPr>
        <rFont val="ＭＳ Ｐゴシック"/>
        <b/>
        <color theme="0"/>
        <sz val="9.0"/>
      </rPr>
      <t>←</t>
    </r>
    <r>
      <rPr>
        <rFont val="Arial"/>
        <b/>
        <color theme="0"/>
        <sz val="9.0"/>
      </rPr>
      <t>P(35)</t>
    </r>
  </si>
  <si>
    <r>
      <rPr>
        <rFont val="Arial"/>
        <b/>
        <i/>
        <color theme="0"/>
        <sz val="9.0"/>
      </rPr>
      <t>E</t>
    </r>
    <r>
      <rPr>
        <rFont val="Arial"/>
        <b/>
        <color theme="0"/>
        <sz val="9.0"/>
      </rPr>
      <t>ER</t>
    </r>
  </si>
  <si>
    <r>
      <rPr>
        <rFont val="Arial"/>
        <b/>
        <color theme="0"/>
        <sz val="9.0"/>
      </rPr>
      <t>φ(46)</t>
    </r>
    <r>
      <rPr>
        <rFont val="ＭＳ Ｐゴシック"/>
        <b/>
        <color theme="0"/>
        <sz val="9.0"/>
      </rPr>
      <t>←</t>
    </r>
    <r>
      <rPr>
        <rFont val="Arial"/>
        <b/>
        <color theme="0"/>
        <sz val="9.0"/>
      </rPr>
      <t>φ(35)</t>
    </r>
  </si>
  <si>
    <r>
      <rPr>
        <rFont val="Arial"/>
        <b/>
        <i/>
        <color theme="0"/>
        <sz val="9.0"/>
      </rPr>
      <t>E</t>
    </r>
    <r>
      <rPr>
        <rFont val="Arial"/>
        <b/>
        <color theme="0"/>
        <sz val="9.0"/>
      </rPr>
      <t>ER</t>
    </r>
  </si>
  <si>
    <r>
      <rPr>
        <rFont val="Arial"/>
        <b/>
        <color theme="0"/>
        <sz val="9.0"/>
      </rPr>
      <t>P(46)</t>
    </r>
    <r>
      <rPr>
        <rFont val="ＭＳ Ｐゴシック"/>
        <b/>
        <color theme="0"/>
        <sz val="9.0"/>
      </rPr>
      <t>←</t>
    </r>
    <r>
      <rPr>
        <rFont val="Arial"/>
        <b/>
        <color theme="0"/>
        <sz val="9.0"/>
      </rPr>
      <t>P(35)</t>
    </r>
  </si>
  <si>
    <r>
      <rPr>
        <rFont val="Arial"/>
        <b/>
        <color theme="0"/>
        <sz val="9.0"/>
        <vertAlign val="subscript"/>
      </rPr>
      <t>ful</t>
    </r>
    <r>
      <rPr>
        <rFont val="Arial"/>
        <b/>
        <color theme="0"/>
        <sz val="9.0"/>
      </rPr>
      <t>(35)</t>
    </r>
  </si>
  <si>
    <r>
      <rPr>
        <rFont val="Arial"/>
        <b/>
        <color theme="0"/>
        <sz val="9.0"/>
        <vertAlign val="subscript"/>
      </rPr>
      <t>haf</t>
    </r>
    <r>
      <rPr>
        <rFont val="Arial"/>
        <b/>
        <color theme="0"/>
        <sz val="9.0"/>
      </rPr>
      <t>(35)</t>
    </r>
  </si>
  <si>
    <r>
      <rPr>
        <rFont val="Arial"/>
        <b/>
        <color theme="0"/>
        <sz val="9.0"/>
        <vertAlign val="subscript"/>
      </rPr>
      <t>min</t>
    </r>
    <r>
      <rPr>
        <rFont val="Arial"/>
        <b/>
        <color theme="0"/>
        <sz val="9.0"/>
      </rPr>
      <t>(35)</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</si>
  <si>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</si>
  <si>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</si>
  <si>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b/>
        <i/>
        <color theme="0"/>
        <sz val="9.0"/>
      </rPr>
      <t>E</t>
    </r>
    <r>
      <rPr>
        <rFont val="Arial"/>
        <b/>
        <color theme="0"/>
        <sz val="9.0"/>
      </rPr>
      <t>ER</t>
    </r>
  </si>
  <si>
    <r>
      <rPr>
        <rFont val="Arial"/>
        <b/>
        <color theme="0"/>
        <sz val="9.0"/>
        <vertAlign val="subscript"/>
      </rPr>
      <t>ful</t>
    </r>
    <r>
      <rPr>
        <rFont val="Arial"/>
        <b/>
        <color theme="0"/>
        <sz val="9.0"/>
      </rPr>
      <t>(29)</t>
    </r>
  </si>
  <si>
    <r>
      <rPr>
        <rFont val="Arial"/>
        <b/>
        <color theme="0"/>
        <sz val="9.0"/>
        <vertAlign val="subscript"/>
      </rPr>
      <t>haf</t>
    </r>
    <r>
      <rPr>
        <rFont val="Arial"/>
        <b/>
        <color theme="0"/>
        <sz val="9.0"/>
      </rPr>
      <t>(29)</t>
    </r>
  </si>
  <si>
    <r>
      <rPr>
        <rFont val="Arial"/>
        <b/>
        <color theme="0"/>
        <sz val="9.0"/>
        <vertAlign val="subscript"/>
      </rPr>
      <t>min</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</si>
  <si>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</si>
  <si>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</si>
  <si>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</si>
  <si>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</si>
  <si>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X</t>
    </r>
    <r>
      <rPr>
        <rFont val="Arial"/>
        <b/>
        <color theme="0"/>
        <sz val="9.0"/>
      </rPr>
      <t>mh(tj)</t>
    </r>
  </si>
  <si>
    <r>
      <rPr>
        <rFont val="Arial"/>
        <b/>
        <i/>
        <color theme="0"/>
        <sz val="9.0"/>
      </rPr>
      <t>X</t>
    </r>
    <r>
      <rPr>
        <rFont val="Arial"/>
        <b/>
        <color theme="0"/>
        <sz val="9.0"/>
      </rPr>
      <t>mf(tj)</t>
    </r>
  </si>
  <si>
    <r>
      <rPr>
        <rFont val="Arial"/>
        <b/>
        <i/>
        <color theme="0"/>
        <sz val="9.0"/>
      </rPr>
      <t>L</t>
    </r>
    <r>
      <rPr>
        <rFont val="Arial"/>
        <b/>
        <color theme="0"/>
        <sz val="9.0"/>
      </rPr>
      <t>CST</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</si>
  <si>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</si>
  <si>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</si>
  <si>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</si>
  <si>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</si>
  <si>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</si>
  <si>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</si>
  <si>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</si>
  <si>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haf(tj)</t>
    </r>
  </si>
  <si>
    <r>
      <rPr>
        <rFont val="Arial"/>
        <b/>
        <i/>
        <color theme="0"/>
        <sz val="9.0"/>
      </rPr>
      <t>φ</t>
    </r>
    <r>
      <rPr>
        <rFont val="Arial"/>
        <b/>
        <color theme="0"/>
        <sz val="9.0"/>
      </rPr>
      <t>min(tj)</t>
    </r>
  </si>
  <si>
    <r>
      <rPr>
        <rFont val="Arial"/>
        <i/>
        <color theme="0"/>
        <sz val="9.0"/>
      </rPr>
      <t>P</t>
    </r>
    <r>
      <rPr>
        <rFont val="Arial"/>
        <color theme="0"/>
        <sz val="9.0"/>
      </rPr>
      <t>ful(tj)</t>
    </r>
  </si>
  <si>
    <r>
      <rPr>
        <rFont val="Arial"/>
        <i/>
        <color theme="0"/>
        <sz val="9.0"/>
      </rPr>
      <t>P</t>
    </r>
    <r>
      <rPr>
        <rFont val="Arial"/>
        <color theme="0"/>
        <sz val="9.0"/>
      </rPr>
      <t>haf(tj)</t>
    </r>
  </si>
  <si>
    <r>
      <rPr>
        <rFont val="Arial"/>
        <i/>
        <color theme="0"/>
        <sz val="9.0"/>
      </rPr>
      <t>P</t>
    </r>
    <r>
      <rPr>
        <rFont val="Arial"/>
        <color theme="0"/>
        <sz val="9.0"/>
      </rPr>
      <t>min(tj)</t>
    </r>
  </si>
  <si>
    <r>
      <rPr>
        <rFont val="Arial"/>
        <b/>
        <i/>
        <color theme="0"/>
        <sz val="9.0"/>
      </rPr>
      <t>E</t>
    </r>
    <r>
      <rPr>
        <rFont val="Arial"/>
        <b/>
        <color theme="0"/>
        <sz val="9.0"/>
      </rPr>
      <t>ER,ful(tj)</t>
    </r>
  </si>
  <si>
    <r>
      <rPr>
        <rFont val="Arial"/>
        <b/>
        <i/>
        <color theme="0"/>
        <sz val="9.0"/>
      </rPr>
      <t>E</t>
    </r>
    <r>
      <rPr>
        <rFont val="Arial"/>
        <b/>
        <color theme="0"/>
        <sz val="9.0"/>
      </rPr>
      <t>ER,haf(tj)</t>
    </r>
  </si>
  <si>
    <r>
      <rPr>
        <rFont val="Arial"/>
        <b/>
        <i/>
        <color theme="0"/>
        <sz val="9.0"/>
      </rPr>
      <t>E</t>
    </r>
    <r>
      <rPr>
        <rFont val="Arial"/>
        <b/>
        <color theme="0"/>
        <sz val="9.0"/>
      </rPr>
      <t>ER,min(tj)</t>
    </r>
  </si>
  <si>
    <r>
      <rPr>
        <rFont val="Arial"/>
        <b/>
        <i/>
        <color theme="0"/>
        <sz val="9.0"/>
      </rPr>
      <t>P</t>
    </r>
    <r>
      <rPr>
        <rFont val="Arial"/>
        <b/>
        <color theme="0"/>
        <sz val="9.0"/>
      </rPr>
      <t>min(tj)</t>
    </r>
  </si>
  <si>
    <r>
      <rPr>
        <rFont val="Arial"/>
        <b/>
        <i/>
        <color theme="0"/>
        <sz val="9.0"/>
      </rPr>
      <t>P</t>
    </r>
    <r>
      <rPr>
        <rFont val="Arial"/>
        <b/>
        <color theme="0"/>
        <sz val="9.0"/>
      </rPr>
      <t>min-haf(tj)</t>
    </r>
  </si>
  <si>
    <r>
      <rPr>
        <rFont val="Arial"/>
        <b/>
        <i/>
        <color theme="0"/>
        <sz val="9.0"/>
      </rPr>
      <t>P</t>
    </r>
    <r>
      <rPr>
        <rFont val="Arial"/>
        <b/>
        <color theme="0"/>
        <sz val="9.0"/>
      </rPr>
      <t>haf-ful(tj)</t>
    </r>
  </si>
  <si>
    <r>
      <rPr>
        <rFont val="Arial"/>
        <b/>
        <i/>
        <color theme="0"/>
        <sz val="9.0"/>
      </rPr>
      <t>P</t>
    </r>
    <r>
      <rPr>
        <rFont val="Arial"/>
        <b/>
        <color theme="0"/>
        <sz val="9.0"/>
      </rPr>
      <t>ful(tj)</t>
    </r>
  </si>
  <si>
    <r>
      <rPr>
        <rFont val="Arial"/>
        <b/>
        <i/>
        <color theme="0"/>
        <sz val="9.0"/>
      </rPr>
      <t>φ</t>
    </r>
    <r>
      <rPr>
        <rFont val="Arial"/>
        <b/>
        <color theme="0"/>
        <sz val="9.0"/>
      </rPr>
      <t>ful(t100)</t>
    </r>
  </si>
  <si>
    <r>
      <rPr>
        <rFont val="Arial"/>
        <b/>
        <color theme="0"/>
        <sz val="9.0"/>
        <vertAlign val="subscript"/>
      </rPr>
      <t>ful</t>
    </r>
    <r>
      <rPr>
        <rFont val="Arial"/>
        <b/>
        <color theme="0"/>
        <sz val="9.0"/>
      </rPr>
      <t>(46)</t>
    </r>
  </si>
  <si>
    <r>
      <rPr>
        <rFont val="Arial"/>
        <b/>
        <color theme="0"/>
        <sz val="9.0"/>
        <vertAlign val="subscript"/>
      </rPr>
      <t>haf</t>
    </r>
    <r>
      <rPr>
        <rFont val="Arial"/>
        <b/>
        <color theme="0"/>
        <sz val="9.0"/>
      </rPr>
      <t>(46)</t>
    </r>
  </si>
  <si>
    <r>
      <rPr>
        <rFont val="Arial"/>
        <b/>
        <color theme="0"/>
        <sz val="9.0"/>
        <vertAlign val="subscript"/>
      </rPr>
      <t>min</t>
    </r>
    <r>
      <rPr>
        <rFont val="Arial"/>
        <b/>
        <color theme="0"/>
        <sz val="9.0"/>
      </rPr>
      <t>(46)</t>
    </r>
  </si>
  <si>
    <r>
      <rPr>
        <rFont val="Arial"/>
        <b/>
        <color theme="0"/>
        <sz val="9.0"/>
      </rPr>
      <t>φ(29)</t>
    </r>
    <r>
      <rPr>
        <rFont val="ＭＳ Ｐゴシック"/>
        <b/>
        <color theme="0"/>
        <sz val="9.0"/>
      </rPr>
      <t>←</t>
    </r>
    <r>
      <rPr>
        <rFont val="Arial"/>
        <b/>
        <color theme="0"/>
        <sz val="9.0"/>
      </rPr>
      <t>φ(35)</t>
    </r>
  </si>
  <si>
    <r>
      <rPr>
        <rFont val="Arial"/>
        <b/>
        <color theme="0"/>
        <sz val="9.0"/>
      </rPr>
      <t>P(29)</t>
    </r>
    <r>
      <rPr>
        <rFont val="ＭＳ Ｐゴシック"/>
        <b/>
        <color theme="0"/>
        <sz val="9.0"/>
      </rPr>
      <t>←</t>
    </r>
    <r>
      <rPr>
        <rFont val="Arial"/>
        <b/>
        <color theme="0"/>
        <sz val="9.0"/>
      </rPr>
      <t>P(35)</t>
    </r>
  </si>
  <si>
    <r>
      <rPr>
        <rFont val="Arial"/>
        <b/>
        <i/>
        <color theme="0"/>
        <sz val="9.0"/>
      </rPr>
      <t>E</t>
    </r>
    <r>
      <rPr>
        <rFont val="Arial"/>
        <b/>
        <color theme="0"/>
        <sz val="9.0"/>
      </rPr>
      <t>ER</t>
    </r>
  </si>
  <si>
    <r>
      <rPr>
        <rFont val="Arial"/>
        <b/>
        <color theme="0"/>
        <sz val="9.0"/>
      </rPr>
      <t>φ(46)</t>
    </r>
    <r>
      <rPr>
        <rFont val="ＭＳ Ｐゴシック"/>
        <b/>
        <color theme="0"/>
        <sz val="9.0"/>
      </rPr>
      <t>←</t>
    </r>
    <r>
      <rPr>
        <rFont val="Arial"/>
        <b/>
        <color theme="0"/>
        <sz val="9.0"/>
      </rPr>
      <t>φ(35)</t>
    </r>
  </si>
  <si>
    <r>
      <rPr>
        <rFont val="Arial"/>
        <b/>
        <i/>
        <color theme="0"/>
        <sz val="9.0"/>
      </rPr>
      <t>E</t>
    </r>
    <r>
      <rPr>
        <rFont val="Arial"/>
        <b/>
        <color theme="0"/>
        <sz val="9.0"/>
      </rPr>
      <t>ER</t>
    </r>
  </si>
  <si>
    <r>
      <rPr>
        <rFont val="Arial"/>
        <b/>
        <color theme="0"/>
        <sz val="9.0"/>
      </rPr>
      <t>P(46)</t>
    </r>
    <r>
      <rPr>
        <rFont val="ＭＳ Ｐゴシック"/>
        <b/>
        <color theme="0"/>
        <sz val="9.0"/>
      </rPr>
      <t>←</t>
    </r>
    <r>
      <rPr>
        <rFont val="Arial"/>
        <b/>
        <color theme="0"/>
        <sz val="9.0"/>
      </rPr>
      <t>P(35)</t>
    </r>
  </si>
  <si>
    <r>
      <rPr>
        <rFont val="Arial"/>
        <b/>
        <color theme="0"/>
        <sz val="9.0"/>
        <vertAlign val="subscript"/>
      </rPr>
      <t>ful</t>
    </r>
    <r>
      <rPr>
        <rFont val="Arial"/>
        <b/>
        <color theme="0"/>
        <sz val="9.0"/>
      </rPr>
      <t>(35)</t>
    </r>
  </si>
  <si>
    <r>
      <rPr>
        <rFont val="Arial"/>
        <b/>
        <color theme="0"/>
        <sz val="9.0"/>
        <vertAlign val="subscript"/>
      </rPr>
      <t>haf</t>
    </r>
    <r>
      <rPr>
        <rFont val="Arial"/>
        <b/>
        <color theme="0"/>
        <sz val="9.0"/>
      </rPr>
      <t>(35)</t>
    </r>
  </si>
  <si>
    <r>
      <rPr>
        <rFont val="Arial"/>
        <b/>
        <color theme="0"/>
        <sz val="9.0"/>
        <vertAlign val="subscript"/>
      </rPr>
      <t>min</t>
    </r>
    <r>
      <rPr>
        <rFont val="Arial"/>
        <b/>
        <color theme="0"/>
        <sz val="9.0"/>
      </rPr>
      <t>(35)</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</si>
  <si>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</si>
  <si>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</si>
  <si>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b/>
        <i/>
        <color theme="0"/>
        <sz val="9.0"/>
      </rPr>
      <t>E</t>
    </r>
    <r>
      <rPr>
        <rFont val="Arial"/>
        <b/>
        <color theme="0"/>
        <sz val="9.0"/>
      </rPr>
      <t>ER</t>
    </r>
  </si>
  <si>
    <r>
      <rPr>
        <rFont val="Arial"/>
        <b/>
        <color theme="0"/>
        <sz val="9.0"/>
        <vertAlign val="subscript"/>
      </rPr>
      <t>ful</t>
    </r>
    <r>
      <rPr>
        <rFont val="Arial"/>
        <b/>
        <color theme="0"/>
        <sz val="9.0"/>
      </rPr>
      <t>(29)</t>
    </r>
  </si>
  <si>
    <r>
      <rPr>
        <rFont val="Arial"/>
        <b/>
        <color theme="0"/>
        <sz val="9.0"/>
        <vertAlign val="subscript"/>
      </rPr>
      <t>haf</t>
    </r>
    <r>
      <rPr>
        <rFont val="Arial"/>
        <b/>
        <color theme="0"/>
        <sz val="9.0"/>
      </rPr>
      <t>(29)</t>
    </r>
  </si>
  <si>
    <r>
      <rPr>
        <rFont val="Arial"/>
        <b/>
        <color theme="0"/>
        <sz val="9.0"/>
        <vertAlign val="subscript"/>
      </rPr>
      <t>min</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</si>
  <si>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</si>
  <si>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</si>
  <si>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</si>
  <si>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</si>
  <si>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X</t>
    </r>
    <r>
      <rPr>
        <rFont val="Arial"/>
        <b/>
        <color theme="0"/>
        <sz val="9.0"/>
      </rPr>
      <t>mh(tj)</t>
    </r>
  </si>
  <si>
    <r>
      <rPr>
        <rFont val="Arial"/>
        <b/>
        <i/>
        <color theme="0"/>
        <sz val="9.0"/>
      </rPr>
      <t>X</t>
    </r>
    <r>
      <rPr>
        <rFont val="Arial"/>
        <b/>
        <color theme="0"/>
        <sz val="9.0"/>
      </rPr>
      <t>mf(tj)</t>
    </r>
  </si>
  <si>
    <r>
      <rPr>
        <rFont val="Arial"/>
        <b/>
        <i/>
        <color theme="0"/>
        <sz val="9.0"/>
      </rPr>
      <t>L</t>
    </r>
    <r>
      <rPr>
        <rFont val="Arial"/>
        <b/>
        <color theme="0"/>
        <sz val="9.0"/>
      </rPr>
      <t>CST</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</si>
  <si>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</si>
  <si>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half</t>
    </r>
  </si>
  <si>
    <r>
      <rPr>
        <rFont val="Arial"/>
        <color theme="0"/>
        <sz val="9.0"/>
      </rPr>
      <t>Half&lt;Lc</t>
    </r>
    <r>
      <rPr>
        <rFont val="ＭＳ Ｐゴシック"/>
        <color theme="0"/>
        <sz val="9.0"/>
      </rPr>
      <t>≦</t>
    </r>
    <r>
      <rPr>
        <rFont val="Arial"/>
        <color theme="0"/>
        <sz val="9.0"/>
      </rPr>
      <t>full</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</si>
  <si>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</si>
  <si>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</si>
  <si>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</si>
  <si>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</si>
  <si>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haf(tj)</t>
    </r>
  </si>
  <si>
    <r>
      <rPr>
        <rFont val="Arial"/>
        <b/>
        <i/>
        <color theme="0"/>
        <sz val="9.0"/>
      </rPr>
      <t>φ</t>
    </r>
    <r>
      <rPr>
        <rFont val="Arial"/>
        <b/>
        <color theme="0"/>
        <sz val="9.0"/>
      </rPr>
      <t>min(tj)</t>
    </r>
  </si>
  <si>
    <r>
      <rPr>
        <rFont val="Arial"/>
        <i/>
        <color theme="0"/>
        <sz val="9.0"/>
      </rPr>
      <t>P</t>
    </r>
    <r>
      <rPr>
        <rFont val="Arial"/>
        <color theme="0"/>
        <sz val="9.0"/>
      </rPr>
      <t>ful(tj)</t>
    </r>
  </si>
  <si>
    <r>
      <rPr>
        <rFont val="Arial"/>
        <i/>
        <color theme="0"/>
        <sz val="9.0"/>
      </rPr>
      <t>P</t>
    </r>
    <r>
      <rPr>
        <rFont val="Arial"/>
        <color theme="0"/>
        <sz val="9.0"/>
      </rPr>
      <t>haf(tj)</t>
    </r>
  </si>
  <si>
    <r>
      <rPr>
        <rFont val="Arial"/>
        <i/>
        <color theme="0"/>
        <sz val="9.0"/>
      </rPr>
      <t>P</t>
    </r>
    <r>
      <rPr>
        <rFont val="Arial"/>
        <color theme="0"/>
        <sz val="9.0"/>
      </rPr>
      <t>min(tj)</t>
    </r>
  </si>
  <si>
    <r>
      <rPr>
        <rFont val="Arial"/>
        <b/>
        <i/>
        <color theme="0"/>
        <sz val="9.0"/>
      </rPr>
      <t>E</t>
    </r>
    <r>
      <rPr>
        <rFont val="Arial"/>
        <b/>
        <color theme="0"/>
        <sz val="9.0"/>
      </rPr>
      <t>ER,ful(tj)</t>
    </r>
  </si>
  <si>
    <r>
      <rPr>
        <rFont val="Arial"/>
        <b/>
        <i/>
        <color theme="0"/>
        <sz val="9.0"/>
      </rPr>
      <t>E</t>
    </r>
    <r>
      <rPr>
        <rFont val="Arial"/>
        <b/>
        <color theme="0"/>
        <sz val="9.0"/>
      </rPr>
      <t>ER,haf(tj)</t>
    </r>
  </si>
  <si>
    <r>
      <rPr>
        <rFont val="Arial"/>
        <b/>
        <i/>
        <color theme="0"/>
        <sz val="9.0"/>
      </rPr>
      <t>E</t>
    </r>
    <r>
      <rPr>
        <rFont val="Arial"/>
        <b/>
        <color theme="0"/>
        <sz val="9.0"/>
      </rPr>
      <t>ER,min(tj)</t>
    </r>
  </si>
  <si>
    <r>
      <rPr>
        <rFont val="Arial"/>
        <b/>
        <i/>
        <color theme="0"/>
        <sz val="9.0"/>
      </rPr>
      <t>P</t>
    </r>
    <r>
      <rPr>
        <rFont val="Arial"/>
        <b/>
        <color theme="0"/>
        <sz val="9.0"/>
      </rPr>
      <t>min(tj)</t>
    </r>
  </si>
  <si>
    <r>
      <rPr>
        <rFont val="Arial"/>
        <b/>
        <i/>
        <color theme="0"/>
        <sz val="9.0"/>
      </rPr>
      <t>P</t>
    </r>
    <r>
      <rPr>
        <rFont val="Arial"/>
        <b/>
        <color theme="0"/>
        <sz val="9.0"/>
      </rPr>
      <t>min-haf(tj)</t>
    </r>
  </si>
  <si>
    <r>
      <rPr>
        <rFont val="Arial"/>
        <b/>
        <i/>
        <color theme="0"/>
        <sz val="9.0"/>
      </rPr>
      <t>P</t>
    </r>
    <r>
      <rPr>
        <rFont val="Arial"/>
        <b/>
        <color theme="0"/>
        <sz val="9.0"/>
      </rPr>
      <t>haf-ful(tj)</t>
    </r>
  </si>
  <si>
    <r>
      <rPr>
        <rFont val="Arial"/>
        <b/>
        <i/>
        <color theme="0"/>
        <sz val="9.0"/>
      </rPr>
      <t>P</t>
    </r>
    <r>
      <rPr>
        <rFont val="Arial"/>
        <b/>
        <color theme="0"/>
        <sz val="9.0"/>
      </rPr>
      <t>ful(tj)</t>
    </r>
  </si>
  <si>
    <t>CSPF for Two-stage unit (at T1)</t>
  </si>
  <si>
    <t>for Two-stage units</t>
  </si>
  <si>
    <r>
      <rPr>
        <rFont val="Arial"/>
        <b/>
        <i/>
        <color theme="0"/>
        <sz val="9.0"/>
      </rPr>
      <t>φ</t>
    </r>
    <r>
      <rPr>
        <rFont val="Arial"/>
        <b/>
        <color theme="0"/>
        <sz val="9.0"/>
      </rPr>
      <t>ful(t100)</t>
    </r>
  </si>
  <si>
    <r>
      <rPr>
        <rFont val="Arial"/>
        <b/>
        <color theme="0"/>
        <sz val="9.0"/>
        <vertAlign val="subscript"/>
      </rPr>
      <t>ful</t>
    </r>
    <r>
      <rPr>
        <rFont val="Arial"/>
        <b/>
        <color theme="0"/>
        <sz val="9.0"/>
      </rPr>
      <t>(35)</t>
    </r>
  </si>
  <si>
    <r>
      <rPr>
        <rFont val="Arial"/>
        <b/>
        <color theme="0"/>
        <sz val="9.0"/>
        <vertAlign val="subscript"/>
      </rPr>
      <t>min</t>
    </r>
    <r>
      <rPr>
        <rFont val="Arial"/>
        <b/>
        <color theme="0"/>
        <sz val="9.0"/>
      </rPr>
      <t>(35)</t>
    </r>
  </si>
  <si>
    <r>
      <rPr>
        <rFont val="Arial"/>
        <color theme="0"/>
        <sz val="9.0"/>
      </rPr>
      <t>φ(29)</t>
    </r>
    <r>
      <rPr>
        <rFont val="ＭＳ Ｐゴシック"/>
        <color theme="0"/>
        <sz val="9.0"/>
      </rPr>
      <t>←</t>
    </r>
    <r>
      <rPr>
        <rFont val="Arial"/>
        <color theme="0"/>
        <sz val="9.0"/>
      </rPr>
      <t>φ(35)</t>
    </r>
  </si>
  <si>
    <r>
      <rPr>
        <rFont val="Arial"/>
        <color theme="0"/>
        <sz val="9.0"/>
      </rPr>
      <t>P(29)</t>
    </r>
    <r>
      <rPr>
        <rFont val="ＭＳ Ｐゴシック"/>
        <color theme="0"/>
        <sz val="9.0"/>
      </rPr>
      <t>←</t>
    </r>
    <r>
      <rPr>
        <rFont val="Arial"/>
        <color theme="0"/>
        <sz val="9.0"/>
      </rPr>
      <t>P(35)</t>
    </r>
  </si>
  <si>
    <r>
      <rPr>
        <rFont val="Arial"/>
        <b/>
        <i/>
        <color theme="0"/>
        <sz val="9.0"/>
      </rPr>
      <t>E</t>
    </r>
    <r>
      <rPr>
        <rFont val="Arial"/>
        <b/>
        <color theme="0"/>
        <sz val="9.0"/>
      </rPr>
      <t>ER</t>
    </r>
  </si>
  <si>
    <r>
      <rPr>
        <rFont val="Arial"/>
        <b/>
        <color theme="0"/>
        <sz val="9.0"/>
      </rPr>
      <t>t</t>
    </r>
    <r>
      <rPr>
        <rFont val="Arial"/>
        <b/>
        <color theme="0"/>
        <sz val="9.0"/>
        <vertAlign val="subscript"/>
      </rPr>
      <t>0</t>
    </r>
  </si>
  <si>
    <r>
      <rPr>
        <rFont val="Arial"/>
        <b/>
        <i/>
        <color theme="0"/>
        <sz val="9.0"/>
      </rPr>
      <t>E</t>
    </r>
    <r>
      <rPr>
        <rFont val="Arial"/>
        <b/>
        <color theme="0"/>
        <sz val="9.0"/>
      </rPr>
      <t>ER</t>
    </r>
  </si>
  <si>
    <r>
      <rPr>
        <rFont val="Arial"/>
        <b/>
        <color theme="0"/>
        <sz val="9.0"/>
      </rPr>
      <t>t</t>
    </r>
    <r>
      <rPr>
        <rFont val="Arial"/>
        <b/>
        <color theme="0"/>
        <sz val="9.0"/>
        <vertAlign val="subscript"/>
      </rPr>
      <t>100</t>
    </r>
  </si>
  <si>
    <r>
      <rPr>
        <rFont val="Arial"/>
        <b/>
        <color theme="0"/>
        <sz val="9.0"/>
        <vertAlign val="subscript"/>
      </rPr>
      <t>ful</t>
    </r>
    <r>
      <rPr>
        <rFont val="Arial"/>
        <b/>
        <color theme="0"/>
        <sz val="9.0"/>
      </rPr>
      <t>(29)</t>
    </r>
  </si>
  <si>
    <r>
      <rPr>
        <rFont val="Arial"/>
        <b/>
        <color theme="0"/>
        <sz val="9.0"/>
        <vertAlign val="subscript"/>
      </rPr>
      <t>min</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</si>
  <si>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</si>
  <si>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</si>
  <si>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</si>
  <si>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</si>
  <si>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Xm</t>
    </r>
    <r>
      <rPr>
        <rFont val="Arial"/>
        <b/>
        <color theme="0"/>
        <sz val="9.0"/>
      </rPr>
      <t>f(tj)</t>
    </r>
  </si>
  <si>
    <r>
      <rPr>
        <rFont val="Arial"/>
        <b/>
        <i/>
        <color theme="0"/>
        <sz val="9.0"/>
      </rPr>
      <t>L</t>
    </r>
    <r>
      <rPr>
        <rFont val="Arial"/>
        <b/>
        <color theme="0"/>
        <sz val="9.0"/>
      </rPr>
      <t>CST</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</si>
  <si>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</si>
  <si>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Ful</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</si>
  <si>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</si>
  <si>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</si>
  <si>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</si>
  <si>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</si>
  <si>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min(tj)</t>
    </r>
  </si>
  <si>
    <r>
      <rPr>
        <rFont val="Arial"/>
        <b/>
        <i/>
        <color theme="0"/>
        <sz val="9.0"/>
      </rPr>
      <t>P</t>
    </r>
    <r>
      <rPr>
        <rFont val="Arial"/>
        <b/>
        <color theme="0"/>
        <sz val="9.0"/>
      </rPr>
      <t>ful(tj)</t>
    </r>
  </si>
  <si>
    <r>
      <rPr>
        <rFont val="Arial"/>
        <b/>
        <i/>
        <color theme="0"/>
        <sz val="9.0"/>
      </rPr>
      <t>P</t>
    </r>
    <r>
      <rPr>
        <rFont val="Arial"/>
        <b/>
        <color theme="0"/>
        <sz val="9.0"/>
      </rPr>
      <t>min(tj)</t>
    </r>
  </si>
  <si>
    <r>
      <rPr>
        <rFont val="Arial"/>
        <b/>
        <i/>
        <color theme="0"/>
        <sz val="9.0"/>
      </rPr>
      <t>E</t>
    </r>
    <r>
      <rPr>
        <rFont val="Arial"/>
        <b/>
        <color theme="0"/>
        <sz val="9.0"/>
      </rPr>
      <t>ER,ful(tj)</t>
    </r>
  </si>
  <si>
    <r>
      <rPr>
        <rFont val="Arial"/>
        <b/>
        <i/>
        <color theme="0"/>
        <sz val="9.0"/>
      </rPr>
      <t>E</t>
    </r>
    <r>
      <rPr>
        <rFont val="Arial"/>
        <b/>
        <color theme="0"/>
        <sz val="9.0"/>
      </rPr>
      <t>ER,min(tj)</t>
    </r>
  </si>
  <si>
    <r>
      <rPr>
        <rFont val="Arial"/>
        <b/>
        <i/>
        <color theme="0"/>
        <sz val="9.0"/>
      </rPr>
      <t>P</t>
    </r>
    <r>
      <rPr>
        <rFont val="Arial"/>
        <b/>
        <color theme="0"/>
        <sz val="9.0"/>
      </rPr>
      <t>min(tj)</t>
    </r>
  </si>
  <si>
    <r>
      <rPr>
        <rFont val="Arial"/>
        <b/>
        <i/>
        <color theme="0"/>
        <sz val="9.0"/>
      </rPr>
      <t>P</t>
    </r>
    <r>
      <rPr>
        <rFont val="Arial"/>
        <b/>
        <color theme="0"/>
        <sz val="9.0"/>
      </rPr>
      <t>mf(tj)</t>
    </r>
  </si>
  <si>
    <r>
      <rPr>
        <rFont val="Arial"/>
        <b/>
        <i/>
        <color theme="0"/>
        <sz val="9.0"/>
      </rPr>
      <t>P</t>
    </r>
    <r>
      <rPr>
        <rFont val="Arial"/>
        <b/>
        <color theme="0"/>
        <sz val="9.0"/>
      </rPr>
      <t>ful(tj)</t>
    </r>
  </si>
  <si>
    <r>
      <rPr>
        <rFont val="Arial"/>
        <b/>
        <i/>
        <color theme="0"/>
        <sz val="9.0"/>
      </rPr>
      <t>φ</t>
    </r>
    <r>
      <rPr>
        <rFont val="Arial"/>
        <b/>
        <color theme="0"/>
        <sz val="9.0"/>
      </rPr>
      <t>ful(t100)</t>
    </r>
  </si>
  <si>
    <r>
      <rPr>
        <rFont val="Arial"/>
        <b/>
        <color theme="0"/>
        <sz val="9.0"/>
        <vertAlign val="subscript"/>
      </rPr>
      <t>ful</t>
    </r>
    <r>
      <rPr>
        <rFont val="Arial"/>
        <b/>
        <color theme="0"/>
        <sz val="9.0"/>
      </rPr>
      <t>(35)</t>
    </r>
  </si>
  <si>
    <r>
      <rPr>
        <rFont val="Arial"/>
        <b/>
        <color theme="0"/>
        <sz val="9.0"/>
        <vertAlign val="subscript"/>
      </rPr>
      <t>min</t>
    </r>
    <r>
      <rPr>
        <rFont val="Arial"/>
        <b/>
        <color theme="0"/>
        <sz val="9.0"/>
      </rPr>
      <t>(35)</t>
    </r>
  </si>
  <si>
    <r>
      <rPr>
        <rFont val="Arial"/>
        <color theme="0"/>
        <sz val="9.0"/>
      </rPr>
      <t>φ(29)</t>
    </r>
    <r>
      <rPr>
        <rFont val="ＭＳ Ｐゴシック"/>
        <color theme="0"/>
        <sz val="9.0"/>
      </rPr>
      <t>←</t>
    </r>
    <r>
      <rPr>
        <rFont val="Arial"/>
        <color theme="0"/>
        <sz val="9.0"/>
      </rPr>
      <t>φ(35)</t>
    </r>
  </si>
  <si>
    <r>
      <rPr>
        <rFont val="Arial"/>
        <color theme="0"/>
        <sz val="9.0"/>
      </rPr>
      <t>P(29)</t>
    </r>
    <r>
      <rPr>
        <rFont val="ＭＳ Ｐゴシック"/>
        <color theme="0"/>
        <sz val="9.0"/>
      </rPr>
      <t>←</t>
    </r>
    <r>
      <rPr>
        <rFont val="Arial"/>
        <color theme="0"/>
        <sz val="9.0"/>
      </rPr>
      <t>P(35)</t>
    </r>
  </si>
  <si>
    <r>
      <rPr>
        <rFont val="Arial"/>
        <b/>
        <i/>
        <color theme="0"/>
        <sz val="9.0"/>
      </rPr>
      <t>E</t>
    </r>
    <r>
      <rPr>
        <rFont val="Arial"/>
        <b/>
        <color theme="0"/>
        <sz val="9.0"/>
      </rPr>
      <t>ER</t>
    </r>
  </si>
  <si>
    <r>
      <rPr>
        <rFont val="Arial"/>
        <b/>
        <color theme="0"/>
        <sz val="9.0"/>
      </rPr>
      <t>t</t>
    </r>
    <r>
      <rPr>
        <rFont val="Arial"/>
        <b/>
        <color theme="0"/>
        <sz val="9.0"/>
        <vertAlign val="subscript"/>
      </rPr>
      <t>0</t>
    </r>
  </si>
  <si>
    <r>
      <rPr>
        <rFont val="Arial"/>
        <b/>
        <i/>
        <color theme="0"/>
        <sz val="9.0"/>
      </rPr>
      <t>E</t>
    </r>
    <r>
      <rPr>
        <rFont val="Arial"/>
        <b/>
        <color theme="0"/>
        <sz val="9.0"/>
      </rPr>
      <t>ER</t>
    </r>
  </si>
  <si>
    <r>
      <rPr>
        <rFont val="Arial"/>
        <b/>
        <color theme="0"/>
        <sz val="9.0"/>
      </rPr>
      <t>t</t>
    </r>
    <r>
      <rPr>
        <rFont val="Arial"/>
        <b/>
        <color theme="0"/>
        <sz val="9.0"/>
        <vertAlign val="subscript"/>
      </rPr>
      <t>100</t>
    </r>
  </si>
  <si>
    <r>
      <rPr>
        <rFont val="Arial"/>
        <b/>
        <color theme="0"/>
        <sz val="9.0"/>
        <vertAlign val="subscript"/>
      </rPr>
      <t>ful</t>
    </r>
    <r>
      <rPr>
        <rFont val="Arial"/>
        <b/>
        <color theme="0"/>
        <sz val="9.0"/>
      </rPr>
      <t>(29)</t>
    </r>
  </si>
  <si>
    <r>
      <rPr>
        <rFont val="Arial"/>
        <b/>
        <color theme="0"/>
        <sz val="9.0"/>
        <vertAlign val="subscript"/>
      </rPr>
      <t>min</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</si>
  <si>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</si>
  <si>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</si>
  <si>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</si>
  <si>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</si>
  <si>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Xm</t>
    </r>
    <r>
      <rPr>
        <rFont val="Arial"/>
        <b/>
        <color theme="0"/>
        <sz val="9.0"/>
      </rPr>
      <t>f(tj)</t>
    </r>
  </si>
  <si>
    <r>
      <rPr>
        <rFont val="Arial"/>
        <b/>
        <i/>
        <color theme="0"/>
        <sz val="9.0"/>
      </rPr>
      <t>L</t>
    </r>
    <r>
      <rPr>
        <rFont val="Arial"/>
        <b/>
        <color theme="0"/>
        <sz val="9.0"/>
      </rPr>
      <t>CST</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</si>
  <si>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</si>
  <si>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Ful</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</si>
  <si>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</si>
  <si>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</si>
  <si>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</si>
  <si>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</si>
  <si>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min(tj)</t>
    </r>
  </si>
  <si>
    <r>
      <rPr>
        <rFont val="Arial"/>
        <b/>
        <i/>
        <color theme="0"/>
        <sz val="9.0"/>
      </rPr>
      <t>P</t>
    </r>
    <r>
      <rPr>
        <rFont val="Arial"/>
        <b/>
        <color theme="0"/>
        <sz val="9.0"/>
      </rPr>
      <t>ful(tj)</t>
    </r>
  </si>
  <si>
    <r>
      <rPr>
        <rFont val="Arial"/>
        <b/>
        <i/>
        <color theme="0"/>
        <sz val="9.0"/>
      </rPr>
      <t>P</t>
    </r>
    <r>
      <rPr>
        <rFont val="Arial"/>
        <b/>
        <color theme="0"/>
        <sz val="9.0"/>
      </rPr>
      <t>min(tj)</t>
    </r>
  </si>
  <si>
    <r>
      <rPr>
        <rFont val="Arial"/>
        <b/>
        <i/>
        <color theme="0"/>
        <sz val="9.0"/>
      </rPr>
      <t>E</t>
    </r>
    <r>
      <rPr>
        <rFont val="Arial"/>
        <b/>
        <color theme="0"/>
        <sz val="9.0"/>
      </rPr>
      <t>ER,ful(tj)</t>
    </r>
  </si>
  <si>
    <r>
      <rPr>
        <rFont val="Arial"/>
        <b/>
        <i/>
        <color theme="0"/>
        <sz val="9.0"/>
      </rPr>
      <t>E</t>
    </r>
    <r>
      <rPr>
        <rFont val="Arial"/>
        <b/>
        <color theme="0"/>
        <sz val="9.0"/>
      </rPr>
      <t>ER,min(tj)</t>
    </r>
  </si>
  <si>
    <r>
      <rPr>
        <rFont val="Arial"/>
        <b/>
        <i/>
        <color theme="0"/>
        <sz val="9.0"/>
      </rPr>
      <t>P</t>
    </r>
    <r>
      <rPr>
        <rFont val="Arial"/>
        <b/>
        <color theme="0"/>
        <sz val="9.0"/>
      </rPr>
      <t>min(tj)</t>
    </r>
  </si>
  <si>
    <r>
      <rPr>
        <rFont val="Arial"/>
        <b/>
        <i/>
        <color theme="0"/>
        <sz val="9.0"/>
      </rPr>
      <t>P</t>
    </r>
    <r>
      <rPr>
        <rFont val="Arial"/>
        <b/>
        <color theme="0"/>
        <sz val="9.0"/>
      </rPr>
      <t>mf(tj)</t>
    </r>
  </si>
  <si>
    <r>
      <rPr>
        <rFont val="Arial"/>
        <b/>
        <i/>
        <color theme="0"/>
        <sz val="9.0"/>
      </rPr>
      <t>P</t>
    </r>
    <r>
      <rPr>
        <rFont val="Arial"/>
        <b/>
        <color theme="0"/>
        <sz val="9.0"/>
      </rPr>
      <t>ful(tj)</t>
    </r>
  </si>
  <si>
    <t>CSPF for Two-stage unit (at T3)</t>
  </si>
  <si>
    <r>
      <rPr>
        <rFont val="Arial"/>
        <b/>
        <i/>
        <color theme="0"/>
        <sz val="9.0"/>
      </rPr>
      <t>φ</t>
    </r>
    <r>
      <rPr>
        <rFont val="Arial"/>
        <b/>
        <color theme="0"/>
        <sz val="9.0"/>
      </rPr>
      <t>ful(t100)</t>
    </r>
  </si>
  <si>
    <r>
      <rPr>
        <rFont val="Arial"/>
        <b/>
        <color theme="0"/>
        <sz val="9.0"/>
        <vertAlign val="subscript"/>
      </rPr>
      <t>ful</t>
    </r>
    <r>
      <rPr>
        <rFont val="Arial"/>
        <b/>
        <color theme="0"/>
        <sz val="9.0"/>
      </rPr>
      <t>(46)</t>
    </r>
  </si>
  <si>
    <r>
      <rPr>
        <rFont val="Arial"/>
        <b/>
        <color theme="0"/>
        <sz val="9.0"/>
        <vertAlign val="subscript"/>
      </rPr>
      <t>min</t>
    </r>
    <r>
      <rPr>
        <rFont val="Arial"/>
        <b/>
        <color theme="0"/>
        <sz val="9.0"/>
      </rPr>
      <t>(46)</t>
    </r>
  </si>
  <si>
    <r>
      <rPr>
        <rFont val="Arial"/>
        <b/>
        <color theme="0"/>
        <sz val="9.0"/>
      </rPr>
      <t>φ(29)</t>
    </r>
    <r>
      <rPr>
        <rFont val="ＭＳ Ｐゴシック"/>
        <b/>
        <color theme="0"/>
        <sz val="9.0"/>
      </rPr>
      <t>←</t>
    </r>
    <r>
      <rPr>
        <rFont val="Arial"/>
        <b/>
        <color theme="0"/>
        <sz val="9.0"/>
      </rPr>
      <t>φ(35)</t>
    </r>
  </si>
  <si>
    <r>
      <rPr>
        <rFont val="Arial"/>
        <b/>
        <color theme="0"/>
        <sz val="9.0"/>
      </rPr>
      <t>P(29)</t>
    </r>
    <r>
      <rPr>
        <rFont val="ＭＳ Ｐゴシック"/>
        <b/>
        <color theme="0"/>
        <sz val="9.0"/>
      </rPr>
      <t>←</t>
    </r>
    <r>
      <rPr>
        <rFont val="Arial"/>
        <b/>
        <color theme="0"/>
        <sz val="9.0"/>
      </rPr>
      <t>P(35)</t>
    </r>
  </si>
  <si>
    <r>
      <rPr>
        <rFont val="Arial"/>
        <b/>
        <i/>
        <color theme="0"/>
        <sz val="9.0"/>
      </rPr>
      <t>E</t>
    </r>
    <r>
      <rPr>
        <rFont val="Arial"/>
        <b/>
        <color theme="0"/>
        <sz val="9.0"/>
      </rPr>
      <t>ER</t>
    </r>
  </si>
  <si>
    <r>
      <rPr>
        <rFont val="Arial"/>
        <b/>
        <color theme="0"/>
        <sz val="9.0"/>
      </rPr>
      <t>φ(46)</t>
    </r>
    <r>
      <rPr>
        <rFont val="ＭＳ Ｐゴシック"/>
        <b/>
        <color theme="0"/>
        <sz val="9.0"/>
      </rPr>
      <t>←</t>
    </r>
    <r>
      <rPr>
        <rFont val="Arial"/>
        <b/>
        <color theme="0"/>
        <sz val="9.0"/>
      </rPr>
      <t>φ(35)</t>
    </r>
  </si>
  <si>
    <r>
      <rPr>
        <rFont val="Arial"/>
        <b/>
        <i/>
        <color theme="0"/>
        <sz val="9.0"/>
      </rPr>
      <t>E</t>
    </r>
    <r>
      <rPr>
        <rFont val="Arial"/>
        <b/>
        <color theme="0"/>
        <sz val="9.0"/>
      </rPr>
      <t>ER</t>
    </r>
  </si>
  <si>
    <r>
      <rPr>
        <rFont val="Arial"/>
        <b/>
        <color theme="0"/>
        <sz val="9.0"/>
      </rPr>
      <t>P(46)</t>
    </r>
    <r>
      <rPr>
        <rFont val="ＭＳ Ｐゴシック"/>
        <b/>
        <color theme="0"/>
        <sz val="9.0"/>
      </rPr>
      <t>←</t>
    </r>
    <r>
      <rPr>
        <rFont val="Arial"/>
        <b/>
        <color theme="0"/>
        <sz val="9.0"/>
      </rPr>
      <t>P(35)</t>
    </r>
  </si>
  <si>
    <r>
      <rPr>
        <rFont val="Arial"/>
        <b/>
        <color theme="0"/>
        <sz val="9.0"/>
        <vertAlign val="subscript"/>
      </rPr>
      <t>ful</t>
    </r>
    <r>
      <rPr>
        <rFont val="Arial"/>
        <b/>
        <color theme="0"/>
        <sz val="9.0"/>
      </rPr>
      <t>(35)</t>
    </r>
  </si>
  <si>
    <r>
      <rPr>
        <rFont val="Arial"/>
        <b/>
        <color theme="0"/>
        <sz val="9.0"/>
        <vertAlign val="subscript"/>
      </rPr>
      <t>min</t>
    </r>
    <r>
      <rPr>
        <rFont val="Arial"/>
        <b/>
        <color theme="0"/>
        <sz val="9.0"/>
      </rPr>
      <t>(35)</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</si>
  <si>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</si>
  <si>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</si>
  <si>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b/>
        <i/>
        <color theme="0"/>
        <sz val="9.0"/>
      </rPr>
      <t>E</t>
    </r>
    <r>
      <rPr>
        <rFont val="Arial"/>
        <b/>
        <color theme="0"/>
        <sz val="9.0"/>
      </rPr>
      <t>ER</t>
    </r>
  </si>
  <si>
    <r>
      <rPr>
        <rFont val="Arial"/>
        <b/>
        <color theme="0"/>
        <sz val="9.0"/>
        <vertAlign val="subscript"/>
      </rPr>
      <t>ful</t>
    </r>
    <r>
      <rPr>
        <rFont val="Arial"/>
        <b/>
        <color theme="0"/>
        <sz val="9.0"/>
      </rPr>
      <t>(29)</t>
    </r>
  </si>
  <si>
    <r>
      <rPr>
        <rFont val="Arial"/>
        <b/>
        <color theme="0"/>
        <sz val="9.0"/>
        <vertAlign val="subscript"/>
      </rPr>
      <t>min</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</si>
  <si>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</si>
  <si>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</si>
  <si>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</si>
  <si>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</si>
  <si>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X</t>
    </r>
    <r>
      <rPr>
        <rFont val="Arial"/>
        <b/>
        <color theme="0"/>
        <sz val="9.0"/>
      </rPr>
      <t>mf(tj)</t>
    </r>
  </si>
  <si>
    <r>
      <rPr>
        <rFont val="Arial"/>
        <b/>
        <i/>
        <color theme="0"/>
        <sz val="9.0"/>
      </rPr>
      <t>L</t>
    </r>
    <r>
      <rPr>
        <rFont val="Arial"/>
        <b/>
        <color theme="0"/>
        <sz val="9.0"/>
      </rPr>
      <t>CST</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</si>
  <si>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</si>
  <si>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full</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</si>
  <si>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</si>
  <si>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</si>
  <si>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</si>
  <si>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</si>
  <si>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min(tj)</t>
    </r>
  </si>
  <si>
    <r>
      <rPr>
        <rFont val="Arial"/>
        <i/>
        <color theme="0"/>
        <sz val="9.0"/>
      </rPr>
      <t>P</t>
    </r>
    <r>
      <rPr>
        <rFont val="Arial"/>
        <color theme="0"/>
        <sz val="9.0"/>
      </rPr>
      <t>ful(tj)</t>
    </r>
  </si>
  <si>
    <r>
      <rPr>
        <rFont val="Arial"/>
        <i/>
        <color theme="0"/>
        <sz val="9.0"/>
      </rPr>
      <t>P</t>
    </r>
    <r>
      <rPr>
        <rFont val="Arial"/>
        <color theme="0"/>
        <sz val="9.0"/>
      </rPr>
      <t>min(tj)</t>
    </r>
  </si>
  <si>
    <r>
      <rPr>
        <rFont val="Arial"/>
        <b/>
        <i/>
        <color theme="0"/>
        <sz val="9.0"/>
      </rPr>
      <t>E</t>
    </r>
    <r>
      <rPr>
        <rFont val="Arial"/>
        <b/>
        <color theme="0"/>
        <sz val="9.0"/>
      </rPr>
      <t>ER,ful(tj)</t>
    </r>
  </si>
  <si>
    <r>
      <rPr>
        <rFont val="Arial"/>
        <b/>
        <i/>
        <color theme="0"/>
        <sz val="9.0"/>
      </rPr>
      <t>E</t>
    </r>
    <r>
      <rPr>
        <rFont val="Arial"/>
        <b/>
        <color theme="0"/>
        <sz val="9.0"/>
      </rPr>
      <t>ER,min(tj)</t>
    </r>
  </si>
  <si>
    <r>
      <rPr>
        <rFont val="Arial"/>
        <b/>
        <i/>
        <color theme="0"/>
        <sz val="9.0"/>
      </rPr>
      <t>P</t>
    </r>
    <r>
      <rPr>
        <rFont val="Arial"/>
        <b/>
        <color theme="0"/>
        <sz val="9.0"/>
      </rPr>
      <t>min(tj)</t>
    </r>
  </si>
  <si>
    <r>
      <rPr>
        <rFont val="Arial"/>
        <b/>
        <i/>
        <color theme="0"/>
        <sz val="9.0"/>
      </rPr>
      <t>P</t>
    </r>
    <r>
      <rPr>
        <rFont val="Arial"/>
        <b/>
        <color theme="0"/>
        <sz val="9.0"/>
      </rPr>
      <t>mf(tj)</t>
    </r>
  </si>
  <si>
    <r>
      <rPr>
        <rFont val="Arial"/>
        <b/>
        <i/>
        <color theme="0"/>
        <sz val="9.0"/>
      </rPr>
      <t>P</t>
    </r>
    <r>
      <rPr>
        <rFont val="Arial"/>
        <b/>
        <color theme="0"/>
        <sz val="9.0"/>
      </rPr>
      <t>ful(tj)</t>
    </r>
  </si>
  <si>
    <r>
      <rPr>
        <rFont val="Arial"/>
        <b/>
        <i/>
        <color theme="0"/>
        <sz val="9.0"/>
      </rPr>
      <t>φ</t>
    </r>
    <r>
      <rPr>
        <rFont val="Arial"/>
        <b/>
        <color theme="0"/>
        <sz val="9.0"/>
      </rPr>
      <t>ful(t100)</t>
    </r>
  </si>
  <si>
    <r>
      <rPr>
        <rFont val="Arial"/>
        <b/>
        <color theme="0"/>
        <sz val="9.0"/>
        <vertAlign val="subscript"/>
      </rPr>
      <t>ful</t>
    </r>
    <r>
      <rPr>
        <rFont val="Arial"/>
        <b/>
        <color theme="0"/>
        <sz val="9.0"/>
      </rPr>
      <t>(46)</t>
    </r>
  </si>
  <si>
    <r>
      <rPr>
        <rFont val="Arial"/>
        <b/>
        <color theme="0"/>
        <sz val="9.0"/>
        <vertAlign val="subscript"/>
      </rPr>
      <t>min</t>
    </r>
    <r>
      <rPr>
        <rFont val="Arial"/>
        <b/>
        <color theme="0"/>
        <sz val="9.0"/>
      </rPr>
      <t>(46)</t>
    </r>
  </si>
  <si>
    <r>
      <rPr>
        <rFont val="Arial"/>
        <b/>
        <color theme="0"/>
        <sz val="9.0"/>
      </rPr>
      <t>φ(29)</t>
    </r>
    <r>
      <rPr>
        <rFont val="ＭＳ Ｐゴシック"/>
        <b/>
        <color theme="0"/>
        <sz val="9.0"/>
      </rPr>
      <t>←</t>
    </r>
    <r>
      <rPr>
        <rFont val="Arial"/>
        <b/>
        <color theme="0"/>
        <sz val="9.0"/>
      </rPr>
      <t>φ(35)</t>
    </r>
  </si>
  <si>
    <r>
      <rPr>
        <rFont val="Arial"/>
        <b/>
        <color theme="0"/>
        <sz val="9.0"/>
      </rPr>
      <t>P(29)</t>
    </r>
    <r>
      <rPr>
        <rFont val="ＭＳ Ｐゴシック"/>
        <b/>
        <color theme="0"/>
        <sz val="9.0"/>
      </rPr>
      <t>←</t>
    </r>
    <r>
      <rPr>
        <rFont val="Arial"/>
        <b/>
        <color theme="0"/>
        <sz val="9.0"/>
      </rPr>
      <t>P(35)</t>
    </r>
  </si>
  <si>
    <r>
      <rPr>
        <rFont val="Arial"/>
        <b/>
        <i/>
        <color theme="0"/>
        <sz val="9.0"/>
      </rPr>
      <t>E</t>
    </r>
    <r>
      <rPr>
        <rFont val="Arial"/>
        <b/>
        <color theme="0"/>
        <sz val="9.0"/>
      </rPr>
      <t>ER</t>
    </r>
  </si>
  <si>
    <r>
      <rPr>
        <rFont val="Arial"/>
        <b/>
        <color theme="0"/>
        <sz val="9.0"/>
      </rPr>
      <t>φ(46)</t>
    </r>
    <r>
      <rPr>
        <rFont val="ＭＳ Ｐゴシック"/>
        <b/>
        <color theme="0"/>
        <sz val="9.0"/>
      </rPr>
      <t>←</t>
    </r>
    <r>
      <rPr>
        <rFont val="Arial"/>
        <b/>
        <color theme="0"/>
        <sz val="9.0"/>
      </rPr>
      <t>φ(35)</t>
    </r>
  </si>
  <si>
    <r>
      <rPr>
        <rFont val="Arial"/>
        <b/>
        <i/>
        <color theme="0"/>
        <sz val="9.0"/>
      </rPr>
      <t>E</t>
    </r>
    <r>
      <rPr>
        <rFont val="Arial"/>
        <b/>
        <color theme="0"/>
        <sz val="9.0"/>
      </rPr>
      <t>ER</t>
    </r>
  </si>
  <si>
    <r>
      <rPr>
        <rFont val="Arial"/>
        <b/>
        <color theme="0"/>
        <sz val="9.0"/>
      </rPr>
      <t>P(46)</t>
    </r>
    <r>
      <rPr>
        <rFont val="ＭＳ Ｐゴシック"/>
        <b/>
        <color theme="0"/>
        <sz val="9.0"/>
      </rPr>
      <t>←</t>
    </r>
    <r>
      <rPr>
        <rFont val="Arial"/>
        <b/>
        <color theme="0"/>
        <sz val="9.0"/>
      </rPr>
      <t>P(35)</t>
    </r>
  </si>
  <si>
    <r>
      <rPr>
        <rFont val="Arial"/>
        <b/>
        <color theme="0"/>
        <sz val="9.0"/>
        <vertAlign val="subscript"/>
      </rPr>
      <t>ful</t>
    </r>
    <r>
      <rPr>
        <rFont val="Arial"/>
        <b/>
        <color theme="0"/>
        <sz val="9.0"/>
      </rPr>
      <t>(35)</t>
    </r>
  </si>
  <si>
    <r>
      <rPr>
        <rFont val="Arial"/>
        <b/>
        <color theme="0"/>
        <sz val="9.0"/>
        <vertAlign val="subscript"/>
      </rPr>
      <t>min</t>
    </r>
    <r>
      <rPr>
        <rFont val="Arial"/>
        <b/>
        <color theme="0"/>
        <sz val="9.0"/>
      </rPr>
      <t>(35)</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</si>
  <si>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</si>
  <si>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</si>
  <si>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b/>
        <i/>
        <color theme="0"/>
        <sz val="9.0"/>
      </rPr>
      <t>E</t>
    </r>
    <r>
      <rPr>
        <rFont val="Arial"/>
        <b/>
        <color theme="0"/>
        <sz val="9.0"/>
      </rPr>
      <t>ER</t>
    </r>
  </si>
  <si>
    <r>
      <rPr>
        <rFont val="Arial"/>
        <b/>
        <color theme="0"/>
        <sz val="9.0"/>
        <vertAlign val="subscript"/>
      </rPr>
      <t>ful</t>
    </r>
    <r>
      <rPr>
        <rFont val="Arial"/>
        <b/>
        <color theme="0"/>
        <sz val="9.0"/>
      </rPr>
      <t>(29)</t>
    </r>
  </si>
  <si>
    <r>
      <rPr>
        <rFont val="Arial"/>
        <b/>
        <color theme="0"/>
        <sz val="9.0"/>
        <vertAlign val="subscript"/>
      </rPr>
      <t>min</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</si>
  <si>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</si>
  <si>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</si>
  <si>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</si>
  <si>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</si>
  <si>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X</t>
    </r>
    <r>
      <rPr>
        <rFont val="Arial"/>
        <b/>
        <color theme="0"/>
        <sz val="9.0"/>
      </rPr>
      <t>mf(tj)</t>
    </r>
  </si>
  <si>
    <r>
      <rPr>
        <rFont val="Arial"/>
        <b/>
        <i/>
        <color theme="0"/>
        <sz val="9.0"/>
      </rPr>
      <t>L</t>
    </r>
    <r>
      <rPr>
        <rFont val="Arial"/>
        <b/>
        <color theme="0"/>
        <sz val="9.0"/>
      </rPr>
      <t>CST</t>
    </r>
  </si>
  <si>
    <r>
      <rPr>
        <rFont val="Arial"/>
        <color theme="0"/>
        <sz val="9.0"/>
      </rPr>
      <t>Lc</t>
    </r>
    <r>
      <rPr>
        <rFont val="ＭＳ Ｐゴシック"/>
        <color theme="0"/>
        <sz val="9.0"/>
      </rPr>
      <t>≦</t>
    </r>
    <r>
      <rPr>
        <rFont val="Arial"/>
        <color theme="0"/>
        <sz val="9.0"/>
      </rPr>
      <t>min</t>
    </r>
  </si>
  <si>
    <r>
      <rPr>
        <rFont val="Arial"/>
        <color theme="0"/>
        <sz val="9.0"/>
      </rPr>
      <t>min&lt;Lc</t>
    </r>
    <r>
      <rPr>
        <rFont val="ＭＳ Ｐゴシック"/>
        <color theme="0"/>
        <sz val="9.0"/>
      </rPr>
      <t>≦</t>
    </r>
    <r>
      <rPr>
        <rFont val="Arial"/>
        <color theme="0"/>
        <sz val="9.0"/>
      </rPr>
      <t>full</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</si>
  <si>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</si>
  <si>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</si>
  <si>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</si>
  <si>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</si>
  <si>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φ</t>
    </r>
    <r>
      <rPr>
        <rFont val="Arial"/>
        <b/>
        <color theme="0"/>
        <sz val="9.0"/>
      </rPr>
      <t>min(tj)</t>
    </r>
  </si>
  <si>
    <r>
      <rPr>
        <rFont val="Arial"/>
        <i/>
        <color theme="0"/>
        <sz val="9.0"/>
      </rPr>
      <t>P</t>
    </r>
    <r>
      <rPr>
        <rFont val="Arial"/>
        <color theme="0"/>
        <sz val="9.0"/>
      </rPr>
      <t>ful(tj)</t>
    </r>
  </si>
  <si>
    <r>
      <rPr>
        <rFont val="Arial"/>
        <i/>
        <color theme="0"/>
        <sz val="9.0"/>
      </rPr>
      <t>P</t>
    </r>
    <r>
      <rPr>
        <rFont val="Arial"/>
        <color theme="0"/>
        <sz val="9.0"/>
      </rPr>
      <t>min(tj)</t>
    </r>
  </si>
  <si>
    <r>
      <rPr>
        <rFont val="Arial"/>
        <b/>
        <i/>
        <color theme="0"/>
        <sz val="9.0"/>
      </rPr>
      <t>E</t>
    </r>
    <r>
      <rPr>
        <rFont val="Arial"/>
        <b/>
        <color theme="0"/>
        <sz val="9.0"/>
      </rPr>
      <t>ER,ful(tj)</t>
    </r>
  </si>
  <si>
    <r>
      <rPr>
        <rFont val="Arial"/>
        <b/>
        <i/>
        <color theme="0"/>
        <sz val="9.0"/>
      </rPr>
      <t>E</t>
    </r>
    <r>
      <rPr>
        <rFont val="Arial"/>
        <b/>
        <color theme="0"/>
        <sz val="9.0"/>
      </rPr>
      <t>ER,min(tj)</t>
    </r>
  </si>
  <si>
    <r>
      <rPr>
        <rFont val="Arial"/>
        <b/>
        <i/>
        <color theme="0"/>
        <sz val="9.0"/>
      </rPr>
      <t>P</t>
    </r>
    <r>
      <rPr>
        <rFont val="Arial"/>
        <b/>
        <color theme="0"/>
        <sz val="9.0"/>
      </rPr>
      <t>min(tj)</t>
    </r>
  </si>
  <si>
    <r>
      <rPr>
        <rFont val="Arial"/>
        <b/>
        <i/>
        <color theme="0"/>
        <sz val="9.0"/>
      </rPr>
      <t>P</t>
    </r>
    <r>
      <rPr>
        <rFont val="Arial"/>
        <b/>
        <color theme="0"/>
        <sz val="9.0"/>
      </rPr>
      <t>mf(tj)</t>
    </r>
  </si>
  <si>
    <r>
      <rPr>
        <rFont val="Arial"/>
        <b/>
        <i/>
        <color theme="0"/>
        <sz val="9.0"/>
      </rPr>
      <t>P</t>
    </r>
    <r>
      <rPr>
        <rFont val="Arial"/>
        <b/>
        <color theme="0"/>
        <sz val="9.0"/>
      </rPr>
      <t>ful(tj)</t>
    </r>
  </si>
  <si>
    <t>CSPF for Fixed unit (at T1)</t>
  </si>
  <si>
    <t>for Fixed units</t>
  </si>
  <si>
    <r>
      <rPr>
        <rFont val="Arial"/>
        <b/>
        <i/>
        <color theme="0"/>
        <sz val="9.0"/>
      </rPr>
      <t>φ</t>
    </r>
    <r>
      <rPr>
        <rFont val="Arial"/>
        <b/>
        <color theme="0"/>
        <sz val="9.0"/>
      </rPr>
      <t>ful(t100)</t>
    </r>
  </si>
  <si>
    <r>
      <rPr>
        <rFont val="Arial"/>
        <b/>
        <color theme="0"/>
        <sz val="9.0"/>
        <vertAlign val="subscript"/>
      </rPr>
      <t>ful</t>
    </r>
    <r>
      <rPr>
        <rFont val="Arial"/>
        <b/>
        <color theme="0"/>
        <sz val="9.0"/>
      </rPr>
      <t>(35)</t>
    </r>
  </si>
  <si>
    <t>ful(Cyc)</t>
  </si>
  <si>
    <t>ful(dry)</t>
  </si>
  <si>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</si>
  <si>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</si>
  <si>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b/>
        <i/>
        <color theme="0"/>
        <sz val="9.0"/>
      </rPr>
      <t>E</t>
    </r>
    <r>
      <rPr>
        <rFont val="Arial"/>
        <b/>
        <color theme="0"/>
        <sz val="9.0"/>
      </rPr>
      <t>ER</t>
    </r>
  </si>
  <si>
    <r>
      <rPr>
        <rFont val="Arial"/>
        <b/>
        <i/>
        <color theme="0"/>
        <sz val="9.0"/>
      </rPr>
      <t>E</t>
    </r>
    <r>
      <rPr>
        <rFont val="Arial"/>
        <b/>
        <i val="0"/>
        <color theme="0"/>
        <sz val="9.0"/>
      </rPr>
      <t>ER</t>
    </r>
  </si>
  <si>
    <r>
      <rPr>
        <rFont val="Arial"/>
        <b/>
        <color theme="0"/>
        <sz val="9.0"/>
        <vertAlign val="subscript"/>
      </rPr>
      <t>ful</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</si>
  <si>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</si>
  <si>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</si>
  <si>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</si>
  <si>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</si>
  <si>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L</t>
    </r>
    <r>
      <rPr>
        <rFont val="Arial"/>
        <b/>
        <color theme="0"/>
        <sz val="9.0"/>
      </rPr>
      <t>CST</t>
    </r>
  </si>
  <si>
    <r>
      <rPr>
        <rFont val="Arial"/>
        <b/>
        <i/>
        <color theme="0"/>
        <sz val="9.0"/>
      </rPr>
      <t>C</t>
    </r>
    <r>
      <rPr>
        <rFont val="Arial"/>
        <b/>
        <color theme="0"/>
        <sz val="9.0"/>
      </rPr>
      <t>CSE</t>
    </r>
  </si>
  <si>
    <t>Full Dry Coil</t>
  </si>
  <si>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</si>
  <si>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</si>
  <si>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</si>
  <si>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P</t>
    </r>
    <r>
      <rPr>
        <rFont val="Arial"/>
        <b/>
        <color theme="0"/>
        <sz val="9.0"/>
      </rPr>
      <t>ful(tj)</t>
    </r>
  </si>
  <si>
    <r>
      <rPr>
        <rFont val="Arial"/>
        <b/>
        <i/>
        <color theme="0"/>
        <sz val="9.0"/>
      </rPr>
      <t>E</t>
    </r>
    <r>
      <rPr>
        <rFont val="Arial"/>
        <b/>
        <color theme="0"/>
        <sz val="9.0"/>
      </rPr>
      <t>ER,ful(tj)</t>
    </r>
  </si>
  <si>
    <t>Full Cyclic</t>
  </si>
  <si>
    <r>
      <rPr>
        <rFont val="Arial"/>
        <b/>
        <i/>
        <color theme="0"/>
        <sz val="9.0"/>
      </rPr>
      <t>φ</t>
    </r>
    <r>
      <rPr>
        <rFont val="Arial"/>
        <b/>
        <color theme="0"/>
        <sz val="9.0"/>
      </rPr>
      <t>ful(t100)</t>
    </r>
  </si>
  <si>
    <r>
      <rPr>
        <rFont val="Arial"/>
        <b/>
        <color theme="0"/>
        <sz val="9.0"/>
        <vertAlign val="subscript"/>
      </rPr>
      <t>ful</t>
    </r>
    <r>
      <rPr>
        <rFont val="Arial"/>
        <b/>
        <color theme="0"/>
        <sz val="9.0"/>
      </rPr>
      <t>(35)</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</si>
  <si>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</si>
  <si>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</si>
  <si>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b/>
        <i/>
        <color theme="0"/>
        <sz val="9.0"/>
      </rPr>
      <t>E</t>
    </r>
    <r>
      <rPr>
        <rFont val="Arial"/>
        <b/>
        <color theme="0"/>
        <sz val="9.0"/>
      </rPr>
      <t>ER</t>
    </r>
  </si>
  <si>
    <r>
      <rPr>
        <rFont val="Arial"/>
        <b/>
        <i/>
        <color theme="0"/>
        <sz val="9.0"/>
      </rPr>
      <t>E</t>
    </r>
    <r>
      <rPr>
        <rFont val="Arial"/>
        <b/>
        <i val="0"/>
        <color theme="0"/>
        <sz val="9.0"/>
      </rPr>
      <t>ER</t>
    </r>
  </si>
  <si>
    <r>
      <rPr>
        <rFont val="Arial"/>
        <b/>
        <color theme="0"/>
        <sz val="9.0"/>
        <vertAlign val="subscript"/>
      </rPr>
      <t>ful</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</si>
  <si>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</si>
  <si>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</si>
  <si>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</si>
  <si>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</si>
  <si>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L</t>
    </r>
    <r>
      <rPr>
        <rFont val="Arial"/>
        <b/>
        <color theme="0"/>
        <sz val="9.0"/>
      </rPr>
      <t>CST</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</si>
  <si>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</si>
  <si>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</si>
  <si>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</si>
  <si>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</si>
  <si>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P</t>
    </r>
    <r>
      <rPr>
        <rFont val="Arial"/>
        <b/>
        <color theme="0"/>
        <sz val="9.0"/>
      </rPr>
      <t>ful(tj)</t>
    </r>
  </si>
  <si>
    <r>
      <rPr>
        <rFont val="Arial"/>
        <b/>
        <i/>
        <color theme="0"/>
        <sz val="9.0"/>
      </rPr>
      <t>E</t>
    </r>
    <r>
      <rPr>
        <rFont val="Arial"/>
        <b/>
        <color theme="0"/>
        <sz val="9.0"/>
      </rPr>
      <t>ER,ful(tj)</t>
    </r>
  </si>
  <si>
    <t>CSPF for Fixed unit (at T3)</t>
  </si>
  <si>
    <r>
      <rPr>
        <rFont val="Arial"/>
        <b/>
        <i/>
        <color theme="0"/>
        <sz val="9.0"/>
      </rPr>
      <t>φ</t>
    </r>
    <r>
      <rPr>
        <rFont val="Arial"/>
        <b/>
        <color theme="0"/>
        <sz val="9.0"/>
      </rPr>
      <t>ful(t100)</t>
    </r>
  </si>
  <si>
    <r>
      <rPr>
        <rFont val="Arial"/>
        <b/>
        <color theme="0"/>
        <sz val="9.0"/>
        <vertAlign val="subscript"/>
      </rPr>
      <t>ful</t>
    </r>
    <r>
      <rPr>
        <rFont val="Arial"/>
        <b/>
        <color theme="0"/>
        <sz val="9.0"/>
      </rPr>
      <t>(46)</t>
    </r>
  </si>
  <si>
    <r>
      <rPr>
        <rFont val="Arial"/>
        <b/>
        <color theme="0"/>
        <sz val="9.0"/>
      </rPr>
      <t>φ(29)</t>
    </r>
    <r>
      <rPr>
        <rFont val="ＭＳ Ｐゴシック"/>
        <b/>
        <color theme="0"/>
        <sz val="9.0"/>
      </rPr>
      <t>←</t>
    </r>
    <r>
      <rPr>
        <rFont val="Arial"/>
        <b/>
        <color theme="0"/>
        <sz val="9.0"/>
      </rPr>
      <t>φ(35)</t>
    </r>
  </si>
  <si>
    <r>
      <rPr>
        <rFont val="Arial"/>
        <b/>
        <color theme="0"/>
        <sz val="9.0"/>
      </rPr>
      <t>P(29)</t>
    </r>
    <r>
      <rPr>
        <rFont val="ＭＳ Ｐゴシック"/>
        <b/>
        <color theme="0"/>
        <sz val="9.0"/>
      </rPr>
      <t>←</t>
    </r>
    <r>
      <rPr>
        <rFont val="Arial"/>
        <b/>
        <color theme="0"/>
        <sz val="9.0"/>
      </rPr>
      <t>P(35)</t>
    </r>
  </si>
  <si>
    <r>
      <rPr>
        <rFont val="Arial"/>
        <b/>
        <i/>
        <color theme="0"/>
        <sz val="9.0"/>
      </rPr>
      <t>E</t>
    </r>
    <r>
      <rPr>
        <rFont val="Arial"/>
        <b/>
        <color theme="0"/>
        <sz val="9.0"/>
      </rPr>
      <t>ER</t>
    </r>
  </si>
  <si>
    <r>
      <rPr>
        <rFont val="Arial"/>
        <b/>
        <color theme="0"/>
        <sz val="9.0"/>
      </rPr>
      <t>φ(46)</t>
    </r>
    <r>
      <rPr>
        <rFont val="ＭＳ Ｐゴシック"/>
        <b/>
        <color theme="0"/>
        <sz val="9.0"/>
      </rPr>
      <t>←</t>
    </r>
    <r>
      <rPr>
        <rFont val="Arial"/>
        <b/>
        <color theme="0"/>
        <sz val="9.0"/>
      </rPr>
      <t>φ(35)</t>
    </r>
  </si>
  <si>
    <r>
      <rPr>
        <rFont val="Arial"/>
        <b/>
        <i/>
        <color theme="0"/>
        <sz val="9.0"/>
      </rPr>
      <t>E</t>
    </r>
    <r>
      <rPr>
        <rFont val="Arial"/>
        <b/>
        <i val="0"/>
        <color theme="0"/>
        <sz val="9.0"/>
      </rPr>
      <t>ER</t>
    </r>
  </si>
  <si>
    <r>
      <rPr>
        <rFont val="Arial"/>
        <b/>
        <color theme="0"/>
        <sz val="9.0"/>
      </rPr>
      <t>P(46)</t>
    </r>
    <r>
      <rPr>
        <rFont val="ＭＳ Ｐゴシック"/>
        <b/>
        <color theme="0"/>
        <sz val="9.0"/>
      </rPr>
      <t>←</t>
    </r>
    <r>
      <rPr>
        <rFont val="Arial"/>
        <b/>
        <color theme="0"/>
        <sz val="9.0"/>
      </rPr>
      <t>P(35)</t>
    </r>
  </si>
  <si>
    <r>
      <rPr>
        <rFont val="Arial"/>
        <b/>
        <color theme="0"/>
        <sz val="9.0"/>
        <vertAlign val="subscript"/>
      </rPr>
      <t>ful</t>
    </r>
    <r>
      <rPr>
        <rFont val="Arial"/>
        <b/>
        <color theme="0"/>
        <sz val="9.0"/>
      </rPr>
      <t>(35)</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</si>
  <si>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</si>
  <si>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</si>
  <si>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b/>
        <i/>
        <color theme="0"/>
        <sz val="9.0"/>
      </rPr>
      <t>E</t>
    </r>
    <r>
      <rPr>
        <rFont val="Arial"/>
        <b/>
        <color theme="0"/>
        <sz val="9.0"/>
      </rPr>
      <t>ER</t>
    </r>
  </si>
  <si>
    <r>
      <rPr>
        <rFont val="Arial"/>
        <b/>
        <color theme="0"/>
        <sz val="9.0"/>
        <vertAlign val="subscript"/>
      </rPr>
      <t>ful</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</si>
  <si>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</si>
  <si>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</si>
  <si>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</si>
  <si>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</si>
  <si>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L</t>
    </r>
    <r>
      <rPr>
        <rFont val="Arial"/>
        <b/>
        <color theme="0"/>
        <sz val="9.0"/>
      </rPr>
      <t>CST</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</si>
  <si>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</si>
  <si>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</si>
  <si>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</si>
  <si>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</si>
  <si>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P</t>
    </r>
    <r>
      <rPr>
        <rFont val="Arial"/>
        <b/>
        <color theme="0"/>
        <sz val="9.0"/>
      </rPr>
      <t>ful(tj)</t>
    </r>
  </si>
  <si>
    <r>
      <rPr>
        <rFont val="Arial"/>
        <b/>
        <i/>
        <color theme="0"/>
        <sz val="9.0"/>
      </rPr>
      <t>E</t>
    </r>
    <r>
      <rPr>
        <rFont val="Arial"/>
        <b/>
        <color theme="0"/>
        <sz val="9.0"/>
      </rPr>
      <t>ER,ful(tj)</t>
    </r>
  </si>
  <si>
    <r>
      <rPr>
        <rFont val="Arial"/>
        <b/>
        <i/>
        <color theme="0"/>
        <sz val="9.0"/>
      </rPr>
      <t>φ</t>
    </r>
    <r>
      <rPr>
        <rFont val="Arial"/>
        <b/>
        <color theme="0"/>
        <sz val="9.0"/>
      </rPr>
      <t>ful(t100)</t>
    </r>
  </si>
  <si>
    <r>
      <rPr>
        <rFont val="Arial"/>
        <b/>
        <color theme="0"/>
        <sz val="9.0"/>
        <vertAlign val="subscript"/>
      </rPr>
      <t>ful</t>
    </r>
    <r>
      <rPr>
        <rFont val="Arial"/>
        <b/>
        <color theme="0"/>
        <sz val="9.0"/>
      </rPr>
      <t>(46)</t>
    </r>
  </si>
  <si>
    <r>
      <rPr>
        <rFont val="Arial"/>
        <b/>
        <color theme="0"/>
        <sz val="9.0"/>
      </rPr>
      <t>φ(29)</t>
    </r>
    <r>
      <rPr>
        <rFont val="ＭＳ Ｐゴシック"/>
        <b/>
        <color theme="0"/>
        <sz val="9.0"/>
      </rPr>
      <t>←</t>
    </r>
    <r>
      <rPr>
        <rFont val="Arial"/>
        <b/>
        <color theme="0"/>
        <sz val="9.0"/>
      </rPr>
      <t>φ(35)</t>
    </r>
  </si>
  <si>
    <r>
      <rPr>
        <rFont val="Arial"/>
        <b/>
        <color theme="0"/>
        <sz val="9.0"/>
      </rPr>
      <t>P(29)</t>
    </r>
    <r>
      <rPr>
        <rFont val="ＭＳ Ｐゴシック"/>
        <b/>
        <color theme="0"/>
        <sz val="9.0"/>
      </rPr>
      <t>←</t>
    </r>
    <r>
      <rPr>
        <rFont val="Arial"/>
        <b/>
        <color theme="0"/>
        <sz val="9.0"/>
      </rPr>
      <t>P(35)</t>
    </r>
  </si>
  <si>
    <r>
      <rPr>
        <rFont val="Arial"/>
        <b/>
        <i/>
        <color theme="0"/>
        <sz val="9.0"/>
      </rPr>
      <t>E</t>
    </r>
    <r>
      <rPr>
        <rFont val="Arial"/>
        <b/>
        <color theme="0"/>
        <sz val="9.0"/>
      </rPr>
      <t>ER</t>
    </r>
  </si>
  <si>
    <r>
      <rPr>
        <rFont val="Arial"/>
        <b/>
        <color theme="0"/>
        <sz val="9.0"/>
      </rPr>
      <t>φ(46)</t>
    </r>
    <r>
      <rPr>
        <rFont val="ＭＳ Ｐゴシック"/>
        <b/>
        <color theme="0"/>
        <sz val="9.0"/>
      </rPr>
      <t>←</t>
    </r>
    <r>
      <rPr>
        <rFont val="Arial"/>
        <b/>
        <color theme="0"/>
        <sz val="9.0"/>
      </rPr>
      <t>φ(35)</t>
    </r>
  </si>
  <si>
    <r>
      <rPr>
        <rFont val="Arial"/>
        <b/>
        <i/>
        <color theme="0"/>
        <sz val="9.0"/>
      </rPr>
      <t>E</t>
    </r>
    <r>
      <rPr>
        <rFont val="Arial"/>
        <b/>
        <i val="0"/>
        <color theme="0"/>
        <sz val="9.0"/>
      </rPr>
      <t>ER</t>
    </r>
  </si>
  <si>
    <r>
      <rPr>
        <rFont val="Arial"/>
        <b/>
        <color theme="0"/>
        <sz val="9.0"/>
      </rPr>
      <t>P(46)</t>
    </r>
    <r>
      <rPr>
        <rFont val="ＭＳ Ｐゴシック"/>
        <b/>
        <color theme="0"/>
        <sz val="9.0"/>
      </rPr>
      <t>←</t>
    </r>
    <r>
      <rPr>
        <rFont val="Arial"/>
        <b/>
        <color theme="0"/>
        <sz val="9.0"/>
      </rPr>
      <t>P(35)</t>
    </r>
  </si>
  <si>
    <r>
      <rPr>
        <rFont val="Arial"/>
        <b/>
        <color theme="0"/>
        <sz val="9.0"/>
        <vertAlign val="subscript"/>
      </rPr>
      <t>ful</t>
    </r>
    <r>
      <rPr>
        <rFont val="Arial"/>
        <b/>
        <color theme="0"/>
        <sz val="9.0"/>
      </rPr>
      <t>(35)</t>
    </r>
  </si>
  <si>
    <r>
      <rPr>
        <rFont val="Arial"/>
        <b/>
        <color theme="0"/>
        <sz val="9.0"/>
      </rPr>
      <t>t</t>
    </r>
    <r>
      <rPr>
        <rFont val="Arial"/>
        <b/>
        <color theme="0"/>
        <sz val="9.0"/>
        <vertAlign val="subscript"/>
      </rPr>
      <t>0</t>
    </r>
  </si>
  <si>
    <r>
      <rPr>
        <rFont val="Arial"/>
        <b/>
        <color theme="0"/>
        <sz val="9.0"/>
      </rPr>
      <t>t</t>
    </r>
    <r>
      <rPr>
        <rFont val="Arial"/>
        <b/>
        <color theme="0"/>
        <sz val="9.0"/>
        <vertAlign val="subscript"/>
      </rPr>
      <t>100</t>
    </r>
  </si>
  <si>
    <r>
      <rPr>
        <rFont val="Arial"/>
        <b/>
        <i/>
        <color theme="0"/>
        <sz val="9.0"/>
      </rPr>
      <t>E</t>
    </r>
    <r>
      <rPr>
        <rFont val="Arial"/>
        <b/>
        <color theme="0"/>
        <sz val="9.0"/>
      </rPr>
      <t>ER</t>
    </r>
  </si>
  <si>
    <r>
      <rPr>
        <rFont val="Arial"/>
        <b/>
        <color theme="0"/>
        <sz val="9.0"/>
        <vertAlign val="subscript"/>
      </rPr>
      <t>ful</t>
    </r>
    <r>
      <rPr>
        <rFont val="Arial"/>
        <b/>
        <color theme="0"/>
        <sz val="9.0"/>
      </rPr>
      <t>(29)</t>
    </r>
  </si>
  <si>
    <r>
      <rPr>
        <rFont val="Arial"/>
        <b/>
        <i/>
        <color theme="0"/>
        <sz val="9.0"/>
      </rPr>
      <t>E</t>
    </r>
    <r>
      <rPr>
        <rFont val="Arial"/>
        <b/>
        <color theme="0"/>
        <sz val="9.0"/>
      </rPr>
      <t>ER</t>
    </r>
  </si>
  <si>
    <r>
      <rPr>
        <rFont val="Arial"/>
        <b/>
        <i/>
        <color theme="0"/>
        <sz val="9.0"/>
      </rPr>
      <t>L</t>
    </r>
    <r>
      <rPr>
        <rFont val="Arial"/>
        <b/>
        <color theme="0"/>
        <sz val="9.0"/>
      </rPr>
      <t>c(tj)</t>
    </r>
  </si>
  <si>
    <r>
      <rPr>
        <rFont val="Arial"/>
        <b/>
        <i/>
        <color theme="0"/>
        <sz val="9.0"/>
      </rPr>
      <t>F</t>
    </r>
    <r>
      <rPr>
        <rFont val="Arial"/>
        <b/>
        <color theme="0"/>
        <sz val="9.0"/>
      </rPr>
      <t>PL(tj)</t>
    </r>
  </si>
  <si>
    <r>
      <rPr>
        <rFont val="Arial"/>
        <b/>
        <i/>
        <color theme="0"/>
        <sz val="9.0"/>
      </rPr>
      <t>X</t>
    </r>
    <r>
      <rPr>
        <rFont val="Arial"/>
        <b/>
        <color theme="0"/>
        <sz val="9.0"/>
      </rPr>
      <t>(tj)</t>
    </r>
  </si>
  <si>
    <r>
      <rPr>
        <rFont val="Arial"/>
        <b/>
        <i/>
        <color theme="0"/>
        <sz val="9.0"/>
      </rPr>
      <t>L</t>
    </r>
    <r>
      <rPr>
        <rFont val="Arial"/>
        <b/>
        <color theme="0"/>
        <sz val="9.0"/>
      </rPr>
      <t>CST</t>
    </r>
  </si>
  <si>
    <r>
      <rPr>
        <rFont val="Arial"/>
        <b/>
        <i/>
        <color theme="0"/>
        <sz val="9.0"/>
      </rPr>
      <t>C</t>
    </r>
    <r>
      <rPr>
        <rFont val="Arial"/>
        <b/>
        <color theme="0"/>
        <sz val="9.0"/>
      </rPr>
      <t>CSE</t>
    </r>
  </si>
  <si>
    <r>
      <rPr>
        <rFont val="ＭＳ Ｐゴシック"/>
        <color theme="0"/>
        <sz val="9.0"/>
      </rPr>
      <t>℃</t>
    </r>
  </si>
  <si>
    <r>
      <rPr>
        <rFont val="Arial"/>
        <i/>
        <color theme="0"/>
        <sz val="9.0"/>
      </rPr>
      <t>n</t>
    </r>
    <r>
      <rPr>
        <rFont val="Arial"/>
        <color theme="0"/>
        <sz val="9.0"/>
        <vertAlign val="subscript"/>
      </rPr>
      <t>j</t>
    </r>
  </si>
  <si>
    <r>
      <rPr>
        <rFont val="Arial"/>
        <b/>
        <i/>
        <color theme="0"/>
        <sz val="9.0"/>
      </rPr>
      <t>φ</t>
    </r>
    <r>
      <rPr>
        <rFont val="Arial"/>
        <b/>
        <color theme="0"/>
        <sz val="9.0"/>
      </rPr>
      <t>ful(tj)</t>
    </r>
  </si>
  <si>
    <r>
      <rPr>
        <rFont val="Arial"/>
        <b/>
        <i/>
        <color theme="0"/>
        <sz val="9.0"/>
      </rPr>
      <t>P</t>
    </r>
    <r>
      <rPr>
        <rFont val="Arial"/>
        <b/>
        <color theme="0"/>
        <sz val="9.0"/>
      </rPr>
      <t>ful(tj)</t>
    </r>
  </si>
  <si>
    <r>
      <rPr>
        <rFont val="Arial"/>
        <b/>
        <i/>
        <color theme="0"/>
        <sz val="9.0"/>
      </rPr>
      <t>E</t>
    </r>
    <r>
      <rPr>
        <rFont val="Arial"/>
        <b/>
        <color theme="0"/>
        <sz val="9.0"/>
      </rPr>
      <t>ER,ful(tj)</t>
    </r>
  </si>
  <si>
    <t>CSPF Data Tabel</t>
  </si>
  <si>
    <t>Country</t>
  </si>
  <si>
    <t>International</t>
  </si>
  <si>
    <t>CUSTOM</t>
  </si>
  <si>
    <t>Regulation No.</t>
  </si>
  <si>
    <t>ISO 16358-1</t>
  </si>
  <si>
    <t>issue year</t>
  </si>
  <si>
    <t>Annex F</t>
  </si>
  <si>
    <r>
      <rPr>
        <rFont val="Arial"/>
        <color theme="1"/>
        <sz val="11.0"/>
      </rPr>
      <t>t</t>
    </r>
    <r>
      <rPr>
        <rFont val="Arial"/>
        <color theme="1"/>
        <sz val="11.0"/>
        <vertAlign val="subscript"/>
      </rPr>
      <t>o</t>
    </r>
  </si>
  <si>
    <r>
      <rPr>
        <rFont val="Arial"/>
        <color theme="1"/>
        <sz val="11.0"/>
      </rPr>
      <t>t</t>
    </r>
    <r>
      <rPr>
        <rFont val="Arial"/>
        <color theme="1"/>
        <sz val="11.0"/>
        <vertAlign val="subscript"/>
      </rPr>
      <t>100</t>
    </r>
  </si>
  <si>
    <r>
      <rPr>
        <rFont val="Arial"/>
        <color theme="1"/>
        <sz val="11.0"/>
      </rPr>
      <t>φ(29)</t>
    </r>
    <r>
      <rPr>
        <rFont val="ＭＳ Ｐゴシック"/>
        <color theme="1"/>
        <sz val="11.0"/>
      </rPr>
      <t>←</t>
    </r>
    <r>
      <rPr>
        <rFont val="Arial"/>
        <color theme="1"/>
        <sz val="11.0"/>
      </rPr>
      <t>φ(35)</t>
    </r>
  </si>
  <si>
    <r>
      <rPr>
        <rFont val="Arial"/>
        <color theme="1"/>
        <sz val="11.0"/>
      </rPr>
      <t>P(29)</t>
    </r>
    <r>
      <rPr>
        <rFont val="ＭＳ Ｐゴシック"/>
        <color theme="1"/>
        <sz val="11.0"/>
      </rPr>
      <t>←</t>
    </r>
    <r>
      <rPr>
        <rFont val="Arial"/>
        <color theme="1"/>
        <sz val="11.0"/>
      </rPr>
      <t>P(35)</t>
    </r>
  </si>
  <si>
    <r>
      <rPr>
        <rFont val="Arial"/>
        <color theme="1"/>
        <sz val="11.0"/>
      </rPr>
      <t>φ(46)</t>
    </r>
    <r>
      <rPr>
        <rFont val="ＭＳ Ｐゴシック"/>
        <color theme="1"/>
        <sz val="11.0"/>
      </rPr>
      <t>←</t>
    </r>
    <r>
      <rPr>
        <rFont val="Arial"/>
        <color theme="1"/>
        <sz val="11.0"/>
      </rPr>
      <t>φ(35)</t>
    </r>
  </si>
  <si>
    <t>-</t>
  </si>
  <si>
    <r>
      <rPr>
        <rFont val="Arial"/>
        <color theme="1"/>
        <sz val="11.0"/>
      </rPr>
      <t>P(46)</t>
    </r>
    <r>
      <rPr>
        <rFont val="ＭＳ Ｐゴシック"/>
        <color theme="1"/>
        <sz val="11.0"/>
      </rPr>
      <t>←</t>
    </r>
    <r>
      <rPr>
        <rFont val="Arial"/>
        <color theme="1"/>
        <sz val="11.0"/>
      </rPr>
      <t>P(35)</t>
    </r>
  </si>
  <si>
    <t>Outdoor
temperature</t>
  </si>
  <si>
    <r>
      <rPr>
        <rFont val="ＭＳ Ｐゴシック"/>
        <color theme="1"/>
        <sz val="11.0"/>
      </rPr>
      <t>℃</t>
    </r>
  </si>
  <si>
    <t>hours</t>
  </si>
  <si>
    <r>
      <rPr>
        <rFont val="ＭＳ Ｐゴシック"/>
        <color theme="1"/>
        <sz val="11.0"/>
      </rPr>
      <t>℃</t>
    </r>
  </si>
  <si>
    <r>
      <rPr>
        <rFont val="ＭＳ Ｐゴシック"/>
        <color theme="1"/>
        <sz val="11.0"/>
      </rPr>
      <t>℃</t>
    </r>
  </si>
  <si>
    <r>
      <rPr>
        <rFont val="ＭＳ Ｐゴシック"/>
        <color theme="1"/>
        <sz val="11.0"/>
      </rPr>
      <t>℃</t>
    </r>
  </si>
</sst>
</file>

<file path=xl/styles.xml><?xml version="1.0" encoding="utf-8"?>
<styleSheet xmlns="http://schemas.openxmlformats.org/spreadsheetml/2006/main" xmlns:x14ac="http://schemas.microsoft.com/office/spreadsheetml/2009/9/ac" xmlns:mc="http://schemas.openxmlformats.org/markup-compatibility/2006">
  <numFmts count="8">
    <numFmt numFmtId="164" formatCode="yyyy&quot;年&quot; mm&quot;月&quot; dd&quot;日&quot;"/>
    <numFmt numFmtId="165" formatCode="yyyy-mm-dd"/>
    <numFmt numFmtId="166" formatCode="mm-dd-yy"/>
    <numFmt numFmtId="167" formatCode="0.0"/>
    <numFmt numFmtId="168" formatCode="#,##0_);[Red]\(#,##0\)"/>
    <numFmt numFmtId="169" formatCode="#,##0.00_);[Red]\(#,##0.00\)"/>
    <numFmt numFmtId="170" formatCode="0.000"/>
    <numFmt numFmtId="171" formatCode="#,##0_ "/>
  </numFmts>
  <fonts count="27">
    <font>
      <sz val="11.0"/>
      <color rgb="FF000000"/>
      <name val="Calibri"/>
      <scheme val="minor"/>
    </font>
    <font>
      <sz val="11.0"/>
      <color theme="1"/>
      <name val="MS PGothic"/>
    </font>
    <font>
      <b/>
      <sz val="14.0"/>
      <color theme="0"/>
      <name val="Arial"/>
    </font>
    <font/>
    <font>
      <sz val="11.0"/>
      <color theme="1"/>
      <name val="Arial"/>
    </font>
    <font>
      <b/>
      <sz val="9.0"/>
      <color theme="0"/>
      <name val="Arial"/>
    </font>
    <font>
      <sz val="9.0"/>
      <color theme="0"/>
      <name val="Arial"/>
    </font>
    <font>
      <b/>
      <sz val="9.0"/>
      <color theme="1"/>
      <name val="Arial"/>
    </font>
    <font>
      <sz val="9.0"/>
      <color theme="1"/>
      <name val="Arial"/>
    </font>
    <font>
      <sz val="9.0"/>
      <color rgb="FF9BF39D"/>
      <name val="Arial"/>
    </font>
    <font>
      <u/>
      <sz val="11.0"/>
      <color theme="10"/>
      <name val="Arial"/>
    </font>
    <font>
      <b/>
      <sz val="10.0"/>
      <color theme="1"/>
      <name val="MS PGothic"/>
    </font>
    <font>
      <b/>
      <sz val="10.0"/>
      <color theme="1"/>
      <name val="Arial"/>
    </font>
    <font>
      <b/>
      <i/>
      <sz val="9.0"/>
      <color theme="0"/>
      <name val="Arial"/>
    </font>
    <font>
      <sz val="9.0"/>
      <color rgb="FFFF0000"/>
      <name val="Arial"/>
    </font>
    <font>
      <b/>
      <sz val="9.0"/>
      <color rgb="FF7F7F7F"/>
      <name val="Arial"/>
    </font>
    <font>
      <b/>
      <sz val="6.0"/>
      <color theme="1"/>
      <name val="Arial"/>
    </font>
    <font>
      <b/>
      <sz val="8.0"/>
      <color theme="1"/>
      <name val="Arial"/>
    </font>
    <font>
      <b/>
      <sz val="9.0"/>
      <color rgb="FF9BF39D"/>
      <name val="Arial"/>
    </font>
    <font>
      <sz val="11.0"/>
      <color rgb="FF9BF39D"/>
      <name val="Arial"/>
    </font>
    <font>
      <sz val="8.0"/>
      <color rgb="FF9BF39D"/>
      <name val="Arial"/>
    </font>
    <font>
      <sz val="11.0"/>
      <color rgb="FFFF0000"/>
      <name val="Arial"/>
    </font>
    <font>
      <u/>
      <sz val="11.0"/>
      <color theme="10"/>
      <name val="MS PGothic"/>
    </font>
    <font>
      <sz val="8.0"/>
      <color theme="1"/>
      <name val="Arial"/>
    </font>
    <font>
      <b/>
      <sz val="16.0"/>
      <color theme="1"/>
      <name val="Arial"/>
    </font>
    <font>
      <b/>
      <sz val="11.0"/>
      <color theme="1"/>
      <name val="Arial"/>
    </font>
    <font>
      <sz val="3.0"/>
      <color theme="1"/>
      <name val="Arial"/>
    </font>
  </fonts>
  <fills count="11">
    <fill>
      <patternFill patternType="none"/>
    </fill>
    <fill>
      <patternFill patternType="lightGray"/>
    </fill>
    <fill>
      <patternFill patternType="solid">
        <fgColor theme="0"/>
        <bgColor theme="0"/>
      </patternFill>
    </fill>
    <fill>
      <patternFill patternType="solid">
        <fgColor rgb="FF1F497D"/>
        <bgColor rgb="FF1F497D"/>
      </patternFill>
    </fill>
    <fill>
      <patternFill patternType="solid">
        <fgColor rgb="FF9BF39D"/>
        <bgColor rgb="FF9BF39D"/>
      </patternFill>
    </fill>
    <fill>
      <patternFill patternType="solid">
        <fgColor rgb="FF92CDDC"/>
        <bgColor rgb="FF92CDDC"/>
      </patternFill>
    </fill>
    <fill>
      <patternFill patternType="solid">
        <fgColor rgb="FFFFFF00"/>
        <bgColor rgb="FFFFFF00"/>
      </patternFill>
    </fill>
    <fill>
      <patternFill patternType="solid">
        <fgColor rgb="FFFABF8F"/>
        <bgColor rgb="FFFABF8F"/>
      </patternFill>
    </fill>
    <fill>
      <patternFill patternType="solid">
        <fgColor rgb="FF7F7F7F"/>
        <bgColor rgb="FF7F7F7F"/>
      </patternFill>
    </fill>
    <fill>
      <patternFill patternType="solid">
        <fgColor rgb="FFE36C09"/>
        <bgColor rgb="FFE36C09"/>
      </patternFill>
    </fill>
    <fill>
      <patternFill patternType="solid">
        <fgColor rgb="FFFBD4B4"/>
        <bgColor rgb="FFFBD4B4"/>
      </patternFill>
    </fill>
  </fills>
  <borders count="47">
    <border/>
    <border>
      <left/>
      <right/>
      <top/>
      <bottom/>
    </border>
    <border>
      <left/>
      <top/>
      <bottom/>
    </border>
    <border>
      <top/>
      <bottom/>
    </border>
    <border>
      <right/>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top style="thin">
        <color rgb="FF000000"/>
      </top>
      <bottom style="thin">
        <color rgb="FF000000"/>
      </bottom>
    </border>
    <border>
      <right/>
      <top style="thin">
        <color rgb="FF000000"/>
      </top>
      <bottom style="thin">
        <color rgb="FF000000"/>
      </bottom>
    </border>
    <border>
      <left/>
      <top style="thin">
        <color rgb="FF000000"/>
      </top>
      <bottom/>
    </border>
    <border>
      <top style="thin">
        <color rgb="FF000000"/>
      </top>
      <bottom/>
    </border>
    <border>
      <right/>
      <top style="thin">
        <color rgb="FF000000"/>
      </top>
      <bottom/>
    </border>
    <border>
      <left style="thin">
        <color rgb="FF000000"/>
      </left>
      <right/>
      <top style="thin">
        <color rgb="FF000000"/>
      </top>
      <bottom/>
    </border>
    <border>
      <right style="thin">
        <color rgb="FF000000"/>
      </right>
      <top style="thin">
        <color rgb="FF000000"/>
      </top>
      <bottom/>
    </border>
    <border>
      <left/>
      <top style="thin">
        <color rgb="FF000000"/>
      </top>
    </border>
    <border>
      <top style="thin">
        <color rgb="FF000000"/>
      </top>
    </border>
    <border>
      <right/>
      <top style="thin">
        <color rgb="FF000000"/>
      </top>
    </border>
    <border>
      <left/>
    </border>
    <border>
      <right/>
    </border>
    <border>
      <left/>
      <bottom style="thin">
        <color rgb="FF000000"/>
      </bottom>
    </border>
    <border>
      <bottom style="thin">
        <color rgb="FF000000"/>
      </bottom>
    </border>
    <border>
      <right/>
      <bottom style="thin">
        <color rgb="FF000000"/>
      </bottom>
    </border>
    <border>
      <left style="thin">
        <color rgb="FF000000"/>
      </left>
      <top style="thin">
        <color rgb="FF000000"/>
      </top>
    </border>
    <border>
      <right style="thin">
        <color rgb="FF000000"/>
      </right>
      <top style="thin">
        <color rgb="FF000000"/>
      </top>
    </border>
    <border>
      <left style="thin">
        <color rgb="FF000000"/>
      </left>
      <bottom style="thin">
        <color rgb="FF000000"/>
      </bottom>
    </border>
    <border>
      <right style="thin">
        <color rgb="FF000000"/>
      </right>
      <bottom style="thin">
        <color rgb="FF000000"/>
      </bottom>
    </border>
    <border>
      <left style="thin">
        <color rgb="FF000000"/>
      </left>
      <top style="thin">
        <color rgb="FF000000"/>
      </top>
      <bottom/>
    </border>
    <border>
      <left style="thin">
        <color rgb="FF000000"/>
      </left>
      <top/>
      <bottom style="thin">
        <color rgb="FF000000"/>
      </bottom>
    </border>
    <border>
      <top/>
      <bottom style="thin">
        <color rgb="FF000000"/>
      </bottom>
    </border>
    <border>
      <right style="thin">
        <color rgb="FF000000"/>
      </right>
      <top/>
      <bottom style="thin">
        <color rgb="FF000000"/>
      </bottom>
    </border>
    <border>
      <left style="thin">
        <color rgb="FF000000"/>
      </left>
      <right/>
      <top/>
      <bottom style="thin">
        <color rgb="FF000000"/>
      </bottom>
    </border>
    <border>
      <left style="thin">
        <color rgb="FF000000"/>
      </left>
      <right/>
      <top/>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style="thin">
        <color rgb="FF000000"/>
      </right>
      <top style="thin">
        <color rgb="FF000000"/>
      </top>
      <bottom style="dotted">
        <color rgb="FF000000"/>
      </bottom>
    </border>
    <border>
      <left style="thin">
        <color rgb="FF000000"/>
      </left>
      <right style="hair">
        <color rgb="FF000000"/>
      </right>
      <top style="thin">
        <color rgb="FF000000"/>
      </top>
      <bottom style="dotted">
        <color rgb="FF000000"/>
      </bottom>
    </border>
    <border>
      <left style="hair">
        <color rgb="FF000000"/>
      </left>
      <right style="thin">
        <color rgb="FF000000"/>
      </right>
      <top style="thin">
        <color rgb="FF000000"/>
      </top>
      <bottom style="dotted">
        <color rgb="FF000000"/>
      </bottom>
    </border>
    <border>
      <left style="thin">
        <color rgb="FF000000"/>
      </left>
      <right style="thin">
        <color rgb="FF000000"/>
      </right>
      <top style="dotted">
        <color rgb="FF000000"/>
      </top>
      <bottom style="dotted">
        <color rgb="FF000000"/>
      </bottom>
    </border>
    <border>
      <left style="thin">
        <color rgb="FF000000"/>
      </left>
      <right style="hair">
        <color rgb="FF000000"/>
      </right>
      <top style="dotted">
        <color rgb="FF000000"/>
      </top>
      <bottom style="dotted">
        <color rgb="FF000000"/>
      </bottom>
    </border>
    <border>
      <left style="hair">
        <color rgb="FF000000"/>
      </left>
      <right style="thin">
        <color rgb="FF000000"/>
      </right>
      <top style="dotted">
        <color rgb="FF000000"/>
      </top>
      <bottom style="dotted">
        <color rgb="FF000000"/>
      </bottom>
    </border>
    <border>
      <left style="thin">
        <color rgb="FF000000"/>
      </left>
      <right style="thin">
        <color rgb="FF000000"/>
      </right>
      <top style="dotted">
        <color rgb="FF000000"/>
      </top>
      <bottom style="thin">
        <color rgb="FF000000"/>
      </bottom>
    </border>
    <border>
      <left style="thin">
        <color rgb="FF000000"/>
      </left>
      <right style="hair">
        <color rgb="FF000000"/>
      </right>
      <top style="dotted">
        <color rgb="FF000000"/>
      </top>
      <bottom style="thin">
        <color rgb="FF000000"/>
      </bottom>
    </border>
    <border>
      <left style="hair">
        <color rgb="FF000000"/>
      </left>
      <right style="thin">
        <color rgb="FF000000"/>
      </right>
      <top style="dotted">
        <color rgb="FF000000"/>
      </top>
      <bottom style="thin">
        <color rgb="FF000000"/>
      </bottom>
    </border>
  </borders>
  <cellStyleXfs count="1">
    <xf borderId="0" fillId="0" fontId="0" numFmtId="0" applyAlignment="1" applyFont="1"/>
  </cellStyleXfs>
  <cellXfs count="157">
    <xf borderId="0" fillId="0" fontId="0" numFmtId="0" xfId="0" applyAlignment="1" applyFont="1">
      <alignment readingOrder="0" shrinkToFit="0" vertical="bottom" wrapText="0"/>
    </xf>
    <xf borderId="0" fillId="0" fontId="1" numFmtId="0" xfId="0" applyAlignment="1" applyFont="1">
      <alignment vertical="center"/>
    </xf>
    <xf borderId="1" fillId="2" fontId="1" numFmtId="0" xfId="0" applyAlignment="1" applyBorder="1" applyFill="1" applyFont="1">
      <alignment vertical="center"/>
    </xf>
    <xf borderId="2" fillId="3" fontId="2" numFmtId="0" xfId="0" applyAlignment="1" applyBorder="1" applyFill="1" applyFont="1">
      <alignment horizontal="center"/>
    </xf>
    <xf borderId="3" fillId="0" fontId="3" numFmtId="0" xfId="0" applyBorder="1" applyFont="1"/>
    <xf borderId="4" fillId="0" fontId="3" numFmtId="0" xfId="0" applyBorder="1" applyFont="1"/>
    <xf borderId="0" fillId="0" fontId="4" numFmtId="0" xfId="0" applyAlignment="1" applyFont="1">
      <alignment vertical="center"/>
    </xf>
    <xf borderId="0" fillId="0" fontId="5" numFmtId="0" xfId="0" applyFont="1"/>
    <xf borderId="0" fillId="0" fontId="6" numFmtId="0" xfId="0" applyFont="1"/>
    <xf borderId="0" fillId="0" fontId="6" numFmtId="164" xfId="0" applyAlignment="1" applyFont="1" applyNumberFormat="1">
      <alignment horizontal="right"/>
    </xf>
    <xf borderId="2" fillId="3" fontId="2" numFmtId="0" xfId="0" applyAlignment="1" applyBorder="1" applyFont="1">
      <alignment horizontal="center" vertical="top"/>
    </xf>
    <xf borderId="1" fillId="4" fontId="7" numFmtId="0" xfId="0" applyBorder="1" applyFill="1" applyFont="1"/>
    <xf borderId="1" fillId="4" fontId="8" numFmtId="0" xfId="0" applyBorder="1" applyFont="1"/>
    <xf borderId="1" fillId="4" fontId="9" numFmtId="0" xfId="0" applyBorder="1" applyFont="1"/>
    <xf borderId="0" fillId="0" fontId="8" numFmtId="0" xfId="0" applyFont="1"/>
    <xf borderId="0" fillId="0" fontId="4" numFmtId="0" xfId="0" applyFont="1"/>
    <xf borderId="0" fillId="0" fontId="10" numFmtId="0" xfId="0" applyFont="1"/>
    <xf borderId="0" fillId="0" fontId="5" numFmtId="0" xfId="0" applyAlignment="1" applyFont="1">
      <alignment horizontal="center" shrinkToFit="0" vertical="center" wrapText="1"/>
    </xf>
    <xf borderId="0" fillId="0" fontId="5" numFmtId="1" xfId="0" applyAlignment="1" applyFont="1" applyNumberFormat="1">
      <alignment horizontal="center" vertical="center"/>
    </xf>
    <xf borderId="0" fillId="0" fontId="6" numFmtId="0" xfId="0" applyAlignment="1" applyFont="1">
      <alignment vertical="center"/>
    </xf>
    <xf borderId="0" fillId="0" fontId="5" numFmtId="0" xfId="0" applyAlignment="1" applyFont="1">
      <alignment horizontal="center" vertical="center"/>
    </xf>
    <xf borderId="0" fillId="0" fontId="5" numFmtId="2" xfId="0" applyAlignment="1" applyFont="1" applyNumberFormat="1">
      <alignment horizontal="center" vertical="center"/>
    </xf>
    <xf borderId="0" fillId="0" fontId="6" numFmtId="165" xfId="0" applyFont="1" applyNumberFormat="1"/>
    <xf borderId="0" fillId="0" fontId="6" numFmtId="0" xfId="0" applyAlignment="1" applyFont="1">
      <alignment horizontal="right"/>
    </xf>
    <xf borderId="0" fillId="0" fontId="5" numFmtId="0" xfId="0" applyAlignment="1" applyFont="1">
      <alignment horizontal="center"/>
    </xf>
    <xf borderId="0" fillId="0" fontId="6" numFmtId="2" xfId="0" applyAlignment="1" applyFont="1" applyNumberFormat="1">
      <alignment horizontal="center"/>
    </xf>
    <xf borderId="0" fillId="0" fontId="6" numFmtId="166" xfId="0" applyAlignment="1" applyFont="1" applyNumberFormat="1">
      <alignment horizontal="left"/>
    </xf>
    <xf borderId="1" fillId="4" fontId="11" numFmtId="0" xfId="0" applyBorder="1" applyFont="1"/>
    <xf borderId="1" fillId="4" fontId="12" numFmtId="0" xfId="0" applyBorder="1" applyFont="1"/>
    <xf borderId="0" fillId="0" fontId="12" numFmtId="0" xfId="0" applyFont="1"/>
    <xf borderId="0" fillId="0" fontId="7" numFmtId="0" xfId="0" applyFont="1"/>
    <xf borderId="0" fillId="0" fontId="13" numFmtId="0" xfId="0" applyAlignment="1" applyFont="1">
      <alignment horizontal="center"/>
    </xf>
    <xf borderId="0" fillId="0" fontId="5" numFmtId="167" xfId="0" applyAlignment="1" applyFont="1" applyNumberFormat="1">
      <alignment horizontal="center"/>
    </xf>
    <xf borderId="0" fillId="0" fontId="6" numFmtId="0" xfId="0" applyAlignment="1" applyFont="1">
      <alignment horizontal="center" vertical="center"/>
    </xf>
    <xf borderId="5" fillId="5" fontId="7" numFmtId="0" xfId="0" applyAlignment="1" applyBorder="1" applyFill="1" applyFont="1">
      <alignment horizontal="center"/>
    </xf>
    <xf borderId="6" fillId="0" fontId="3" numFmtId="0" xfId="0" applyBorder="1" applyFont="1"/>
    <xf borderId="7" fillId="0" fontId="3" numFmtId="0" xfId="0" applyBorder="1" applyFont="1"/>
    <xf borderId="8" fillId="6" fontId="8" numFmtId="0" xfId="0" applyAlignment="1" applyBorder="1" applyFill="1" applyFont="1">
      <alignment readingOrder="0"/>
    </xf>
    <xf borderId="9" fillId="6" fontId="8" numFmtId="0" xfId="0" applyBorder="1" applyFont="1"/>
    <xf borderId="10" fillId="6" fontId="8" numFmtId="0" xfId="0" applyBorder="1" applyFont="1"/>
    <xf borderId="8" fillId="7" fontId="8" numFmtId="0" xfId="0" applyBorder="1" applyFill="1" applyFont="1"/>
    <xf borderId="9" fillId="7" fontId="8" numFmtId="0" xfId="0" applyBorder="1" applyFont="1"/>
    <xf borderId="10" fillId="7" fontId="8" numFmtId="0" xfId="0" applyBorder="1" applyFont="1"/>
    <xf borderId="0" fillId="0" fontId="14" numFmtId="0" xfId="0" applyFont="1"/>
    <xf borderId="5" fillId="5" fontId="7" numFmtId="0" xfId="0" applyAlignment="1" applyBorder="1" applyFont="1">
      <alignment horizontal="center" shrinkToFit="0" vertical="center" wrapText="1"/>
    </xf>
    <xf borderId="0" fillId="0" fontId="5" numFmtId="2" xfId="0" applyAlignment="1" applyFont="1" applyNumberFormat="1">
      <alignment horizontal="center"/>
    </xf>
    <xf borderId="0" fillId="0" fontId="5" numFmtId="1" xfId="0" applyAlignment="1" applyFont="1" applyNumberFormat="1">
      <alignment horizontal="center"/>
    </xf>
    <xf borderId="5" fillId="5" fontId="7" numFmtId="0" xfId="0" applyAlignment="1" applyBorder="1" applyFont="1">
      <alignment horizontal="center" vertical="center"/>
    </xf>
    <xf borderId="5" fillId="6" fontId="7" numFmtId="168" xfId="0" applyAlignment="1" applyBorder="1" applyFont="1" applyNumberFormat="1">
      <alignment horizontal="center" readingOrder="0" vertical="center"/>
    </xf>
    <xf borderId="5" fillId="5" fontId="7" numFmtId="2" xfId="0" applyAlignment="1" applyBorder="1" applyFont="1" applyNumberFormat="1">
      <alignment horizontal="center" vertical="center"/>
    </xf>
    <xf borderId="5" fillId="6" fontId="8" numFmtId="0" xfId="0" applyAlignment="1" applyBorder="1" applyFont="1">
      <alignment horizontal="center"/>
    </xf>
    <xf borderId="0" fillId="0" fontId="6" numFmtId="0" xfId="0" applyAlignment="1" applyFont="1">
      <alignment horizontal="center"/>
    </xf>
    <xf borderId="5" fillId="7" fontId="7" numFmtId="168" xfId="0" applyAlignment="1" applyBorder="1" applyFont="1" applyNumberFormat="1">
      <alignment horizontal="center" vertical="center"/>
    </xf>
    <xf borderId="11" fillId="7" fontId="8" numFmtId="0" xfId="0" applyAlignment="1" applyBorder="1" applyFont="1">
      <alignment horizontal="left"/>
    </xf>
    <xf borderId="1" fillId="4" fontId="8" numFmtId="0" xfId="0" applyAlignment="1" applyBorder="1" applyFont="1">
      <alignment vertical="center"/>
    </xf>
    <xf borderId="5" fillId="5" fontId="7" numFmtId="168" xfId="0" applyAlignment="1" applyBorder="1" applyFont="1" applyNumberFormat="1">
      <alignment horizontal="center"/>
    </xf>
    <xf borderId="5" fillId="8" fontId="15" numFmtId="168" xfId="0" applyAlignment="1" applyBorder="1" applyFill="1" applyFont="1" applyNumberFormat="1">
      <alignment horizontal="center" vertical="center"/>
    </xf>
    <xf borderId="5" fillId="8" fontId="15" numFmtId="2" xfId="0" applyAlignment="1" applyBorder="1" applyFont="1" applyNumberFormat="1">
      <alignment horizontal="center" vertical="center"/>
    </xf>
    <xf borderId="5" fillId="5" fontId="7" numFmtId="169" xfId="0" applyAlignment="1" applyBorder="1" applyFont="1" applyNumberFormat="1">
      <alignment horizontal="center" vertical="center"/>
    </xf>
    <xf borderId="5" fillId="5" fontId="7" numFmtId="2" xfId="0" applyAlignment="1" applyBorder="1" applyFont="1" applyNumberFormat="1">
      <alignment horizontal="center"/>
    </xf>
    <xf borderId="1" fillId="7" fontId="8" numFmtId="0" xfId="0" applyBorder="1" applyFont="1"/>
    <xf borderId="12" fillId="0" fontId="3" numFmtId="0" xfId="0" applyBorder="1" applyFont="1"/>
    <xf borderId="0" fillId="0" fontId="6" numFmtId="0" xfId="0" applyAlignment="1" applyFont="1">
      <alignment horizontal="center" shrinkToFit="0" vertical="center" wrapText="1"/>
    </xf>
    <xf borderId="0" fillId="0" fontId="6" numFmtId="0" xfId="0" applyAlignment="1" applyFont="1">
      <alignment horizontal="center" shrinkToFit="1" vertical="center" wrapText="0"/>
    </xf>
    <xf borderId="0" fillId="0" fontId="5" numFmtId="0" xfId="0" applyAlignment="1" applyFont="1">
      <alignment horizontal="center" shrinkToFit="1" wrapText="0"/>
    </xf>
    <xf borderId="5" fillId="8" fontId="8" numFmtId="0" xfId="0" applyAlignment="1" applyBorder="1" applyFont="1">
      <alignment horizontal="center"/>
    </xf>
    <xf borderId="0" fillId="0" fontId="5" numFmtId="0" xfId="0" applyAlignment="1" applyFont="1">
      <alignment horizontal="center" shrinkToFit="1" vertical="center" wrapText="0"/>
    </xf>
    <xf borderId="0" fillId="0" fontId="6" numFmtId="0" xfId="0" applyAlignment="1" applyFont="1">
      <alignment horizontal="center" shrinkToFit="1" wrapText="0"/>
    </xf>
    <xf borderId="0" fillId="0" fontId="13" numFmtId="0" xfId="0" applyAlignment="1" applyFont="1">
      <alignment horizontal="center" shrinkToFit="1" vertical="center" wrapText="0"/>
    </xf>
    <xf borderId="5" fillId="9" fontId="7" numFmtId="168" xfId="0" applyAlignment="1" applyBorder="1" applyFill="1" applyFont="1" applyNumberFormat="1">
      <alignment horizontal="center" vertical="center"/>
    </xf>
    <xf borderId="13" fillId="7" fontId="8" numFmtId="0" xfId="0" applyAlignment="1" applyBorder="1" applyFont="1">
      <alignment horizontal="left"/>
    </xf>
    <xf borderId="14" fillId="0" fontId="3" numFmtId="0" xfId="0" applyBorder="1" applyFont="1"/>
    <xf borderId="15" fillId="0" fontId="3" numFmtId="0" xfId="0" applyBorder="1" applyFont="1"/>
    <xf borderId="16" fillId="7" fontId="8" numFmtId="0" xfId="0" applyBorder="1" applyFont="1"/>
    <xf borderId="17" fillId="0" fontId="3" numFmtId="0" xfId="0" applyBorder="1" applyFont="1"/>
    <xf borderId="0" fillId="0" fontId="6" numFmtId="1" xfId="0" applyAlignment="1" applyFont="1" applyNumberFormat="1">
      <alignment horizontal="center"/>
    </xf>
    <xf borderId="0" fillId="0" fontId="6" numFmtId="170" xfId="0" applyAlignment="1" applyFont="1" applyNumberFormat="1">
      <alignment horizontal="center"/>
    </xf>
    <xf borderId="0" fillId="0" fontId="6" numFmtId="167" xfId="0" applyAlignment="1" applyFont="1" applyNumberFormat="1">
      <alignment horizontal="center"/>
    </xf>
    <xf borderId="18" fillId="4" fontId="16" numFmtId="0" xfId="0" applyAlignment="1" applyBorder="1" applyFont="1">
      <alignment horizontal="left" shrinkToFit="0" vertical="top" wrapText="1"/>
    </xf>
    <xf borderId="19" fillId="0" fontId="3" numFmtId="0" xfId="0" applyBorder="1" applyFont="1"/>
    <xf borderId="20" fillId="0" fontId="3" numFmtId="0" xfId="0" applyBorder="1" applyFont="1"/>
    <xf borderId="21" fillId="0" fontId="3" numFmtId="0" xfId="0" applyBorder="1" applyFont="1"/>
    <xf borderId="22" fillId="0" fontId="3" numFmtId="0" xfId="0" applyBorder="1" applyFont="1"/>
    <xf borderId="5" fillId="8" fontId="7" numFmtId="168" xfId="0" applyAlignment="1" applyBorder="1" applyFont="1" applyNumberFormat="1">
      <alignment horizontal="center"/>
    </xf>
    <xf borderId="5" fillId="8" fontId="7" numFmtId="0" xfId="0" applyAlignment="1" applyBorder="1" applyFont="1">
      <alignment horizontal="center"/>
    </xf>
    <xf borderId="1" fillId="4" fontId="17" numFmtId="0" xfId="0" applyBorder="1" applyFont="1"/>
    <xf borderId="23" fillId="0" fontId="3" numFmtId="0" xfId="0" applyBorder="1" applyFont="1"/>
    <xf borderId="24" fillId="0" fontId="3" numFmtId="0" xfId="0" applyBorder="1" applyFont="1"/>
    <xf borderId="25" fillId="0" fontId="3" numFmtId="0" xfId="0" applyBorder="1" applyFont="1"/>
    <xf borderId="1" fillId="4" fontId="18" numFmtId="0" xfId="0" applyBorder="1" applyFont="1"/>
    <xf borderId="26" fillId="8" fontId="8" numFmtId="0" xfId="0" applyAlignment="1" applyBorder="1" applyFont="1">
      <alignment horizontal="center" vertical="center"/>
    </xf>
    <xf borderId="27" fillId="0" fontId="3" numFmtId="0" xfId="0" applyBorder="1" applyFont="1"/>
    <xf borderId="28" fillId="0" fontId="3" numFmtId="0" xfId="0" applyBorder="1" applyFont="1"/>
    <xf borderId="29" fillId="0" fontId="3" numFmtId="0" xfId="0" applyBorder="1" applyFont="1"/>
    <xf borderId="8" fillId="6" fontId="8" numFmtId="0" xfId="0" applyBorder="1" applyFont="1"/>
    <xf borderId="5" fillId="6" fontId="7" numFmtId="168" xfId="0" applyAlignment="1" applyBorder="1" applyFont="1" applyNumberFormat="1">
      <alignment horizontal="center" vertical="center"/>
    </xf>
    <xf borderId="8" fillId="7" fontId="4" numFmtId="0" xfId="0" applyBorder="1" applyFont="1"/>
    <xf borderId="1" fillId="4" fontId="4" numFmtId="0" xfId="0" applyBorder="1" applyFont="1"/>
    <xf borderId="5" fillId="5" fontId="7" numFmtId="171" xfId="0" applyAlignment="1" applyBorder="1" applyFont="1" applyNumberFormat="1">
      <alignment horizontal="center"/>
    </xf>
    <xf borderId="30" fillId="6" fontId="8" numFmtId="0" xfId="0" applyAlignment="1" applyBorder="1" applyFont="1">
      <alignment horizontal="center"/>
    </xf>
    <xf borderId="31" fillId="8" fontId="8" numFmtId="0" xfId="0" applyAlignment="1" applyBorder="1" applyFont="1">
      <alignment horizontal="center"/>
    </xf>
    <xf borderId="32" fillId="0" fontId="3" numFmtId="0" xfId="0" applyBorder="1" applyFont="1"/>
    <xf borderId="33" fillId="0" fontId="3" numFmtId="0" xfId="0" applyBorder="1" applyFont="1"/>
    <xf borderId="5" fillId="8" fontId="15" numFmtId="168" xfId="0" applyAlignment="1" applyBorder="1" applyFont="1" applyNumberFormat="1">
      <alignment horizontal="center"/>
    </xf>
    <xf borderId="5" fillId="8" fontId="15" numFmtId="2" xfId="0" applyAlignment="1" applyBorder="1" applyFont="1" applyNumberFormat="1">
      <alignment horizontal="center"/>
    </xf>
    <xf borderId="5" fillId="7" fontId="7" numFmtId="168" xfId="0" applyAlignment="1" applyBorder="1" applyFont="1" applyNumberFormat="1">
      <alignment horizontal="center"/>
    </xf>
    <xf borderId="0" fillId="0" fontId="5" numFmtId="1" xfId="0" applyAlignment="1" applyFont="1" applyNumberFormat="1">
      <alignment horizontal="center" shrinkToFit="1" wrapText="0"/>
    </xf>
    <xf borderId="1" fillId="4" fontId="19" numFmtId="0" xfId="0" applyBorder="1" applyFont="1"/>
    <xf borderId="1" fillId="4" fontId="20" numFmtId="0" xfId="0" applyBorder="1" applyFont="1"/>
    <xf borderId="0" fillId="0" fontId="21" numFmtId="0" xfId="0" applyFont="1"/>
    <xf borderId="0" fillId="0" fontId="22" numFmtId="0" xfId="0" applyFont="1"/>
    <xf borderId="0" fillId="0" fontId="13" numFmtId="0" xfId="0" applyAlignment="1" applyFont="1">
      <alignment horizontal="center" vertical="center"/>
    </xf>
    <xf borderId="0" fillId="0" fontId="5" numFmtId="168" xfId="0" applyAlignment="1" applyFont="1" applyNumberFormat="1">
      <alignment horizontal="center" vertical="center"/>
    </xf>
    <xf borderId="30" fillId="5" fontId="7" numFmtId="0" xfId="0" applyAlignment="1" applyBorder="1" applyFont="1">
      <alignment horizontal="center" shrinkToFit="0" vertical="center" wrapText="1"/>
    </xf>
    <xf borderId="0" fillId="0" fontId="7" numFmtId="0" xfId="0" applyAlignment="1" applyFont="1">
      <alignment vertical="center"/>
    </xf>
    <xf borderId="11" fillId="7" fontId="8" numFmtId="0" xfId="0" applyAlignment="1" applyBorder="1" applyFont="1">
      <alignment horizontal="left" vertical="center"/>
    </xf>
    <xf borderId="18" fillId="7" fontId="8" numFmtId="0" xfId="0" applyAlignment="1" applyBorder="1" applyFont="1">
      <alignment horizontal="left" vertical="center"/>
    </xf>
    <xf borderId="34" fillId="7" fontId="8" numFmtId="0" xfId="0" applyBorder="1" applyFont="1"/>
    <xf borderId="35" fillId="7" fontId="8" numFmtId="0" xfId="0" applyBorder="1" applyFont="1"/>
    <xf borderId="1" fillId="4" fontId="23" numFmtId="0" xfId="0" applyBorder="1" applyFont="1"/>
    <xf borderId="0" fillId="0" fontId="23" numFmtId="0" xfId="0" applyFont="1"/>
    <xf borderId="11" fillId="7" fontId="8" numFmtId="0" xfId="0" applyBorder="1" applyFont="1"/>
    <xf borderId="16" fillId="7" fontId="4" numFmtId="0" xfId="0" applyBorder="1" applyFont="1"/>
    <xf borderId="34" fillId="7" fontId="4" numFmtId="0" xfId="0" applyBorder="1" applyFont="1"/>
    <xf borderId="0" fillId="0" fontId="9" numFmtId="0" xfId="0" applyFont="1"/>
    <xf borderId="5" fillId="5" fontId="7" numFmtId="1" xfId="0" applyAlignment="1" applyBorder="1" applyFont="1" applyNumberFormat="1">
      <alignment horizontal="center"/>
    </xf>
    <xf borderId="0" fillId="0" fontId="19" numFmtId="0" xfId="0" applyFont="1"/>
    <xf borderId="0" fillId="0" fontId="5" numFmtId="168" xfId="0" applyAlignment="1" applyFont="1" applyNumberFormat="1">
      <alignment horizontal="center"/>
    </xf>
    <xf borderId="0" fillId="0" fontId="24" numFmtId="0" xfId="0" applyFont="1"/>
    <xf borderId="36" fillId="0" fontId="4" numFmtId="0" xfId="0" applyBorder="1" applyFont="1"/>
    <xf borderId="5" fillId="0" fontId="25" numFmtId="0" xfId="0" applyAlignment="1" applyBorder="1" applyFont="1">
      <alignment horizontal="center"/>
    </xf>
    <xf borderId="5" fillId="10" fontId="25" numFmtId="0" xfId="0" applyAlignment="1" applyBorder="1" applyFill="1" applyFont="1">
      <alignment horizontal="center"/>
    </xf>
    <xf borderId="0" fillId="0" fontId="25" numFmtId="0" xfId="0" applyFont="1"/>
    <xf borderId="5" fillId="10" fontId="4" numFmtId="0" xfId="0" applyAlignment="1" applyBorder="1" applyFont="1">
      <alignment horizontal="center"/>
    </xf>
    <xf borderId="5" fillId="0" fontId="4" numFmtId="0" xfId="0" applyAlignment="1" applyBorder="1" applyFont="1">
      <alignment horizontal="center"/>
    </xf>
    <xf borderId="5" fillId="0" fontId="21" numFmtId="0" xfId="0" applyAlignment="1" applyBorder="1" applyFont="1">
      <alignment horizontal="center"/>
    </xf>
    <xf borderId="36" fillId="0" fontId="4" numFmtId="0" xfId="0" applyAlignment="1" applyBorder="1" applyFont="1">
      <alignment horizontal="center"/>
    </xf>
    <xf borderId="0" fillId="0" fontId="26" numFmtId="0" xfId="0" applyFont="1"/>
    <xf borderId="36" fillId="0" fontId="4" numFmtId="0" xfId="0" applyAlignment="1" applyBorder="1" applyFont="1">
      <alignment horizontal="center" vertical="center"/>
    </xf>
    <xf borderId="36" fillId="0" fontId="8" numFmtId="0" xfId="0" applyAlignment="1" applyBorder="1" applyFont="1">
      <alignment horizontal="center" shrinkToFit="0" wrapText="1"/>
    </xf>
    <xf borderId="36" fillId="0" fontId="8" numFmtId="0" xfId="0" applyAlignment="1" applyBorder="1" applyFont="1">
      <alignment horizontal="center"/>
    </xf>
    <xf borderId="37" fillId="0" fontId="4" numFmtId="0" xfId="0" applyAlignment="1" applyBorder="1" applyFont="1">
      <alignment horizontal="center"/>
    </xf>
    <xf borderId="38" fillId="0" fontId="4" numFmtId="0" xfId="0" applyAlignment="1" applyBorder="1" applyFont="1">
      <alignment horizontal="center"/>
    </xf>
    <xf borderId="39" fillId="0" fontId="4" numFmtId="0" xfId="0" applyAlignment="1" applyBorder="1" applyFont="1">
      <alignment horizontal="center"/>
    </xf>
    <xf borderId="40" fillId="0" fontId="4" numFmtId="0" xfId="0" applyAlignment="1" applyBorder="1" applyFont="1">
      <alignment horizontal="center"/>
    </xf>
    <xf borderId="39" fillId="10" fontId="4" numFmtId="0" xfId="0" applyAlignment="1" applyBorder="1" applyFont="1">
      <alignment horizontal="center"/>
    </xf>
    <xf borderId="40" fillId="10" fontId="4" numFmtId="0" xfId="0" applyAlignment="1" applyBorder="1" applyFont="1">
      <alignment horizontal="center"/>
    </xf>
    <xf borderId="41" fillId="0" fontId="4" numFmtId="0" xfId="0" applyAlignment="1" applyBorder="1" applyFont="1">
      <alignment horizontal="center"/>
    </xf>
    <xf borderId="42" fillId="0" fontId="4" numFmtId="0" xfId="0" applyAlignment="1" applyBorder="1" applyFont="1">
      <alignment horizontal="center"/>
    </xf>
    <xf borderId="43" fillId="0" fontId="4" numFmtId="0" xfId="0" applyAlignment="1" applyBorder="1" applyFont="1">
      <alignment horizontal="center"/>
    </xf>
    <xf borderId="42" fillId="10" fontId="4" numFmtId="0" xfId="0" applyAlignment="1" applyBorder="1" applyFont="1">
      <alignment horizontal="center"/>
    </xf>
    <xf borderId="43" fillId="10" fontId="4" numFmtId="0" xfId="0" applyAlignment="1" applyBorder="1" applyFont="1">
      <alignment horizontal="center"/>
    </xf>
    <xf borderId="44" fillId="0" fontId="4" numFmtId="0" xfId="0" applyAlignment="1" applyBorder="1" applyFont="1">
      <alignment horizontal="center"/>
    </xf>
    <xf borderId="45" fillId="0" fontId="4" numFmtId="0" xfId="0" applyAlignment="1" applyBorder="1" applyFont="1">
      <alignment horizontal="center"/>
    </xf>
    <xf borderId="46" fillId="0" fontId="4" numFmtId="0" xfId="0" applyAlignment="1" applyBorder="1" applyFont="1">
      <alignment horizontal="center"/>
    </xf>
    <xf borderId="45" fillId="10" fontId="4" numFmtId="0" xfId="0" applyAlignment="1" applyBorder="1" applyFont="1">
      <alignment horizontal="center"/>
    </xf>
    <xf borderId="46" fillId="10" fontId="4" numFmtId="0" xfId="0" applyAlignment="1" applyBorder="1" applyFont="1">
      <alignment horizontal="center"/>
    </xf>
  </cellXfs>
  <cellStyles count="1">
    <cellStyle xfId="0" name="Normal" builtinId="0"/>
  </cellStyles>
  <dxfs count="5">
    <dxf>
      <font/>
      <fill>
        <patternFill patternType="solid">
          <fgColor rgb="FFE36C09"/>
          <bgColor rgb="FFE36C09"/>
        </patternFill>
      </fill>
      <border/>
    </dxf>
    <dxf>
      <font>
        <color rgb="FF7F7F7F"/>
      </font>
      <fill>
        <patternFill patternType="solid">
          <fgColor rgb="FF7F7F7F"/>
          <bgColor rgb="FF7F7F7F"/>
        </patternFill>
      </fill>
      <border/>
    </dxf>
    <dxf>
      <font/>
      <fill>
        <patternFill patternType="solid">
          <fgColor rgb="FF7F7F7F"/>
          <bgColor rgb="FF7F7F7F"/>
        </patternFill>
      </fill>
      <border/>
    </dxf>
    <dxf>
      <font>
        <color rgb="FF7F7F7F"/>
      </font>
      <fill>
        <patternFill patternType="none"/>
      </fill>
      <border/>
    </dxf>
    <dxf>
      <font/>
      <fill>
        <patternFill patternType="solid">
          <fgColor rgb="FFDDD9C3"/>
          <bgColor rgb="FFDDD9C3"/>
        </patternFill>
      </fill>
      <border/>
    </dxf>
  </dxfs>
</styleSheet>
</file>

<file path=xl/_rels/workbook.xml.rels><?xml version="1.0" encoding="UTF-8" standalone="yes"?><Relationships xmlns="http://schemas.openxmlformats.org/package/2006/relationships"><Relationship Id="rId11" Type="http://customschemas.google.com/relationships/workbookmetadata" Target="metadata"/><Relationship Id="rId10" Type="http://schemas.openxmlformats.org/officeDocument/2006/relationships/worksheet" Target="worksheets/sheet6.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1" Type="http://schemas.openxmlformats.org/officeDocument/2006/relationships/image" Target="../media/image20.png"/><Relationship Id="rId10" Type="http://schemas.openxmlformats.org/officeDocument/2006/relationships/image" Target="../media/image23.png"/><Relationship Id="rId13" Type="http://schemas.openxmlformats.org/officeDocument/2006/relationships/image" Target="../media/image5.png"/><Relationship Id="rId12" Type="http://schemas.openxmlformats.org/officeDocument/2006/relationships/image" Target="../media/image22.png"/><Relationship Id="rId1" Type="http://schemas.openxmlformats.org/officeDocument/2006/relationships/image" Target="../media/image27.png"/><Relationship Id="rId2" Type="http://schemas.openxmlformats.org/officeDocument/2006/relationships/image" Target="../media/image14.png"/><Relationship Id="rId3" Type="http://schemas.openxmlformats.org/officeDocument/2006/relationships/image" Target="../media/image18.png"/><Relationship Id="rId4" Type="http://schemas.openxmlformats.org/officeDocument/2006/relationships/image" Target="../media/image24.png"/><Relationship Id="rId9" Type="http://schemas.openxmlformats.org/officeDocument/2006/relationships/image" Target="../media/image7.png"/><Relationship Id="rId15" Type="http://schemas.openxmlformats.org/officeDocument/2006/relationships/image" Target="../media/image15.png"/><Relationship Id="rId14" Type="http://schemas.openxmlformats.org/officeDocument/2006/relationships/image" Target="../media/image4.png"/><Relationship Id="rId17" Type="http://schemas.openxmlformats.org/officeDocument/2006/relationships/image" Target="../media/image21.png"/><Relationship Id="rId16" Type="http://schemas.openxmlformats.org/officeDocument/2006/relationships/image" Target="../media/image25.png"/><Relationship Id="rId5" Type="http://schemas.openxmlformats.org/officeDocument/2006/relationships/image" Target="../media/image19.png"/><Relationship Id="rId19" Type="http://schemas.openxmlformats.org/officeDocument/2006/relationships/image" Target="../media/image29.png"/><Relationship Id="rId6" Type="http://schemas.openxmlformats.org/officeDocument/2006/relationships/image" Target="../media/image2.png"/><Relationship Id="rId18" Type="http://schemas.openxmlformats.org/officeDocument/2006/relationships/image" Target="../media/image6.png"/><Relationship Id="rId7" Type="http://schemas.openxmlformats.org/officeDocument/2006/relationships/image" Target="../media/image26.png"/><Relationship Id="rId8"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 Id="rId2" Type="http://schemas.openxmlformats.org/officeDocument/2006/relationships/image" Target="../media/image12.png"/><Relationship Id="rId3"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 Id="rId2" Type="http://schemas.openxmlformats.org/officeDocument/2006/relationships/image" Target="../media/image12.png"/><Relationship Id="rId3"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 Id="rId2" Type="http://schemas.openxmlformats.org/officeDocument/2006/relationships/image" Target="../media/image12.png"/><Relationship Id="rId3"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 Id="rId2" Type="http://schemas.openxmlformats.org/officeDocument/2006/relationships/image" Target="../media/image12.png"/><Relationship Id="rId3"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409575</xdr:colOff>
      <xdr:row>10</xdr:row>
      <xdr:rowOff>66675</xdr:rowOff>
    </xdr:from>
    <xdr:ext cx="6619875" cy="7686675"/>
    <xdr:grpSp>
      <xdr:nvGrpSpPr>
        <xdr:cNvPr id="2" name="Shape 2"/>
        <xdr:cNvGrpSpPr/>
      </xdr:nvGrpSpPr>
      <xdr:grpSpPr>
        <a:xfrm>
          <a:off x="2036063" y="0"/>
          <a:ext cx="6619875" cy="7560000"/>
          <a:chOff x="2036063" y="0"/>
          <a:chExt cx="6619875" cy="7560000"/>
        </a:xfrm>
      </xdr:grpSpPr>
      <xdr:grpSp>
        <xdr:nvGrpSpPr>
          <xdr:cNvPr id="3" name="Shape 3"/>
          <xdr:cNvGrpSpPr/>
        </xdr:nvGrpSpPr>
        <xdr:grpSpPr>
          <a:xfrm>
            <a:off x="2036063" y="0"/>
            <a:ext cx="6619875" cy="7560000"/>
            <a:chOff x="1069106" y="49490"/>
            <a:chExt cx="7563177" cy="7680019"/>
          </a:xfrm>
        </xdr:grpSpPr>
        <xdr:sp>
          <xdr:nvSpPr>
            <xdr:cNvPr id="4" name="Shape 4"/>
            <xdr:cNvSpPr/>
          </xdr:nvSpPr>
          <xdr:spPr>
            <a:xfrm>
              <a:off x="1069106" y="49490"/>
              <a:ext cx="7563175" cy="76800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txBox="1"/>
          </xdr:nvSpPr>
          <xdr:spPr>
            <a:xfrm>
              <a:off x="1069107" y="905532"/>
              <a:ext cx="4795993" cy="378640"/>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lang="en-US" sz="1100">
                  <a:solidFill>
                    <a:srgbClr val="FF0000"/>
                  </a:solidFill>
                </a:rPr>
                <a:t>1) </a:t>
              </a:r>
              <a:r>
                <a:rPr lang="en-US" sz="1100"/>
                <a:t>Select "Required test only" or "With Optional test"</a:t>
              </a:r>
              <a:endParaRPr sz="1400"/>
            </a:p>
            <a:p>
              <a:pPr indent="0" lvl="0" marL="0" rtl="0" algn="l">
                <a:spcBef>
                  <a:spcPts val="0"/>
                </a:spcBef>
                <a:spcAft>
                  <a:spcPts val="0"/>
                </a:spcAft>
                <a:buNone/>
              </a:pPr>
              <a:r>
                <a:rPr lang="en-US" sz="1000"/>
                <a:t> </a:t>
              </a:r>
              <a:endParaRPr sz="1000"/>
            </a:p>
          </xdr:txBody>
        </xdr:sp>
        <xdr:sp>
          <xdr:nvSpPr>
            <xdr:cNvPr id="6" name="Shape 6"/>
            <xdr:cNvSpPr txBox="1"/>
          </xdr:nvSpPr>
          <xdr:spPr>
            <a:xfrm>
              <a:off x="1409833" y="2350396"/>
              <a:ext cx="4455266" cy="378640"/>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b="1" lang="en-US" sz="1100">
                  <a:solidFill>
                    <a:srgbClr val="FF0000"/>
                  </a:solidFill>
                </a:rPr>
                <a:t>2) </a:t>
              </a:r>
              <a:r>
                <a:rPr lang="en-US" sz="1100"/>
                <a:t>Select in Min performance test: "Not Measure" or "Measure"</a:t>
              </a:r>
              <a:endParaRPr sz="1400"/>
            </a:p>
            <a:p>
              <a:pPr indent="0" lvl="0" marL="0" rtl="0" algn="l">
                <a:spcBef>
                  <a:spcPts val="0"/>
                </a:spcBef>
                <a:spcAft>
                  <a:spcPts val="0"/>
                </a:spcAft>
                <a:buNone/>
              </a:pPr>
              <a:r>
                <a:rPr lang="en-US" sz="1000"/>
                <a:t> </a:t>
              </a:r>
              <a:endParaRPr sz="1400"/>
            </a:p>
          </xdr:txBody>
        </xdr:sp>
        <xdr:sp>
          <xdr:nvSpPr>
            <xdr:cNvPr id="7" name="Shape 7"/>
            <xdr:cNvSpPr txBox="1"/>
          </xdr:nvSpPr>
          <xdr:spPr>
            <a:xfrm>
              <a:off x="1070970" y="1671452"/>
              <a:ext cx="3818358" cy="553998"/>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lang="en-US" sz="1000">
                  <a:solidFill>
                    <a:srgbClr val="FF0000"/>
                  </a:solidFill>
                </a:rPr>
                <a:t>1)-1</a:t>
              </a:r>
              <a:r>
                <a:rPr lang="en-US" sz="1000"/>
                <a:t>　Put your product Capacities / </a:t>
              </a:r>
              <a:endParaRPr sz="1400"/>
            </a:p>
            <a:p>
              <a:pPr indent="0" lvl="0" marL="0" rtl="0" algn="l">
                <a:spcBef>
                  <a:spcPts val="0"/>
                </a:spcBef>
                <a:spcAft>
                  <a:spcPts val="0"/>
                </a:spcAft>
                <a:buNone/>
              </a:pPr>
              <a:r>
                <a:rPr lang="en-US" sz="1000"/>
                <a:t>Powers in 4 yellow columns</a:t>
              </a:r>
              <a:endParaRPr sz="1400"/>
            </a:p>
            <a:p>
              <a:pPr indent="0" lvl="0" marL="0" rtl="0" algn="l">
                <a:spcBef>
                  <a:spcPts val="0"/>
                </a:spcBef>
                <a:spcAft>
                  <a:spcPts val="0"/>
                </a:spcAft>
                <a:buNone/>
              </a:pPr>
              <a:r>
                <a:t/>
              </a:r>
              <a:endParaRPr sz="1000"/>
            </a:p>
          </xdr:txBody>
        </xdr:sp>
        <xdr:sp>
          <xdr:nvSpPr>
            <xdr:cNvPr id="8" name="Shape 8"/>
            <xdr:cNvSpPr txBox="1"/>
          </xdr:nvSpPr>
          <xdr:spPr>
            <a:xfrm>
              <a:off x="1404579" y="3114851"/>
              <a:ext cx="3936068" cy="373682"/>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b="1" lang="en-US" sz="1000">
                  <a:solidFill>
                    <a:srgbClr val="FF0000"/>
                  </a:solidFill>
                </a:rPr>
                <a:t>2)-1</a:t>
              </a:r>
              <a:r>
                <a:rPr lang="en-US" sz="1000"/>
                <a:t>　Select in 29℃ Half: "Default" or "Measure"</a:t>
              </a:r>
              <a:endParaRPr sz="1400"/>
            </a:p>
            <a:p>
              <a:pPr indent="0" lvl="0" marL="0" rtl="0" algn="l">
                <a:spcBef>
                  <a:spcPts val="0"/>
                </a:spcBef>
                <a:spcAft>
                  <a:spcPts val="0"/>
                </a:spcAft>
                <a:buNone/>
              </a:pPr>
              <a:r>
                <a:rPr lang="en-US" sz="1000"/>
                <a:t> </a:t>
              </a:r>
              <a:endParaRPr sz="1000"/>
            </a:p>
          </xdr:txBody>
        </xdr:sp>
        <xdr:cxnSp>
          <xdr:nvCxnSpPr>
            <xdr:cNvPr id="9" name="Shape 9"/>
            <xdr:cNvCxnSpPr/>
          </xdr:nvCxnSpPr>
          <xdr:spPr>
            <a:xfrm>
              <a:off x="5607364" y="2765894"/>
              <a:ext cx="0" cy="2447221"/>
            </a:xfrm>
            <a:prstGeom prst="straightConnector1">
              <a:avLst/>
            </a:prstGeom>
            <a:noFill/>
            <a:ln cap="flat" cmpd="sng" w="9525">
              <a:solidFill>
                <a:schemeClr val="accent1"/>
              </a:solidFill>
              <a:prstDash val="solid"/>
              <a:round/>
              <a:headEnd len="sm" w="sm" type="none"/>
              <a:tailEnd len="med" w="med" type="stealth"/>
            </a:ln>
          </xdr:spPr>
        </xdr:cxnSp>
        <xdr:cxnSp>
          <xdr:nvCxnSpPr>
            <xdr:cNvPr id="10" name="Shape 10"/>
            <xdr:cNvCxnSpPr/>
          </xdr:nvCxnSpPr>
          <xdr:spPr>
            <a:xfrm>
              <a:off x="2049726" y="2765894"/>
              <a:ext cx="0" cy="348957"/>
            </a:xfrm>
            <a:prstGeom prst="straightConnector1">
              <a:avLst/>
            </a:prstGeom>
            <a:noFill/>
            <a:ln cap="flat" cmpd="sng" w="9525">
              <a:solidFill>
                <a:srgbClr val="4A7DBA"/>
              </a:solidFill>
              <a:prstDash val="solid"/>
              <a:round/>
              <a:headEnd len="sm" w="sm" type="none"/>
              <a:tailEnd len="med" w="med" type="stealth"/>
            </a:ln>
          </xdr:spPr>
        </xdr:cxnSp>
        <xdr:sp>
          <xdr:nvSpPr>
            <xdr:cNvPr id="11" name="Shape 11"/>
            <xdr:cNvSpPr txBox="1"/>
          </xdr:nvSpPr>
          <xdr:spPr>
            <a:xfrm>
              <a:off x="1409833" y="5213115"/>
              <a:ext cx="4455266" cy="569387"/>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b="1" lang="en-US" sz="1100">
                  <a:solidFill>
                    <a:srgbClr val="FF0000"/>
                  </a:solidFill>
                </a:rPr>
                <a:t>3) </a:t>
              </a:r>
              <a:r>
                <a:rPr lang="en-US" sz="1100"/>
                <a:t>Select 35℃ Minimum and 29℃ Half</a:t>
              </a:r>
              <a:endParaRPr sz="1100"/>
            </a:p>
            <a:p>
              <a:pPr indent="0" lvl="0" marL="0" rtl="0" algn="l">
                <a:spcBef>
                  <a:spcPts val="0"/>
                </a:spcBef>
                <a:spcAft>
                  <a:spcPts val="0"/>
                </a:spcAft>
                <a:buNone/>
              </a:pPr>
              <a:r>
                <a:t/>
              </a:r>
              <a:endParaRPr sz="1000"/>
            </a:p>
            <a:p>
              <a:pPr indent="0" lvl="0" marL="0" rtl="0" algn="l">
                <a:spcBef>
                  <a:spcPts val="0"/>
                </a:spcBef>
                <a:spcAft>
                  <a:spcPts val="0"/>
                </a:spcAft>
                <a:buNone/>
              </a:pPr>
              <a:r>
                <a:t/>
              </a:r>
              <a:endParaRPr sz="1000"/>
            </a:p>
          </xdr:txBody>
        </xdr:sp>
        <xdr:cxnSp>
          <xdr:nvCxnSpPr>
            <xdr:cNvPr id="12" name="Shape 12"/>
            <xdr:cNvCxnSpPr/>
          </xdr:nvCxnSpPr>
          <xdr:spPr>
            <a:xfrm>
              <a:off x="1706758" y="1321030"/>
              <a:ext cx="0" cy="350422"/>
            </a:xfrm>
            <a:prstGeom prst="straightConnector1">
              <a:avLst/>
            </a:prstGeom>
            <a:noFill/>
            <a:ln cap="flat" cmpd="sng" w="9525">
              <a:solidFill>
                <a:srgbClr val="4A7DBA"/>
              </a:solidFill>
              <a:prstDash val="solid"/>
              <a:round/>
              <a:headEnd len="sm" w="sm" type="none"/>
              <a:tailEnd len="med" w="med" type="stealth"/>
            </a:ln>
          </xdr:spPr>
        </xdr:cxnSp>
        <xdr:cxnSp>
          <xdr:nvCxnSpPr>
            <xdr:cNvPr id="13" name="Shape 13"/>
            <xdr:cNvCxnSpPr/>
          </xdr:nvCxnSpPr>
          <xdr:spPr>
            <a:xfrm>
              <a:off x="5256971" y="1321030"/>
              <a:ext cx="0" cy="1029366"/>
            </a:xfrm>
            <a:prstGeom prst="straightConnector1">
              <a:avLst/>
            </a:prstGeom>
            <a:noFill/>
            <a:ln cap="flat" cmpd="sng" w="9525">
              <a:solidFill>
                <a:schemeClr val="accent1"/>
              </a:solidFill>
              <a:prstDash val="solid"/>
              <a:round/>
              <a:headEnd len="sm" w="sm" type="none"/>
              <a:tailEnd len="med" w="med" type="stealth"/>
            </a:ln>
          </xdr:spPr>
        </xdr:cxnSp>
        <xdr:pic>
          <xdr:nvPicPr>
            <xdr:cNvPr id="14" name="Shape 14"/>
            <xdr:cNvPicPr preferRelativeResize="0"/>
          </xdr:nvPicPr>
          <xdr:blipFill rotWithShape="1">
            <a:blip r:embed="rId1">
              <a:alphaModFix/>
            </a:blip>
            <a:srcRect b="0" l="0" r="0" t="0"/>
            <a:stretch/>
          </xdr:blipFill>
          <xdr:spPr>
            <a:xfrm>
              <a:off x="4609997" y="2843177"/>
              <a:ext cx="1222618" cy="158660"/>
            </a:xfrm>
            <a:prstGeom prst="rect">
              <a:avLst/>
            </a:prstGeom>
            <a:noFill/>
            <a:ln>
              <a:noFill/>
            </a:ln>
          </xdr:spPr>
        </xdr:pic>
        <xdr:pic>
          <xdr:nvPicPr>
            <xdr:cNvPr id="15" name="Shape 15"/>
            <xdr:cNvPicPr preferRelativeResize="0"/>
          </xdr:nvPicPr>
          <xdr:blipFill rotWithShape="1">
            <a:blip r:embed="rId2">
              <a:alphaModFix/>
            </a:blip>
            <a:srcRect b="0" l="0" r="0" t="0"/>
            <a:stretch/>
          </xdr:blipFill>
          <xdr:spPr>
            <a:xfrm>
              <a:off x="1409833" y="2843177"/>
              <a:ext cx="1241283" cy="158660"/>
            </a:xfrm>
            <a:prstGeom prst="rect">
              <a:avLst/>
            </a:prstGeom>
            <a:noFill/>
            <a:ln>
              <a:noFill/>
            </a:ln>
          </xdr:spPr>
        </xdr:pic>
        <xdr:pic>
          <xdr:nvPicPr>
            <xdr:cNvPr id="16" name="Shape 16"/>
            <xdr:cNvPicPr preferRelativeResize="0"/>
          </xdr:nvPicPr>
          <xdr:blipFill rotWithShape="1">
            <a:blip r:embed="rId3">
              <a:alphaModFix/>
            </a:blip>
            <a:srcRect b="0" l="0" r="0" t="0"/>
            <a:stretch/>
          </xdr:blipFill>
          <xdr:spPr>
            <a:xfrm>
              <a:off x="4595007" y="1390416"/>
              <a:ext cx="1222618" cy="158660"/>
            </a:xfrm>
            <a:prstGeom prst="rect">
              <a:avLst/>
            </a:prstGeom>
            <a:noFill/>
            <a:ln>
              <a:noFill/>
            </a:ln>
          </xdr:spPr>
        </xdr:pic>
        <xdr:pic>
          <xdr:nvPicPr>
            <xdr:cNvPr id="17" name="Shape 17"/>
            <xdr:cNvPicPr preferRelativeResize="0"/>
          </xdr:nvPicPr>
          <xdr:blipFill rotWithShape="1">
            <a:blip r:embed="rId4">
              <a:alphaModFix/>
            </a:blip>
            <a:srcRect b="0" l="0" r="0" t="0"/>
            <a:stretch/>
          </xdr:blipFill>
          <xdr:spPr>
            <a:xfrm>
              <a:off x="1070970" y="1390414"/>
              <a:ext cx="1222617" cy="156275"/>
            </a:xfrm>
            <a:prstGeom prst="rect">
              <a:avLst/>
            </a:prstGeom>
            <a:noFill/>
            <a:ln>
              <a:noFill/>
            </a:ln>
          </xdr:spPr>
        </xdr:pic>
        <xdr:cxnSp>
          <xdr:nvCxnSpPr>
            <xdr:cNvPr id="18" name="Shape 18"/>
            <xdr:cNvCxnSpPr/>
          </xdr:nvCxnSpPr>
          <xdr:spPr>
            <a:xfrm>
              <a:off x="2980149" y="3514961"/>
              <a:ext cx="0" cy="437567"/>
            </a:xfrm>
            <a:prstGeom prst="straightConnector1">
              <a:avLst/>
            </a:prstGeom>
            <a:noFill/>
            <a:ln cap="flat" cmpd="sng" w="9525">
              <a:solidFill>
                <a:srgbClr val="4A7DBA"/>
              </a:solidFill>
              <a:prstDash val="solid"/>
              <a:round/>
              <a:headEnd len="sm" w="sm" type="none"/>
              <a:tailEnd len="med" w="med" type="stealth"/>
            </a:ln>
          </xdr:spPr>
        </xdr:cxnSp>
        <xdr:pic>
          <xdr:nvPicPr>
            <xdr:cNvPr id="19" name="Shape 19"/>
            <xdr:cNvPicPr preferRelativeResize="0"/>
          </xdr:nvPicPr>
          <xdr:blipFill rotWithShape="1">
            <a:blip r:embed="rId5">
              <a:alphaModFix/>
            </a:blip>
            <a:srcRect b="0" l="0" r="0" t="0"/>
            <a:stretch/>
          </xdr:blipFill>
          <xdr:spPr>
            <a:xfrm>
              <a:off x="2734100" y="3582732"/>
              <a:ext cx="1222618" cy="158660"/>
            </a:xfrm>
            <a:prstGeom prst="rect">
              <a:avLst/>
            </a:prstGeom>
            <a:noFill/>
            <a:ln>
              <a:noFill/>
            </a:ln>
          </xdr:spPr>
        </xdr:pic>
        <xdr:cxnSp>
          <xdr:nvCxnSpPr>
            <xdr:cNvPr id="20" name="Shape 20"/>
            <xdr:cNvCxnSpPr/>
          </xdr:nvCxnSpPr>
          <xdr:spPr>
            <a:xfrm>
              <a:off x="1210834" y="2225450"/>
              <a:ext cx="0" cy="4934672"/>
            </a:xfrm>
            <a:prstGeom prst="straightConnector1">
              <a:avLst/>
            </a:prstGeom>
            <a:noFill/>
            <a:ln cap="flat" cmpd="sng" w="9525">
              <a:solidFill>
                <a:schemeClr val="accent1"/>
              </a:solidFill>
              <a:prstDash val="solid"/>
              <a:round/>
              <a:headEnd len="sm" w="sm" type="none"/>
              <a:tailEnd len="med" w="med" type="stealth"/>
            </a:ln>
          </xdr:spPr>
        </xdr:cxnSp>
        <xdr:pic>
          <xdr:nvPicPr>
            <xdr:cNvPr id="21" name="Shape 21"/>
            <xdr:cNvPicPr preferRelativeResize="0"/>
          </xdr:nvPicPr>
          <xdr:blipFill rotWithShape="1">
            <a:blip r:embed="rId6">
              <a:alphaModFix/>
            </a:blip>
            <a:srcRect b="0" l="0" r="0" t="0"/>
            <a:stretch/>
          </xdr:blipFill>
          <xdr:spPr>
            <a:xfrm>
              <a:off x="3208099" y="1771660"/>
              <a:ext cx="1672350" cy="410199"/>
            </a:xfrm>
            <a:prstGeom prst="rect">
              <a:avLst/>
            </a:prstGeom>
            <a:noFill/>
            <a:ln>
              <a:noFill/>
            </a:ln>
          </xdr:spPr>
        </xdr:pic>
        <xdr:cxnSp>
          <xdr:nvCxnSpPr>
            <xdr:cNvPr id="22" name="Shape 22"/>
            <xdr:cNvCxnSpPr>
              <a:stCxn id="23" idx="2"/>
            </xdr:cNvCxnSpPr>
          </xdr:nvCxnSpPr>
          <xdr:spPr>
            <a:xfrm rot="5400000">
              <a:off x="1294522" y="5653862"/>
              <a:ext cx="521400" cy="717600"/>
            </a:xfrm>
            <a:prstGeom prst="bentConnector2">
              <a:avLst/>
            </a:prstGeom>
            <a:noFill/>
            <a:ln cap="flat" cmpd="sng" w="9525">
              <a:solidFill>
                <a:srgbClr val="4A7DBA"/>
              </a:solidFill>
              <a:prstDash val="solid"/>
              <a:round/>
              <a:headEnd len="sm" w="sm" type="none"/>
              <a:tailEnd len="med" w="med" type="stealth"/>
            </a:ln>
          </xdr:spPr>
        </xdr:cxnSp>
        <xdr:pic>
          <xdr:nvPicPr>
            <xdr:cNvPr id="24" name="Shape 24"/>
            <xdr:cNvPicPr preferRelativeResize="0"/>
          </xdr:nvPicPr>
          <xdr:blipFill rotWithShape="1">
            <a:blip r:embed="rId7">
              <a:alphaModFix/>
            </a:blip>
            <a:srcRect b="0" l="0" r="0" t="0"/>
            <a:stretch/>
          </xdr:blipFill>
          <xdr:spPr>
            <a:xfrm>
              <a:off x="1401654" y="5852396"/>
              <a:ext cx="1222617" cy="156275"/>
            </a:xfrm>
            <a:prstGeom prst="rect">
              <a:avLst/>
            </a:prstGeom>
            <a:noFill/>
            <a:ln>
              <a:noFill/>
            </a:ln>
          </xdr:spPr>
        </xdr:pic>
        <xdr:cxnSp>
          <xdr:nvCxnSpPr>
            <xdr:cNvPr id="25" name="Shape 25"/>
            <xdr:cNvCxnSpPr/>
          </xdr:nvCxnSpPr>
          <xdr:spPr>
            <a:xfrm>
              <a:off x="5342247" y="5787559"/>
              <a:ext cx="0" cy="353437"/>
            </a:xfrm>
            <a:prstGeom prst="straightConnector1">
              <a:avLst/>
            </a:prstGeom>
            <a:noFill/>
            <a:ln cap="flat" cmpd="sng" w="9525">
              <a:solidFill>
                <a:srgbClr val="4A7DBA"/>
              </a:solidFill>
              <a:prstDash val="solid"/>
              <a:round/>
              <a:headEnd len="sm" w="sm" type="none"/>
              <a:tailEnd len="med" w="med" type="stealth"/>
            </a:ln>
          </xdr:spPr>
        </xdr:cxnSp>
        <xdr:pic>
          <xdr:nvPicPr>
            <xdr:cNvPr id="26" name="Shape 26"/>
            <xdr:cNvPicPr preferRelativeResize="0"/>
          </xdr:nvPicPr>
          <xdr:blipFill rotWithShape="1">
            <a:blip r:embed="rId5">
              <a:alphaModFix/>
            </a:blip>
            <a:srcRect b="0" l="0" r="0" t="0"/>
            <a:stretch/>
          </xdr:blipFill>
          <xdr:spPr>
            <a:xfrm>
              <a:off x="4666805" y="5854463"/>
              <a:ext cx="1222618" cy="158660"/>
            </a:xfrm>
            <a:prstGeom prst="rect">
              <a:avLst/>
            </a:prstGeom>
            <a:noFill/>
            <a:ln>
              <a:noFill/>
            </a:ln>
          </xdr:spPr>
        </xdr:pic>
        <xdr:sp>
          <xdr:nvSpPr>
            <xdr:cNvPr id="27" name="Shape 27"/>
            <xdr:cNvSpPr txBox="1"/>
          </xdr:nvSpPr>
          <xdr:spPr>
            <a:xfrm>
              <a:off x="2160889" y="6134844"/>
              <a:ext cx="3719831" cy="861774"/>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lang="en-US" sz="1000">
                  <a:solidFill>
                    <a:srgbClr val="FF0000"/>
                  </a:solidFill>
                </a:rPr>
                <a:t>3)-1</a:t>
              </a:r>
              <a:r>
                <a:rPr lang="en-US" sz="1000"/>
                <a:t>　Put your product Capacity / Power in 2 orange columns</a:t>
              </a:r>
              <a:endParaRPr sz="1400"/>
            </a:p>
            <a:p>
              <a:pPr indent="0" lvl="0" marL="0" rtl="0" algn="l">
                <a:spcBef>
                  <a:spcPts val="0"/>
                </a:spcBef>
                <a:spcAft>
                  <a:spcPts val="0"/>
                </a:spcAft>
                <a:buNone/>
              </a:pPr>
              <a:r>
                <a:t/>
              </a:r>
              <a:endParaRPr sz="1000"/>
            </a:p>
            <a:p>
              <a:pPr indent="0" lvl="0" marL="0" rtl="0" algn="l">
                <a:spcBef>
                  <a:spcPts val="0"/>
                </a:spcBef>
                <a:spcAft>
                  <a:spcPts val="0"/>
                </a:spcAft>
                <a:buNone/>
              </a:pPr>
              <a:r>
                <a:t/>
              </a:r>
              <a:endParaRPr sz="1000"/>
            </a:p>
            <a:p>
              <a:pPr indent="0" lvl="0" marL="0" rtl="0" algn="l">
                <a:spcBef>
                  <a:spcPts val="0"/>
                </a:spcBef>
                <a:spcAft>
                  <a:spcPts val="0"/>
                </a:spcAft>
                <a:buNone/>
              </a:pPr>
              <a:r>
                <a:t/>
              </a:r>
              <a:endParaRPr sz="1000"/>
            </a:p>
            <a:p>
              <a:pPr indent="0" lvl="0" marL="0" rtl="0" algn="l">
                <a:spcBef>
                  <a:spcPts val="0"/>
                </a:spcBef>
                <a:spcAft>
                  <a:spcPts val="0"/>
                </a:spcAft>
                <a:buNone/>
              </a:pPr>
              <a:r>
                <a:t/>
              </a:r>
              <a:endParaRPr sz="1000"/>
            </a:p>
          </xdr:txBody>
        </xdr:sp>
        <xdr:pic>
          <xdr:nvPicPr>
            <xdr:cNvPr id="28" name="Shape 28"/>
            <xdr:cNvPicPr preferRelativeResize="0"/>
          </xdr:nvPicPr>
          <xdr:blipFill rotWithShape="1">
            <a:blip r:embed="rId8">
              <a:alphaModFix/>
            </a:blip>
            <a:srcRect b="0" l="0" r="0" t="0"/>
            <a:stretch/>
          </xdr:blipFill>
          <xdr:spPr>
            <a:xfrm>
              <a:off x="2348454" y="6466287"/>
              <a:ext cx="1672351" cy="511171"/>
            </a:xfrm>
            <a:prstGeom prst="rect">
              <a:avLst/>
            </a:prstGeom>
            <a:noFill/>
            <a:ln>
              <a:noFill/>
            </a:ln>
          </xdr:spPr>
        </xdr:pic>
        <xdr:pic>
          <xdr:nvPicPr>
            <xdr:cNvPr id="29" name="Shape 29"/>
            <xdr:cNvPicPr preferRelativeResize="0"/>
          </xdr:nvPicPr>
          <xdr:blipFill rotWithShape="1">
            <a:blip r:embed="rId9">
              <a:alphaModFix/>
            </a:blip>
            <a:srcRect b="0" l="0" r="0" t="0"/>
            <a:stretch/>
          </xdr:blipFill>
          <xdr:spPr>
            <a:xfrm>
              <a:off x="4130168" y="6492642"/>
              <a:ext cx="1672351" cy="511171"/>
            </a:xfrm>
            <a:prstGeom prst="rect">
              <a:avLst/>
            </a:prstGeom>
            <a:noFill/>
            <a:ln>
              <a:noFill/>
            </a:ln>
          </xdr:spPr>
        </xdr:pic>
        <xdr:pic>
          <xdr:nvPicPr>
            <xdr:cNvPr id="30" name="Shape 30"/>
            <xdr:cNvPicPr preferRelativeResize="0"/>
          </xdr:nvPicPr>
          <xdr:blipFill rotWithShape="1">
            <a:blip r:embed="rId10">
              <a:alphaModFix/>
            </a:blip>
            <a:srcRect b="0" l="0" r="0" t="0"/>
            <a:stretch/>
          </xdr:blipFill>
          <xdr:spPr>
            <a:xfrm>
              <a:off x="1692239" y="1118692"/>
              <a:ext cx="3619983" cy="155797"/>
            </a:xfrm>
            <a:prstGeom prst="rect">
              <a:avLst/>
            </a:prstGeom>
            <a:noFill/>
            <a:ln>
              <a:noFill/>
            </a:ln>
          </xdr:spPr>
        </xdr:pic>
        <xdr:pic>
          <xdr:nvPicPr>
            <xdr:cNvPr id="31" name="Shape 31"/>
            <xdr:cNvPicPr preferRelativeResize="0"/>
          </xdr:nvPicPr>
          <xdr:blipFill rotWithShape="1">
            <a:blip r:embed="rId11">
              <a:alphaModFix/>
            </a:blip>
            <a:srcRect b="0" l="0" r="0" t="0"/>
            <a:stretch/>
          </xdr:blipFill>
          <xdr:spPr>
            <a:xfrm>
              <a:off x="2205863" y="2576672"/>
              <a:ext cx="3619983" cy="155797"/>
            </a:xfrm>
            <a:prstGeom prst="rect">
              <a:avLst/>
            </a:prstGeom>
            <a:noFill/>
            <a:ln>
              <a:noFill/>
            </a:ln>
          </xdr:spPr>
        </xdr:pic>
        <xdr:grpSp>
          <xdr:nvGrpSpPr>
            <xdr:cNvPr id="32" name="Shape 32"/>
            <xdr:cNvGrpSpPr/>
          </xdr:nvGrpSpPr>
          <xdr:grpSpPr>
            <a:xfrm>
              <a:off x="1620747" y="5387449"/>
              <a:ext cx="4101387" cy="366221"/>
              <a:chOff x="2593555" y="5387449"/>
              <a:chExt cx="4101387" cy="366221"/>
            </a:xfrm>
          </xdr:grpSpPr>
          <xdr:pic>
            <xdr:nvPicPr>
              <xdr:cNvPr id="33" name="Shape 33"/>
              <xdr:cNvPicPr preferRelativeResize="0"/>
            </xdr:nvPicPr>
            <xdr:blipFill rotWithShape="1">
              <a:blip r:embed="rId12">
                <a:alphaModFix/>
              </a:blip>
              <a:srcRect b="0" l="0" r="0" t="0"/>
              <a:stretch/>
            </xdr:blipFill>
            <xdr:spPr>
              <a:xfrm>
                <a:off x="3074959" y="5435948"/>
                <a:ext cx="3619983" cy="155797"/>
              </a:xfrm>
              <a:prstGeom prst="rect">
                <a:avLst/>
              </a:prstGeom>
              <a:noFill/>
              <a:ln>
                <a:noFill/>
              </a:ln>
            </xdr:spPr>
          </xdr:pic>
          <xdr:pic>
            <xdr:nvPicPr>
              <xdr:cNvPr id="34" name="Shape 34"/>
              <xdr:cNvPicPr preferRelativeResize="0"/>
            </xdr:nvPicPr>
            <xdr:blipFill rotWithShape="1">
              <a:blip r:embed="rId12">
                <a:alphaModFix/>
              </a:blip>
              <a:srcRect b="0" l="0" r="0" t="0"/>
              <a:stretch/>
            </xdr:blipFill>
            <xdr:spPr>
              <a:xfrm>
                <a:off x="3074959" y="5597873"/>
                <a:ext cx="3619983" cy="155797"/>
              </a:xfrm>
              <a:prstGeom prst="rect">
                <a:avLst/>
              </a:prstGeom>
              <a:noFill/>
              <a:ln>
                <a:noFill/>
              </a:ln>
            </xdr:spPr>
          </xdr:pic>
          <xdr:sp>
            <xdr:nvSpPr>
              <xdr:cNvPr id="23" name="Shape 23"/>
              <xdr:cNvSpPr/>
            </xdr:nvSpPr>
            <xdr:spPr>
              <a:xfrm>
                <a:off x="2593555" y="5387449"/>
                <a:ext cx="586551" cy="364513"/>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000"/>
                  <a:t>(35℃)</a:t>
                </a:r>
                <a:endParaRPr sz="1400"/>
              </a:p>
              <a:p>
                <a:pPr indent="0" lvl="0" marL="0" rtl="0" algn="l">
                  <a:spcBef>
                    <a:spcPts val="0"/>
                  </a:spcBef>
                  <a:spcAft>
                    <a:spcPts val="0"/>
                  </a:spcAft>
                  <a:buNone/>
                </a:pPr>
                <a:r>
                  <a:rPr lang="en-US" sz="1000"/>
                  <a:t>(29℃) </a:t>
                </a:r>
                <a:endParaRPr sz="1400"/>
              </a:p>
            </xdr:txBody>
          </xdr:sp>
        </xdr:grpSp>
        <xdr:sp>
          <xdr:nvSpPr>
            <xdr:cNvPr id="35" name="Shape 35"/>
            <xdr:cNvSpPr txBox="1"/>
          </xdr:nvSpPr>
          <xdr:spPr>
            <a:xfrm>
              <a:off x="1069106" y="7160122"/>
              <a:ext cx="4795991" cy="569387"/>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b="1" lang="en-US" sz="1100">
                  <a:solidFill>
                    <a:srgbClr val="FF0000"/>
                  </a:solidFill>
                </a:rPr>
                <a:t>4) </a:t>
              </a:r>
              <a:r>
                <a:rPr lang="en-US" sz="1100"/>
                <a:t>Result is automatically displayed </a:t>
              </a:r>
              <a:endParaRPr sz="1400"/>
            </a:p>
            <a:p>
              <a:pPr indent="0" lvl="0" marL="0" rtl="0" algn="l">
                <a:spcBef>
                  <a:spcPts val="0"/>
                </a:spcBef>
                <a:spcAft>
                  <a:spcPts val="0"/>
                </a:spcAft>
                <a:buNone/>
              </a:pPr>
              <a:r>
                <a:t/>
              </a:r>
              <a:endParaRPr sz="1000"/>
            </a:p>
            <a:p>
              <a:pPr indent="0" lvl="0" marL="0" rtl="0" algn="l">
                <a:spcBef>
                  <a:spcPts val="0"/>
                </a:spcBef>
                <a:spcAft>
                  <a:spcPts val="0"/>
                </a:spcAft>
                <a:buNone/>
              </a:pPr>
              <a:r>
                <a:t/>
              </a:r>
              <a:endParaRPr sz="1000"/>
            </a:p>
          </xdr:txBody>
        </xdr:sp>
        <xdr:grpSp>
          <xdr:nvGrpSpPr>
            <xdr:cNvPr id="36" name="Shape 36"/>
            <xdr:cNvGrpSpPr/>
          </xdr:nvGrpSpPr>
          <xdr:grpSpPr>
            <a:xfrm>
              <a:off x="1401654" y="3954850"/>
              <a:ext cx="1771649" cy="1015663"/>
              <a:chOff x="3368763" y="3954850"/>
              <a:chExt cx="1771649" cy="1015663"/>
            </a:xfrm>
          </xdr:grpSpPr>
          <xdr:sp>
            <xdr:nvSpPr>
              <xdr:cNvPr id="37" name="Shape 37"/>
              <xdr:cNvSpPr txBox="1"/>
            </xdr:nvSpPr>
            <xdr:spPr>
              <a:xfrm>
                <a:off x="3368763" y="3954850"/>
                <a:ext cx="1771649" cy="1015663"/>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lang="en-US" sz="1000">
                    <a:solidFill>
                      <a:srgbClr val="FF0000"/>
                    </a:solidFill>
                  </a:rPr>
                  <a:t>2)-1-1</a:t>
                </a:r>
                <a:r>
                  <a:rPr lang="en-US" sz="1000"/>
                  <a:t>　Put your product </a:t>
                </a:r>
                <a:endParaRPr sz="1400"/>
              </a:p>
              <a:p>
                <a:pPr indent="0" lvl="0" marL="0" rtl="0" algn="l">
                  <a:spcBef>
                    <a:spcPts val="0"/>
                  </a:spcBef>
                  <a:spcAft>
                    <a:spcPts val="0"/>
                  </a:spcAft>
                  <a:buNone/>
                </a:pPr>
                <a:r>
                  <a:rPr lang="en-US" sz="1000"/>
                  <a:t>Capacity / Power </a:t>
                </a:r>
                <a:endParaRPr sz="1400"/>
              </a:p>
              <a:p>
                <a:pPr indent="0" lvl="0" marL="0" rtl="0" algn="l">
                  <a:spcBef>
                    <a:spcPts val="0"/>
                  </a:spcBef>
                  <a:spcAft>
                    <a:spcPts val="0"/>
                  </a:spcAft>
                  <a:buNone/>
                </a:pPr>
                <a:r>
                  <a:rPr lang="en-US" sz="1000"/>
                  <a:t>in 2 orange columns</a:t>
                </a:r>
                <a:endParaRPr sz="1400"/>
              </a:p>
              <a:p>
                <a:pPr indent="0" lvl="0" marL="0" rtl="0" algn="l">
                  <a:spcBef>
                    <a:spcPts val="0"/>
                  </a:spcBef>
                  <a:spcAft>
                    <a:spcPts val="0"/>
                  </a:spcAft>
                  <a:buNone/>
                </a:pPr>
                <a:r>
                  <a:t/>
                </a:r>
                <a:endParaRPr sz="1000"/>
              </a:p>
              <a:p>
                <a:pPr indent="0" lvl="0" marL="0" rtl="0" algn="l">
                  <a:spcBef>
                    <a:spcPts val="0"/>
                  </a:spcBef>
                  <a:spcAft>
                    <a:spcPts val="0"/>
                  </a:spcAft>
                  <a:buNone/>
                </a:pPr>
                <a:r>
                  <a:t/>
                </a:r>
                <a:endParaRPr sz="1000"/>
              </a:p>
              <a:p>
                <a:pPr indent="0" lvl="0" marL="0" rtl="0" algn="l">
                  <a:spcBef>
                    <a:spcPts val="0"/>
                  </a:spcBef>
                  <a:spcAft>
                    <a:spcPts val="0"/>
                  </a:spcAft>
                  <a:buNone/>
                </a:pPr>
                <a:r>
                  <a:t/>
                </a:r>
                <a:endParaRPr sz="1000"/>
              </a:p>
            </xdr:txBody>
          </xdr:sp>
          <xdr:pic>
            <xdr:nvPicPr>
              <xdr:cNvPr id="38" name="Shape 38"/>
              <xdr:cNvPicPr preferRelativeResize="0"/>
            </xdr:nvPicPr>
            <xdr:blipFill rotWithShape="1">
              <a:blip r:embed="rId13">
                <a:alphaModFix/>
              </a:blip>
              <a:srcRect b="0" l="0" r="0" t="0"/>
              <a:stretch/>
            </xdr:blipFill>
            <xdr:spPr>
              <a:xfrm>
                <a:off x="3427441" y="4513879"/>
                <a:ext cx="1672351" cy="410199"/>
              </a:xfrm>
              <a:prstGeom prst="rect">
                <a:avLst/>
              </a:prstGeom>
              <a:noFill/>
              <a:ln>
                <a:noFill/>
              </a:ln>
            </xdr:spPr>
          </xdr:pic>
        </xdr:grpSp>
        <xdr:pic>
          <xdr:nvPicPr>
            <xdr:cNvPr id="39" name="Shape 39"/>
            <xdr:cNvPicPr preferRelativeResize="0"/>
          </xdr:nvPicPr>
          <xdr:blipFill rotWithShape="1">
            <a:blip r:embed="rId14">
              <a:alphaModFix/>
            </a:blip>
            <a:srcRect b="0" l="0" r="0" t="0"/>
            <a:stretch/>
          </xdr:blipFill>
          <xdr:spPr>
            <a:xfrm>
              <a:off x="3884163" y="7215138"/>
              <a:ext cx="1872747" cy="459353"/>
            </a:xfrm>
            <a:prstGeom prst="rect">
              <a:avLst/>
            </a:prstGeom>
            <a:noFill/>
            <a:ln>
              <a:noFill/>
            </a:ln>
          </xdr:spPr>
        </xdr:pic>
        <xdr:sp>
          <xdr:nvSpPr>
            <xdr:cNvPr id="40" name="Shape 40"/>
            <xdr:cNvSpPr txBox="1"/>
          </xdr:nvSpPr>
          <xdr:spPr>
            <a:xfrm>
              <a:off x="1190943" y="546169"/>
              <a:ext cx="4344464" cy="308239"/>
            </a:xfrm>
            <a:prstGeom prst="rect">
              <a:avLst/>
            </a:prstGeom>
            <a:noFill/>
            <a:ln>
              <a:noFill/>
            </a:ln>
          </xdr:spPr>
          <xdr:txBody>
            <a:bodyPr anchorCtr="0" anchor="t" bIns="45700" lIns="91425" spcFirstLastPara="1" rIns="91425" wrap="square" tIns="45700">
              <a:spAutoFit/>
            </a:bodyPr>
            <a:lstStyle/>
            <a:p>
              <a:pPr indent="0" lvl="0" marL="0" rtl="0" algn="ctr">
                <a:spcBef>
                  <a:spcPts val="0"/>
                </a:spcBef>
                <a:spcAft>
                  <a:spcPts val="0"/>
                </a:spcAft>
                <a:buNone/>
              </a:pPr>
              <a:r>
                <a:rPr i="1" lang="en-US" sz="1600"/>
                <a:t>1. Example of variable units (T1-variable)</a:t>
              </a:r>
              <a:endParaRPr i="1" sz="1600"/>
            </a:p>
          </xdr:txBody>
        </xdr:sp>
        <xdr:pic>
          <xdr:nvPicPr>
            <xdr:cNvPr id="41" name="Shape 41"/>
            <xdr:cNvPicPr preferRelativeResize="0"/>
          </xdr:nvPicPr>
          <xdr:blipFill rotWithShape="1">
            <a:blip r:embed="rId15">
              <a:alphaModFix/>
            </a:blip>
            <a:srcRect b="0" l="0" r="0" t="0"/>
            <a:stretch/>
          </xdr:blipFill>
          <xdr:spPr>
            <a:xfrm>
              <a:off x="1678995" y="3330146"/>
              <a:ext cx="3624554" cy="155993"/>
            </a:xfrm>
            <a:prstGeom prst="rect">
              <a:avLst/>
            </a:prstGeom>
            <a:noFill/>
            <a:ln>
              <a:noFill/>
            </a:ln>
          </xdr:spPr>
        </xdr:pic>
        <xdr:cxnSp>
          <xdr:nvCxnSpPr>
            <xdr:cNvPr id="42" name="Shape 42"/>
            <xdr:cNvCxnSpPr>
              <a:stCxn id="37" idx="1"/>
            </xdr:cNvCxnSpPr>
          </xdr:nvCxnSpPr>
          <xdr:spPr>
            <a:xfrm rot="10800000">
              <a:off x="1210854" y="4462682"/>
              <a:ext cx="190800" cy="0"/>
            </a:xfrm>
            <a:prstGeom prst="straightConnector1">
              <a:avLst/>
            </a:prstGeom>
            <a:noFill/>
            <a:ln cap="flat" cmpd="sng" w="9525">
              <a:solidFill>
                <a:srgbClr val="4A7DBA"/>
              </a:solidFill>
              <a:prstDash val="solid"/>
              <a:round/>
              <a:headEnd len="sm" w="sm" type="none"/>
              <a:tailEnd len="med" w="med" type="stealth"/>
            </a:ln>
          </xdr:spPr>
        </xdr:cxnSp>
        <xdr:sp>
          <xdr:nvSpPr>
            <xdr:cNvPr id="43" name="Shape 43"/>
            <xdr:cNvSpPr txBox="1"/>
          </xdr:nvSpPr>
          <xdr:spPr>
            <a:xfrm>
              <a:off x="3502228" y="3952528"/>
              <a:ext cx="2429578" cy="1077397"/>
            </a:xfrm>
            <a:prstGeom prst="rect">
              <a:avLst/>
            </a:prstGeom>
            <a:solidFill>
              <a:schemeClr val="lt1"/>
            </a:solid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lang="en-US" sz="1000">
                  <a:solidFill>
                    <a:srgbClr val="FF0000"/>
                  </a:solidFill>
                </a:rPr>
                <a:t>2)-1-2</a:t>
              </a:r>
              <a:r>
                <a:rPr lang="en-US" sz="1000"/>
                <a:t>　 If the minimum capacity test is measured, min(35) test is conducted first. </a:t>
              </a:r>
              <a:endParaRPr sz="1400"/>
            </a:p>
            <a:p>
              <a:pPr indent="0" lvl="0" marL="0" rtl="0" algn="l">
                <a:spcBef>
                  <a:spcPts val="0"/>
                </a:spcBef>
                <a:spcAft>
                  <a:spcPts val="0"/>
                </a:spcAft>
                <a:buNone/>
              </a:pPr>
              <a:r>
                <a:t/>
              </a:r>
              <a:endParaRPr sz="1000"/>
            </a:p>
            <a:p>
              <a:pPr indent="0" lvl="0" marL="0" rtl="0" algn="l">
                <a:spcBef>
                  <a:spcPts val="0"/>
                </a:spcBef>
                <a:spcAft>
                  <a:spcPts val="0"/>
                </a:spcAft>
                <a:buNone/>
              </a:pPr>
              <a:r>
                <a:rPr lang="en-US" sz="1000"/>
                <a:t>Measure is automatically selected, and Default is not allowed to be selected.</a:t>
              </a:r>
              <a:endParaRPr sz="1400"/>
            </a:p>
          </xdr:txBody>
        </xdr:sp>
        <xdr:pic>
          <xdr:nvPicPr>
            <xdr:cNvPr id="44" name="Shape 44"/>
            <xdr:cNvPicPr preferRelativeResize="0"/>
          </xdr:nvPicPr>
          <xdr:blipFill rotWithShape="1">
            <a:blip r:embed="rId16">
              <a:alphaModFix/>
            </a:blip>
            <a:srcRect b="0" l="0" r="0" t="0"/>
            <a:stretch/>
          </xdr:blipFill>
          <xdr:spPr>
            <a:xfrm>
              <a:off x="3547239" y="4334999"/>
              <a:ext cx="2255647" cy="145804"/>
            </a:xfrm>
            <a:prstGeom prst="rect">
              <a:avLst/>
            </a:prstGeom>
            <a:noFill/>
            <a:ln>
              <a:noFill/>
            </a:ln>
          </xdr:spPr>
        </xdr:pic>
        <xdr:cxnSp>
          <xdr:nvCxnSpPr>
            <xdr:cNvPr id="45" name="Shape 45"/>
            <xdr:cNvCxnSpPr/>
          </xdr:nvCxnSpPr>
          <xdr:spPr>
            <a:xfrm flipH="1">
              <a:off x="1196389" y="3518505"/>
              <a:ext cx="661193" cy="277039"/>
            </a:xfrm>
            <a:prstGeom prst="bentConnector3">
              <a:avLst>
                <a:gd fmla="val -72214" name="adj1"/>
              </a:avLst>
            </a:prstGeom>
            <a:noFill/>
            <a:ln cap="flat" cmpd="sng" w="9525">
              <a:solidFill>
                <a:srgbClr val="4A7DBA"/>
              </a:solidFill>
              <a:prstDash val="solid"/>
              <a:round/>
              <a:headEnd len="sm" w="sm" type="none"/>
              <a:tailEnd len="med" w="med" type="stealth"/>
            </a:ln>
          </xdr:spPr>
        </xdr:cxnSp>
        <xdr:pic>
          <xdr:nvPicPr>
            <xdr:cNvPr id="46" name="Shape 46"/>
            <xdr:cNvPicPr preferRelativeResize="0"/>
          </xdr:nvPicPr>
          <xdr:blipFill rotWithShape="1">
            <a:blip r:embed="rId7">
              <a:alphaModFix/>
            </a:blip>
            <a:srcRect b="0" l="0" r="0" t="0"/>
            <a:stretch/>
          </xdr:blipFill>
          <xdr:spPr>
            <a:xfrm>
              <a:off x="1409833" y="3582730"/>
              <a:ext cx="1222617" cy="156275"/>
            </a:xfrm>
            <a:prstGeom prst="rect">
              <a:avLst/>
            </a:prstGeom>
            <a:noFill/>
            <a:ln>
              <a:noFill/>
            </a:ln>
          </xdr:spPr>
        </xdr:pic>
        <xdr:sp>
          <xdr:nvSpPr>
            <xdr:cNvPr id="47" name="Shape 47"/>
            <xdr:cNvSpPr txBox="1"/>
          </xdr:nvSpPr>
          <xdr:spPr>
            <a:xfrm>
              <a:off x="3817675" y="49490"/>
              <a:ext cx="4814608" cy="336434"/>
            </a:xfrm>
            <a:prstGeom prst="rect">
              <a:avLst/>
            </a:prstGeom>
            <a:solidFill>
              <a:srgbClr val="FFFFFF"/>
            </a:solid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ctr">
                <a:spcBef>
                  <a:spcPts val="0"/>
                </a:spcBef>
                <a:spcAft>
                  <a:spcPts val="0"/>
                </a:spcAft>
                <a:buNone/>
              </a:pPr>
              <a:r>
                <a:rPr lang="en-US" sz="1800"/>
                <a:t>Instruction manual for calculation tool</a:t>
              </a:r>
              <a:endParaRPr sz="1800"/>
            </a:p>
          </xdr:txBody>
        </xdr:sp>
        <xdr:cxnSp>
          <xdr:nvCxnSpPr>
            <xdr:cNvPr id="48" name="Shape 48"/>
            <xdr:cNvCxnSpPr/>
          </xdr:nvCxnSpPr>
          <xdr:spPr>
            <a:xfrm rot="10800000">
              <a:off x="1210835" y="6583413"/>
              <a:ext cx="954751" cy="0"/>
            </a:xfrm>
            <a:prstGeom prst="straightConnector1">
              <a:avLst/>
            </a:prstGeom>
            <a:noFill/>
            <a:ln cap="flat" cmpd="sng" w="9525">
              <a:solidFill>
                <a:srgbClr val="4A7DBA"/>
              </a:solidFill>
              <a:prstDash val="solid"/>
              <a:round/>
              <a:headEnd len="sm" w="sm" type="none"/>
              <a:tailEnd len="med" w="med" type="stealth"/>
            </a:ln>
          </xdr:spPr>
        </xdr:cxnSp>
      </xdr:grpSp>
    </xdr:grpSp>
    <xdr:clientData fLocksWithSheet="0"/>
  </xdr:oneCellAnchor>
  <xdr:oneCellAnchor>
    <xdr:from>
      <xdr:col>0</xdr:col>
      <xdr:colOff>361950</xdr:colOff>
      <xdr:row>0</xdr:row>
      <xdr:rowOff>9525</xdr:rowOff>
    </xdr:from>
    <xdr:ext cx="8905875" cy="1628775"/>
    <xdr:sp>
      <xdr:nvSpPr>
        <xdr:cNvPr id="49" name="Shape 49"/>
        <xdr:cNvSpPr txBox="1"/>
      </xdr:nvSpPr>
      <xdr:spPr>
        <a:xfrm>
          <a:off x="897825" y="2970375"/>
          <a:ext cx="8896350" cy="1619250"/>
        </a:xfrm>
        <a:prstGeom prst="rect">
          <a:avLst/>
        </a:prstGeom>
        <a:solidFill>
          <a:schemeClr val="lt1"/>
        </a:solid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lang="en-US" sz="1200"/>
            <a:t>Warnings:</a:t>
          </a:r>
          <a:endParaRPr sz="1200"/>
        </a:p>
        <a:p>
          <a:pPr indent="-285750" lvl="0" marL="285750" rtl="0" algn="l">
            <a:spcBef>
              <a:spcPts val="0"/>
            </a:spcBef>
            <a:spcAft>
              <a:spcPts val="0"/>
            </a:spcAft>
            <a:buSzPts val="1200"/>
            <a:buFont typeface="Arial"/>
            <a:buChar char="•"/>
          </a:pPr>
          <a:r>
            <a:rPr lang="en-US" sz="1200"/>
            <a:t>This calculation tool supports the expert user of the standards, those who want to review the products performance and to understand the correct interpretation of the equations and calculation steps in this standard.</a:t>
          </a:r>
          <a:endParaRPr sz="1400"/>
        </a:p>
        <a:p>
          <a:pPr indent="-285750" lvl="0" marL="285750" rtl="0" algn="l">
            <a:spcBef>
              <a:spcPts val="0"/>
            </a:spcBef>
            <a:spcAft>
              <a:spcPts val="0"/>
            </a:spcAft>
            <a:buSzPts val="1200"/>
            <a:buFont typeface="Arial"/>
            <a:buChar char="•"/>
          </a:pPr>
          <a:r>
            <a:rPr lang="en-US" sz="1200"/>
            <a:t>Any responsibility arising from the use of this calculation tool lies with the user and this calculation tool cannot be applied directly to the regulation / certification for any countries.</a:t>
          </a:r>
          <a:endParaRPr sz="1400"/>
        </a:p>
        <a:p>
          <a:pPr indent="-285750" lvl="0" marL="285750" rtl="0" algn="l">
            <a:spcBef>
              <a:spcPts val="0"/>
            </a:spcBef>
            <a:spcAft>
              <a:spcPts val="0"/>
            </a:spcAft>
            <a:buSzPts val="1200"/>
            <a:buFont typeface="Arial"/>
            <a:buChar char="•"/>
          </a:pPr>
          <a:r>
            <a:rPr lang="en-US" sz="1200"/>
            <a:t>In case of differences between this calculation tool and your official calculation tool, this calculation tool should be regarded as the reference.</a:t>
          </a:r>
          <a:endParaRPr sz="1400"/>
        </a:p>
        <a:p>
          <a:pPr indent="-285750" lvl="0" marL="285750" rtl="0" algn="l">
            <a:spcBef>
              <a:spcPts val="0"/>
            </a:spcBef>
            <a:spcAft>
              <a:spcPts val="0"/>
            </a:spcAft>
            <a:buSzPts val="1200"/>
            <a:buFont typeface="Arial"/>
            <a:buChar char="•"/>
          </a:pPr>
          <a:r>
            <a:rPr lang="en-US" sz="1200"/>
            <a:t>The user is not allowed to redistirbute a modified version of this calculation tool.</a:t>
          </a:r>
          <a:endParaRPr sz="1400"/>
        </a:p>
        <a:p>
          <a:pPr indent="-285750" lvl="0" marL="285750" rtl="0" algn="l">
            <a:spcBef>
              <a:spcPts val="0"/>
            </a:spcBef>
            <a:spcAft>
              <a:spcPts val="0"/>
            </a:spcAft>
            <a:buSzPts val="1200"/>
            <a:buFont typeface="Arial"/>
            <a:buChar char="•"/>
          </a:pPr>
          <a:r>
            <a:rPr lang="en-US" sz="1200"/>
            <a:t>The author(s) would appreciate your feed back on the calculation tool via ISO TC86 SC6 secretary.</a:t>
          </a:r>
          <a:endParaRPr sz="1400"/>
        </a:p>
      </xdr:txBody>
    </xdr:sp>
    <xdr:clientData fLocksWithSheet="0"/>
  </xdr:oneCellAnchor>
  <xdr:oneCellAnchor>
    <xdr:from>
      <xdr:col>7</xdr:col>
      <xdr:colOff>561975</xdr:colOff>
      <xdr:row>12</xdr:row>
      <xdr:rowOff>152400</xdr:rowOff>
    </xdr:from>
    <xdr:ext cx="4933950" cy="3381375"/>
    <xdr:grpSp>
      <xdr:nvGrpSpPr>
        <xdr:cNvPr id="2" name="Shape 2"/>
        <xdr:cNvGrpSpPr/>
      </xdr:nvGrpSpPr>
      <xdr:grpSpPr>
        <a:xfrm>
          <a:off x="2879025" y="2089313"/>
          <a:ext cx="4933950" cy="3381375"/>
          <a:chOff x="2879025" y="2089313"/>
          <a:chExt cx="4933950" cy="3381375"/>
        </a:xfrm>
      </xdr:grpSpPr>
      <xdr:grpSp>
        <xdr:nvGrpSpPr>
          <xdr:cNvPr id="50" name="Shape 50"/>
          <xdr:cNvGrpSpPr/>
        </xdr:nvGrpSpPr>
        <xdr:grpSpPr>
          <a:xfrm>
            <a:off x="2879025" y="2089313"/>
            <a:ext cx="4933950" cy="3381375"/>
            <a:chOff x="932216" y="8304698"/>
            <a:chExt cx="5694369" cy="3423533"/>
          </a:xfrm>
        </xdr:grpSpPr>
        <xdr:sp>
          <xdr:nvSpPr>
            <xdr:cNvPr id="4" name="Shape 4"/>
            <xdr:cNvSpPr/>
          </xdr:nvSpPr>
          <xdr:spPr>
            <a:xfrm>
              <a:off x="932216" y="8304698"/>
              <a:ext cx="5694350" cy="342352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1" name="Shape 51"/>
            <xdr:cNvSpPr txBox="1"/>
          </xdr:nvSpPr>
          <xdr:spPr>
            <a:xfrm>
              <a:off x="1336933" y="9521372"/>
              <a:ext cx="4474342" cy="525983"/>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b="1" lang="en-US" sz="1100">
                  <a:solidFill>
                    <a:srgbClr val="FF0000"/>
                  </a:solidFill>
                </a:rPr>
                <a:t>2) </a:t>
              </a:r>
              <a:r>
                <a:rPr lang="en-US" sz="1100"/>
                <a:t>Select “29℃ Low humidity and cyclic condition)"</a:t>
              </a:r>
              <a:endParaRPr sz="1400"/>
            </a:p>
            <a:p>
              <a:pPr indent="0" lvl="0" marL="0" rtl="0" algn="l">
                <a:spcBef>
                  <a:spcPts val="0"/>
                </a:spcBef>
                <a:spcAft>
                  <a:spcPts val="0"/>
                </a:spcAft>
                <a:buNone/>
              </a:pPr>
              <a:r>
                <a:t/>
              </a:r>
              <a:endParaRPr sz="1000"/>
            </a:p>
            <a:p>
              <a:pPr indent="0" lvl="0" marL="0" rtl="0" algn="l">
                <a:spcBef>
                  <a:spcPts val="0"/>
                </a:spcBef>
                <a:spcAft>
                  <a:spcPts val="0"/>
                </a:spcAft>
                <a:buNone/>
              </a:pPr>
              <a:r>
                <a:t/>
              </a:r>
              <a:endParaRPr sz="1000"/>
            </a:p>
          </xdr:txBody>
        </xdr:sp>
        <xdr:cxnSp>
          <xdr:nvCxnSpPr>
            <xdr:cNvPr id="52" name="Shape 52"/>
            <xdr:cNvCxnSpPr/>
          </xdr:nvCxnSpPr>
          <xdr:spPr>
            <a:xfrm>
              <a:off x="5234757" y="10091096"/>
              <a:ext cx="0" cy="384484"/>
            </a:xfrm>
            <a:prstGeom prst="straightConnector1">
              <a:avLst/>
            </a:prstGeom>
            <a:noFill/>
            <a:ln cap="flat" cmpd="sng" w="9525">
              <a:solidFill>
                <a:srgbClr val="4A7DBA"/>
              </a:solidFill>
              <a:prstDash val="solid"/>
              <a:round/>
              <a:headEnd len="sm" w="sm" type="none"/>
              <a:tailEnd len="med" w="med" type="stealth"/>
            </a:ln>
          </xdr:spPr>
        </xdr:cxnSp>
        <xdr:pic>
          <xdr:nvPicPr>
            <xdr:cNvPr id="53" name="Shape 53"/>
            <xdr:cNvPicPr preferRelativeResize="0"/>
          </xdr:nvPicPr>
          <xdr:blipFill rotWithShape="1">
            <a:blip r:embed="rId5">
              <a:alphaModFix/>
            </a:blip>
            <a:srcRect b="0" l="0" r="0" t="0"/>
            <a:stretch/>
          </xdr:blipFill>
          <xdr:spPr>
            <a:xfrm>
              <a:off x="4584576" y="10184219"/>
              <a:ext cx="1222618" cy="158660"/>
            </a:xfrm>
            <a:prstGeom prst="rect">
              <a:avLst/>
            </a:prstGeom>
            <a:noFill/>
            <a:ln>
              <a:noFill/>
            </a:ln>
          </xdr:spPr>
        </xdr:pic>
        <xdr:sp>
          <xdr:nvSpPr>
            <xdr:cNvPr id="54" name="Shape 54"/>
            <xdr:cNvSpPr txBox="1"/>
          </xdr:nvSpPr>
          <xdr:spPr>
            <a:xfrm>
              <a:off x="3345409" y="10469366"/>
              <a:ext cx="2497267" cy="745240"/>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lnSpc>
                  <a:spcPct val="90909"/>
                </a:lnSpc>
                <a:spcBef>
                  <a:spcPts val="0"/>
                </a:spcBef>
                <a:spcAft>
                  <a:spcPts val="0"/>
                </a:spcAft>
                <a:buNone/>
              </a:pPr>
              <a:r>
                <a:rPr b="1" lang="en-US" sz="1100">
                  <a:solidFill>
                    <a:srgbClr val="FF0000"/>
                  </a:solidFill>
                </a:rPr>
                <a:t>3)-1 </a:t>
              </a:r>
              <a:r>
                <a:rPr lang="en-US" sz="1000"/>
                <a:t>Put cyclic test result in orange columns</a:t>
              </a:r>
              <a:endParaRPr sz="1400"/>
            </a:p>
            <a:p>
              <a:pPr indent="0" lvl="0" marL="0" rtl="0" algn="l">
                <a:spcBef>
                  <a:spcPts val="0"/>
                </a:spcBef>
                <a:spcAft>
                  <a:spcPts val="0"/>
                </a:spcAft>
                <a:buNone/>
              </a:pPr>
              <a:r>
                <a:t/>
              </a:r>
              <a:endParaRPr sz="1000"/>
            </a:p>
            <a:p>
              <a:pPr indent="0" lvl="0" marL="0" rtl="0" algn="l">
                <a:spcBef>
                  <a:spcPts val="0"/>
                </a:spcBef>
                <a:spcAft>
                  <a:spcPts val="0"/>
                </a:spcAft>
                <a:buNone/>
              </a:pPr>
              <a:r>
                <a:t/>
              </a:r>
              <a:endParaRPr sz="1000"/>
            </a:p>
            <a:p>
              <a:pPr indent="0" lvl="0" marL="0" rtl="0" algn="l">
                <a:spcBef>
                  <a:spcPts val="0"/>
                </a:spcBef>
                <a:spcAft>
                  <a:spcPts val="0"/>
                </a:spcAft>
                <a:buNone/>
              </a:pPr>
              <a:r>
                <a:t/>
              </a:r>
              <a:endParaRPr sz="1000"/>
            </a:p>
          </xdr:txBody>
        </xdr:sp>
        <xdr:sp>
          <xdr:nvSpPr>
            <xdr:cNvPr id="55" name="Shape 55"/>
            <xdr:cNvSpPr txBox="1"/>
          </xdr:nvSpPr>
          <xdr:spPr>
            <a:xfrm>
              <a:off x="1420048" y="8586650"/>
              <a:ext cx="4302086" cy="226615"/>
            </a:xfrm>
            <a:prstGeom prst="rect">
              <a:avLst/>
            </a:prstGeom>
            <a:noFill/>
            <a:ln>
              <a:noFill/>
            </a:ln>
          </xdr:spPr>
          <xdr:txBody>
            <a:bodyPr anchorCtr="0" anchor="t" bIns="45700" lIns="36000" spcFirstLastPara="1" rIns="36000" wrap="square" tIns="45700">
              <a:spAutoFit/>
            </a:bodyPr>
            <a:lstStyle/>
            <a:p>
              <a:pPr indent="0" lvl="0" marL="0" rtl="0" algn="ctr">
                <a:spcBef>
                  <a:spcPts val="0"/>
                </a:spcBef>
                <a:spcAft>
                  <a:spcPts val="0"/>
                </a:spcAft>
                <a:buNone/>
              </a:pPr>
              <a:r>
                <a:rPr lang="en-US" sz="1000"/>
                <a:t>(Remark) Cyclic test is not allowed for variable unit</a:t>
              </a:r>
              <a:endParaRPr sz="1000"/>
            </a:p>
          </xdr:txBody>
        </xdr:sp>
        <xdr:sp>
          <xdr:nvSpPr>
            <xdr:cNvPr id="56" name="Shape 56"/>
            <xdr:cNvSpPr txBox="1"/>
          </xdr:nvSpPr>
          <xdr:spPr>
            <a:xfrm>
              <a:off x="932216" y="8304698"/>
              <a:ext cx="5694369" cy="312156"/>
            </a:xfrm>
            <a:prstGeom prst="rect">
              <a:avLst/>
            </a:prstGeom>
            <a:noFill/>
            <a:ln>
              <a:noFill/>
            </a:ln>
          </xdr:spPr>
          <xdr:txBody>
            <a:bodyPr anchorCtr="0" anchor="t" bIns="45700" lIns="91425" spcFirstLastPara="1" rIns="91425" wrap="square" tIns="45700">
              <a:spAutoFit/>
            </a:bodyPr>
            <a:lstStyle/>
            <a:p>
              <a:pPr indent="0" lvl="0" marL="0" rtl="0" algn="ctr">
                <a:spcBef>
                  <a:spcPts val="0"/>
                </a:spcBef>
                <a:spcAft>
                  <a:spcPts val="0"/>
                </a:spcAft>
                <a:buNone/>
              </a:pPr>
              <a:r>
                <a:rPr i="1" lang="en-US" sz="1600"/>
                <a:t>2. Example of Low humidity and Cyclic condition (</a:t>
              </a:r>
              <a:r>
                <a:rPr i="1" lang="en-US" sz="1600" u="sng"/>
                <a:t>T1-Fixed</a:t>
              </a:r>
              <a:r>
                <a:rPr i="1" lang="en-US" sz="1600"/>
                <a:t>)</a:t>
              </a:r>
              <a:endParaRPr i="1" sz="1600"/>
            </a:p>
          </xdr:txBody>
        </xdr:sp>
        <xdr:cxnSp>
          <xdr:nvCxnSpPr>
            <xdr:cNvPr id="57" name="Shape 57"/>
            <xdr:cNvCxnSpPr/>
          </xdr:nvCxnSpPr>
          <xdr:spPr>
            <a:xfrm>
              <a:off x="2486411" y="10091096"/>
              <a:ext cx="0" cy="1206248"/>
            </a:xfrm>
            <a:prstGeom prst="straightConnector1">
              <a:avLst/>
            </a:prstGeom>
            <a:noFill/>
            <a:ln cap="flat" cmpd="sng" w="9525">
              <a:solidFill>
                <a:srgbClr val="4A7DBA"/>
              </a:solidFill>
              <a:prstDash val="solid"/>
              <a:round/>
              <a:headEnd len="sm" w="sm" type="none"/>
              <a:tailEnd len="med" w="med" type="stealth"/>
            </a:ln>
          </xdr:spPr>
        </xdr:cxnSp>
        <xdr:pic>
          <xdr:nvPicPr>
            <xdr:cNvPr id="58" name="Shape 58"/>
            <xdr:cNvPicPr preferRelativeResize="0"/>
          </xdr:nvPicPr>
          <xdr:blipFill rotWithShape="1">
            <a:blip r:embed="rId7">
              <a:alphaModFix/>
            </a:blip>
            <a:srcRect b="0" l="0" r="0" t="0"/>
            <a:stretch/>
          </xdr:blipFill>
          <xdr:spPr>
            <a:xfrm>
              <a:off x="1848272" y="10186604"/>
              <a:ext cx="1222617" cy="156275"/>
            </a:xfrm>
            <a:prstGeom prst="rect">
              <a:avLst/>
            </a:prstGeom>
            <a:noFill/>
            <a:ln>
              <a:noFill/>
            </a:ln>
          </xdr:spPr>
        </xdr:pic>
        <xdr:sp>
          <xdr:nvSpPr>
            <xdr:cNvPr id="59" name="Shape 59"/>
            <xdr:cNvSpPr txBox="1"/>
          </xdr:nvSpPr>
          <xdr:spPr>
            <a:xfrm>
              <a:off x="1522845" y="11297343"/>
              <a:ext cx="1702175" cy="397757"/>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b="1" lang="en-US" sz="1100">
                  <a:solidFill>
                    <a:srgbClr val="FF0000"/>
                  </a:solidFill>
                </a:rPr>
                <a:t>4)-1 </a:t>
              </a:r>
              <a:r>
                <a:rPr lang="en-US" sz="1100"/>
                <a:t>CD 0.25 is automatically selected.</a:t>
              </a:r>
              <a:endParaRPr sz="1400"/>
            </a:p>
          </xdr:txBody>
        </xdr:sp>
        <xdr:sp>
          <xdr:nvSpPr>
            <xdr:cNvPr id="60" name="Shape 60"/>
            <xdr:cNvSpPr txBox="1"/>
          </xdr:nvSpPr>
          <xdr:spPr>
            <a:xfrm>
              <a:off x="1336933" y="8884481"/>
              <a:ext cx="4474342" cy="261610"/>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b="1" lang="en-US" sz="1100">
                  <a:solidFill>
                    <a:srgbClr val="FF0000"/>
                  </a:solidFill>
                </a:rPr>
                <a:t>1) </a:t>
              </a:r>
              <a:r>
                <a:rPr lang="en-US" sz="1100"/>
                <a:t>Select “With Optional test”</a:t>
              </a:r>
              <a:endParaRPr sz="1400"/>
            </a:p>
          </xdr:txBody>
        </xdr:sp>
        <xdr:cxnSp>
          <xdr:nvCxnSpPr>
            <xdr:cNvPr id="61" name="Shape 61"/>
            <xdr:cNvCxnSpPr/>
          </xdr:nvCxnSpPr>
          <xdr:spPr>
            <a:xfrm>
              <a:off x="1975073" y="9146091"/>
              <a:ext cx="0" cy="384484"/>
            </a:xfrm>
            <a:prstGeom prst="straightConnector1">
              <a:avLst/>
            </a:prstGeom>
            <a:noFill/>
            <a:ln cap="flat" cmpd="sng" w="9525">
              <a:solidFill>
                <a:srgbClr val="4A7DBA"/>
              </a:solidFill>
              <a:prstDash val="solid"/>
              <a:round/>
              <a:headEnd len="sm" w="sm" type="none"/>
              <a:tailEnd len="med" w="med" type="stealth"/>
            </a:ln>
          </xdr:spPr>
        </xdr:cxnSp>
        <xdr:pic>
          <xdr:nvPicPr>
            <xdr:cNvPr id="62" name="Shape 62"/>
            <xdr:cNvPicPr preferRelativeResize="0"/>
          </xdr:nvPicPr>
          <xdr:blipFill rotWithShape="1">
            <a:blip r:embed="rId17">
              <a:alphaModFix/>
            </a:blip>
            <a:srcRect b="0" l="0" r="0" t="0"/>
            <a:stretch/>
          </xdr:blipFill>
          <xdr:spPr>
            <a:xfrm>
              <a:off x="1895155" y="9754696"/>
              <a:ext cx="3614884" cy="302003"/>
            </a:xfrm>
            <a:prstGeom prst="rect">
              <a:avLst/>
            </a:prstGeom>
            <a:noFill/>
            <a:ln>
              <a:noFill/>
            </a:ln>
          </xdr:spPr>
        </xdr:pic>
        <xdr:pic>
          <xdr:nvPicPr>
            <xdr:cNvPr id="63" name="Shape 63"/>
            <xdr:cNvPicPr preferRelativeResize="0"/>
          </xdr:nvPicPr>
          <xdr:blipFill rotWithShape="1">
            <a:blip r:embed="rId18">
              <a:alphaModFix/>
            </a:blip>
            <a:srcRect b="0" l="0" r="0" t="0"/>
            <a:stretch/>
          </xdr:blipFill>
          <xdr:spPr>
            <a:xfrm>
              <a:off x="3581931" y="10700801"/>
              <a:ext cx="2185819" cy="404170"/>
            </a:xfrm>
            <a:prstGeom prst="rect">
              <a:avLst/>
            </a:prstGeom>
            <a:noFill/>
            <a:ln>
              <a:noFill/>
            </a:ln>
          </xdr:spPr>
        </xdr:pic>
        <xdr:sp>
          <xdr:nvSpPr>
            <xdr:cNvPr id="64" name="Shape 64"/>
            <xdr:cNvSpPr txBox="1"/>
          </xdr:nvSpPr>
          <xdr:spPr>
            <a:xfrm>
              <a:off x="3345409" y="11297344"/>
              <a:ext cx="2487206" cy="430887"/>
            </a:xfrm>
            <a:prstGeom prst="rect">
              <a:avLst/>
            </a:prstGeom>
            <a:noFill/>
            <a:ln cap="flat" cmpd="sng" w="9525">
              <a:solidFill>
                <a:schemeClr val="dk1"/>
              </a:solidFill>
              <a:prstDash val="solid"/>
              <a:round/>
              <a:headEnd len="sm" w="sm" type="none"/>
              <a:tailEnd len="sm" w="sm" type="none"/>
            </a:ln>
          </xdr:spPr>
          <xdr:txBody>
            <a:bodyPr anchorCtr="0" anchor="t" bIns="45700" lIns="91425" spcFirstLastPara="1" rIns="91425" wrap="square" tIns="45700">
              <a:spAutoFit/>
            </a:bodyPr>
            <a:lstStyle/>
            <a:p>
              <a:pPr indent="0" lvl="0" marL="0" rtl="0" algn="l">
                <a:spcBef>
                  <a:spcPts val="0"/>
                </a:spcBef>
                <a:spcAft>
                  <a:spcPts val="0"/>
                </a:spcAft>
                <a:buNone/>
              </a:pPr>
              <a:r>
                <a:rPr b="1" lang="en-US" sz="1100">
                  <a:solidFill>
                    <a:srgbClr val="FF0000"/>
                  </a:solidFill>
                </a:rPr>
                <a:t>4)-2 </a:t>
              </a:r>
              <a:r>
                <a:rPr lang="en-US" sz="1100"/>
                <a:t>specific CD value is calculated.</a:t>
              </a:r>
              <a:endParaRPr sz="1400"/>
            </a:p>
            <a:p>
              <a:pPr indent="0" lvl="0" marL="0" rtl="0" algn="l">
                <a:spcBef>
                  <a:spcPts val="0"/>
                </a:spcBef>
                <a:spcAft>
                  <a:spcPts val="0"/>
                </a:spcAft>
                <a:buNone/>
              </a:pPr>
              <a:r>
                <a:t/>
              </a:r>
              <a:endParaRPr sz="1100"/>
            </a:p>
          </xdr:txBody>
        </xdr:sp>
        <xdr:pic>
          <xdr:nvPicPr>
            <xdr:cNvPr id="65" name="Shape 65"/>
            <xdr:cNvPicPr preferRelativeResize="0"/>
          </xdr:nvPicPr>
          <xdr:blipFill rotWithShape="1">
            <a:blip r:embed="rId19">
              <a:alphaModFix/>
            </a:blip>
            <a:srcRect b="0" l="0" r="0" t="0"/>
            <a:stretch/>
          </xdr:blipFill>
          <xdr:spPr>
            <a:xfrm>
              <a:off x="4088030" y="11532015"/>
              <a:ext cx="1685925" cy="161925"/>
            </a:xfrm>
            <a:prstGeom prst="rect">
              <a:avLst/>
            </a:prstGeom>
            <a:noFill/>
            <a:ln>
              <a:noFill/>
            </a:ln>
          </xdr:spPr>
        </xdr:pic>
      </xdr:grpSp>
    </xdr:grpSp>
    <xdr:clientData fLocksWithSheet="0"/>
  </xdr:oneCellAnchor>
  <xdr:oneCellAnchor>
    <xdr:from>
      <xdr:col>0</xdr:col>
      <xdr:colOff>114300</xdr:colOff>
      <xdr:row>9</xdr:row>
      <xdr:rowOff>133350</xdr:rowOff>
    </xdr:from>
    <xdr:ext cx="9553575" cy="7943850"/>
    <xdr:sp>
      <xdr:nvSpPr>
        <xdr:cNvPr id="66" name="Shape 66"/>
        <xdr:cNvSpPr/>
      </xdr:nvSpPr>
      <xdr:spPr>
        <a:xfrm>
          <a:off x="578738" y="0"/>
          <a:ext cx="9534525" cy="7560000"/>
        </a:xfrm>
        <a:prstGeom prst="rect">
          <a:avLst/>
        </a:prstGeom>
        <a:noFill/>
        <a:ln cap="flat" cmpd="sng" w="25400">
          <a:solidFill>
            <a:schemeClr val="accent2"/>
          </a:solidFill>
          <a:prstDash val="solid"/>
          <a:round/>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None/>
          </a:pPr>
          <a:r>
            <a:t/>
          </a:r>
          <a:endParaRPr sz="1100"/>
        </a:p>
      </xdr:txBody>
    </xdr:sp>
    <xdr:clientData fLocksWithSheet="0"/>
  </xdr:oneCellAnchor>
  <xdr:oneCellAnchor>
    <xdr:from>
      <xdr:col>7</xdr:col>
      <xdr:colOff>561975</xdr:colOff>
      <xdr:row>12</xdr:row>
      <xdr:rowOff>123825</xdr:rowOff>
    </xdr:from>
    <xdr:ext cx="38100" cy="7419975"/>
    <xdr:grpSp>
      <xdr:nvGrpSpPr>
        <xdr:cNvPr id="2" name="Shape 2"/>
        <xdr:cNvGrpSpPr/>
      </xdr:nvGrpSpPr>
      <xdr:grpSpPr>
        <a:xfrm>
          <a:off x="5341238" y="70013"/>
          <a:ext cx="9525" cy="7419975"/>
          <a:chOff x="5341238" y="70013"/>
          <a:chExt cx="9525" cy="7419975"/>
        </a:xfrm>
      </xdr:grpSpPr>
      <xdr:cxnSp>
        <xdr:nvCxnSpPr>
          <xdr:cNvPr id="67" name="Shape 67"/>
          <xdr:cNvCxnSpPr/>
        </xdr:nvCxnSpPr>
        <xdr:spPr>
          <a:xfrm flipH="1">
            <a:off x="5341238" y="70013"/>
            <a:ext cx="9525" cy="7419975"/>
          </a:xfrm>
          <a:prstGeom prst="straightConnector1">
            <a:avLst/>
          </a:prstGeom>
          <a:noFill/>
          <a:ln cap="flat" cmpd="sng" w="28575">
            <a:solidFill>
              <a:schemeClr val="accent2"/>
            </a:solidFill>
            <a:prstDash val="solid"/>
            <a:round/>
            <a:headEnd len="sm" w="sm" type="none"/>
            <a:tailEnd len="sm" w="sm" type="none"/>
          </a:ln>
        </xdr:spPr>
      </xdr:cxnSp>
    </xdr:grpSp>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27</xdr:row>
      <xdr:rowOff>95250</xdr:rowOff>
    </xdr:from>
    <xdr:ext cx="9867900" cy="4267200"/>
    <xdr:sp>
      <xdr:nvSpPr>
        <xdr:cNvPr id="68" name="Shape 68"/>
        <xdr:cNvSpPr/>
      </xdr:nvSpPr>
      <xdr:spPr>
        <a:xfrm>
          <a:off x="426338" y="1665450"/>
          <a:ext cx="9839325" cy="4229100"/>
        </a:xfrm>
        <a:prstGeom prst="roundRect">
          <a:avLst>
            <a:gd fmla="val 4488" name="adj"/>
          </a:avLst>
        </a:prstGeom>
        <a:noFill/>
        <a:ln cap="flat" cmpd="sng" w="34925">
          <a:solidFill>
            <a:schemeClr val="accent2"/>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78</xdr:col>
      <xdr:colOff>619125</xdr:colOff>
      <xdr:row>21</xdr:row>
      <xdr:rowOff>38100</xdr:rowOff>
    </xdr:from>
    <xdr:ext cx="9858375" cy="3371850"/>
    <xdr:sp>
      <xdr:nvSpPr>
        <xdr:cNvPr id="69" name="Shape 69"/>
        <xdr:cNvSpPr/>
      </xdr:nvSpPr>
      <xdr:spPr>
        <a:xfrm>
          <a:off x="431100" y="2108363"/>
          <a:ext cx="9829800" cy="3343275"/>
        </a:xfrm>
        <a:prstGeom prst="roundRect">
          <a:avLst>
            <a:gd fmla="val 4488" name="adj"/>
          </a:avLst>
        </a:prstGeom>
        <a:noFill/>
        <a:ln cap="flat" cmpd="sng" w="34925">
          <a:solidFill>
            <a:schemeClr val="accent2"/>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-9525</xdr:colOff>
      <xdr:row>26</xdr:row>
      <xdr:rowOff>76200</xdr:rowOff>
    </xdr:from>
    <xdr:ext cx="2085975" cy="323850"/>
    <xdr:sp>
      <xdr:nvSpPr>
        <xdr:cNvPr id="70" name="Shape 70"/>
        <xdr:cNvSpPr txBox="1"/>
      </xdr:nvSpPr>
      <xdr:spPr>
        <a:xfrm>
          <a:off x="4322063" y="3632363"/>
          <a:ext cx="2047875" cy="295275"/>
        </a:xfrm>
        <a:prstGeom prst="rect">
          <a:avLst/>
        </a:prstGeom>
        <a:solidFill>
          <a:schemeClr val="lt1"/>
        </a:solidFill>
        <a:ln cap="flat" cmpd="sng" w="34925">
          <a:solidFill>
            <a:srgbClr val="E36C0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600">
              <a:solidFill>
                <a:schemeClr val="dk1"/>
              </a:solidFill>
              <a:latin typeface="Calibri"/>
              <a:ea typeface="Calibri"/>
              <a:cs typeface="Calibri"/>
              <a:sym typeface="Calibri"/>
            </a:rPr>
            <a:t>CSPF (at T3)</a:t>
          </a:r>
          <a:endParaRPr sz="1100"/>
        </a:p>
      </xdr:txBody>
    </xdr:sp>
    <xdr:clientData fLocksWithSheet="0"/>
  </xdr:oneCellAnchor>
  <xdr:oneCellAnchor>
    <xdr:from>
      <xdr:col>2</xdr:col>
      <xdr:colOff>-9525</xdr:colOff>
      <xdr:row>2</xdr:row>
      <xdr:rowOff>95250</xdr:rowOff>
    </xdr:from>
    <xdr:ext cx="2085975" cy="323850"/>
    <xdr:sp>
      <xdr:nvSpPr>
        <xdr:cNvPr id="71" name="Shape 71"/>
        <xdr:cNvSpPr txBox="1"/>
      </xdr:nvSpPr>
      <xdr:spPr>
        <a:xfrm>
          <a:off x="4322063" y="3632363"/>
          <a:ext cx="2047875" cy="295275"/>
        </a:xfrm>
        <a:prstGeom prst="rect">
          <a:avLst/>
        </a:prstGeom>
        <a:solidFill>
          <a:schemeClr val="lt1"/>
        </a:solidFill>
        <a:ln cap="flat" cmpd="sng" w="34925">
          <a:solidFill>
            <a:srgbClr val="E36C0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600">
              <a:solidFill>
                <a:schemeClr val="dk1"/>
              </a:solidFill>
              <a:latin typeface="Calibri"/>
              <a:ea typeface="Calibri"/>
              <a:cs typeface="Calibri"/>
              <a:sym typeface="Calibri"/>
            </a:rPr>
            <a:t>CSPF (at</a:t>
          </a:r>
          <a:r>
            <a:rPr lang="en-US" sz="1600">
              <a:solidFill>
                <a:schemeClr val="dk1"/>
              </a:solidFill>
              <a:latin typeface="Calibri"/>
              <a:ea typeface="Calibri"/>
              <a:cs typeface="Calibri"/>
              <a:sym typeface="Calibri"/>
            </a:rPr>
            <a:t> T1)</a:t>
          </a:r>
          <a:endParaRPr sz="1100"/>
        </a:p>
      </xdr:txBody>
    </xdr:sp>
    <xdr:clientData fLocksWithSheet="0"/>
  </xdr:oneCellAnchor>
  <xdr:oneCellAnchor>
    <xdr:from>
      <xdr:col>0</xdr:col>
      <xdr:colOff>85725</xdr:colOff>
      <xdr:row>56</xdr:row>
      <xdr:rowOff>171450</xdr:rowOff>
    </xdr:from>
    <xdr:ext cx="3810000" cy="5229225"/>
    <xdr:grpSp>
      <xdr:nvGrpSpPr>
        <xdr:cNvPr id="2" name="Shape 2"/>
        <xdr:cNvGrpSpPr/>
      </xdr:nvGrpSpPr>
      <xdr:grpSpPr>
        <a:xfrm>
          <a:off x="3441000" y="1165388"/>
          <a:ext cx="3810000" cy="5229225"/>
          <a:chOff x="3441000" y="1165388"/>
          <a:chExt cx="3810000" cy="5229225"/>
        </a:xfrm>
      </xdr:grpSpPr>
      <xdr:grpSp>
        <xdr:nvGrpSpPr>
          <xdr:cNvPr id="72" name="Shape 72"/>
          <xdr:cNvGrpSpPr/>
        </xdr:nvGrpSpPr>
        <xdr:grpSpPr>
          <a:xfrm>
            <a:off x="3441000" y="1165388"/>
            <a:ext cx="3810000" cy="5229225"/>
            <a:chOff x="976313" y="1484784"/>
            <a:chExt cx="7191375" cy="7920880"/>
          </a:xfrm>
        </xdr:grpSpPr>
        <xdr:sp>
          <xdr:nvSpPr>
            <xdr:cNvPr id="4" name="Shape 4"/>
            <xdr:cNvSpPr/>
          </xdr:nvSpPr>
          <xdr:spPr>
            <a:xfrm>
              <a:off x="976313" y="1484784"/>
              <a:ext cx="7191375" cy="79208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pic>
          <xdr:nvPicPr>
            <xdr:cNvPr id="73" name="Shape 73"/>
            <xdr:cNvPicPr preferRelativeResize="0"/>
          </xdr:nvPicPr>
          <xdr:blipFill rotWithShape="1">
            <a:blip r:embed="rId1">
              <a:alphaModFix/>
            </a:blip>
            <a:srcRect b="0" l="0" r="0" t="0"/>
            <a:stretch/>
          </xdr:blipFill>
          <xdr:spPr>
            <a:xfrm>
              <a:off x="985838" y="1484784"/>
              <a:ext cx="7172325" cy="3295650"/>
            </a:xfrm>
            <a:prstGeom prst="rect">
              <a:avLst/>
            </a:prstGeom>
            <a:noFill/>
            <a:ln>
              <a:noFill/>
            </a:ln>
          </xdr:spPr>
        </xdr:pic>
        <xdr:pic>
          <xdr:nvPicPr>
            <xdr:cNvPr id="74" name="Shape 74"/>
            <xdr:cNvPicPr preferRelativeResize="0"/>
          </xdr:nvPicPr>
          <xdr:blipFill rotWithShape="1">
            <a:blip r:embed="rId2">
              <a:alphaModFix/>
            </a:blip>
            <a:srcRect b="0" l="0" r="0" t="0"/>
            <a:stretch/>
          </xdr:blipFill>
          <xdr:spPr>
            <a:xfrm>
              <a:off x="976313" y="4786039"/>
              <a:ext cx="7191375" cy="4619625"/>
            </a:xfrm>
            <a:prstGeom prst="rect">
              <a:avLst/>
            </a:prstGeom>
            <a:noFill/>
            <a:ln>
              <a:noFill/>
            </a:ln>
          </xdr:spPr>
        </xdr:pic>
      </xdr:grpSp>
    </xdr:grpSp>
    <xdr:clientData fLocksWithSheet="0"/>
  </xdr:oneCellAnchor>
  <xdr:oneCellAnchor>
    <xdr:from>
      <xdr:col>17</xdr:col>
      <xdr:colOff>95250</xdr:colOff>
      <xdr:row>36</xdr:row>
      <xdr:rowOff>114300</xdr:rowOff>
    </xdr:from>
    <xdr:ext cx="419100" cy="571500"/>
    <xdr:sp>
      <xdr:nvSpPr>
        <xdr:cNvPr id="75" name="Shape 75"/>
        <xdr:cNvSpPr/>
      </xdr:nvSpPr>
      <xdr:spPr>
        <a:xfrm rot="-5400000">
          <a:off x="5065013" y="3575213"/>
          <a:ext cx="561975" cy="409575"/>
        </a:xfrm>
        <a:prstGeom prst="downArrow">
          <a:avLst>
            <a:gd fmla="val 50000" name="adj1"/>
            <a:gd fmla="val 50000" name="adj2"/>
          </a:avLst>
        </a:prstGeom>
        <a:solidFill>
          <a:srgbClr val="93B3D7"/>
        </a:solidFill>
        <a:ln cap="flat" cmpd="sng" w="9525">
          <a:solidFill>
            <a:srgbClr val="000000"/>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17</xdr:col>
      <xdr:colOff>95250</xdr:colOff>
      <xdr:row>12</xdr:row>
      <xdr:rowOff>0</xdr:rowOff>
    </xdr:from>
    <xdr:ext cx="419100" cy="561975"/>
    <xdr:sp>
      <xdr:nvSpPr>
        <xdr:cNvPr id="76" name="Shape 76"/>
        <xdr:cNvSpPr/>
      </xdr:nvSpPr>
      <xdr:spPr>
        <a:xfrm rot="-5400000">
          <a:off x="5069775" y="3575213"/>
          <a:ext cx="552450" cy="409575"/>
        </a:xfrm>
        <a:prstGeom prst="downArrow">
          <a:avLst>
            <a:gd fmla="val 50000" name="adj1"/>
            <a:gd fmla="val 50000" name="adj2"/>
          </a:avLst>
        </a:prstGeom>
        <a:solidFill>
          <a:srgbClr val="93B3D7"/>
        </a:solidFill>
        <a:ln cap="flat" cmpd="sng" w="9525">
          <a:solidFill>
            <a:srgbClr val="000000"/>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23</xdr:col>
      <xdr:colOff>28575</xdr:colOff>
      <xdr:row>56</xdr:row>
      <xdr:rowOff>171450</xdr:rowOff>
    </xdr:from>
    <xdr:ext cx="4686300" cy="5867400"/>
    <xdr:pic>
      <xdr:nvPicPr>
        <xdr:cNvPr id="0" name="image1.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26</xdr:row>
      <xdr:rowOff>95250</xdr:rowOff>
    </xdr:from>
    <xdr:ext cx="9867900" cy="4267200"/>
    <xdr:sp>
      <xdr:nvSpPr>
        <xdr:cNvPr id="68" name="Shape 68"/>
        <xdr:cNvSpPr/>
      </xdr:nvSpPr>
      <xdr:spPr>
        <a:xfrm>
          <a:off x="426338" y="1665450"/>
          <a:ext cx="9839325" cy="4229100"/>
        </a:xfrm>
        <a:prstGeom prst="roundRect">
          <a:avLst>
            <a:gd fmla="val 4488" name="adj"/>
          </a:avLst>
        </a:prstGeom>
        <a:noFill/>
        <a:ln cap="flat" cmpd="sng" w="34925">
          <a:solidFill>
            <a:schemeClr val="accent2"/>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3</xdr:row>
      <xdr:rowOff>104775</xdr:rowOff>
    </xdr:from>
    <xdr:ext cx="9877425" cy="3219450"/>
    <xdr:sp>
      <xdr:nvSpPr>
        <xdr:cNvPr id="77" name="Shape 77"/>
        <xdr:cNvSpPr/>
      </xdr:nvSpPr>
      <xdr:spPr>
        <a:xfrm>
          <a:off x="421575" y="2184563"/>
          <a:ext cx="9848850" cy="3190875"/>
        </a:xfrm>
        <a:prstGeom prst="roundRect">
          <a:avLst>
            <a:gd fmla="val 4488" name="adj"/>
          </a:avLst>
        </a:prstGeom>
        <a:noFill/>
        <a:ln cap="flat" cmpd="sng" w="34925">
          <a:solidFill>
            <a:schemeClr val="accent2"/>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-9525</xdr:colOff>
      <xdr:row>25</xdr:row>
      <xdr:rowOff>76200</xdr:rowOff>
    </xdr:from>
    <xdr:ext cx="2085975" cy="323850"/>
    <xdr:sp>
      <xdr:nvSpPr>
        <xdr:cNvPr id="78" name="Shape 78"/>
        <xdr:cNvSpPr txBox="1"/>
      </xdr:nvSpPr>
      <xdr:spPr>
        <a:xfrm>
          <a:off x="4322063" y="3632363"/>
          <a:ext cx="2047875" cy="295275"/>
        </a:xfrm>
        <a:prstGeom prst="rect">
          <a:avLst/>
        </a:prstGeom>
        <a:solidFill>
          <a:schemeClr val="lt1"/>
        </a:solidFill>
        <a:ln cap="flat" cmpd="sng" w="34925">
          <a:solidFill>
            <a:srgbClr val="E36C0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600">
              <a:solidFill>
                <a:schemeClr val="dk1"/>
              </a:solidFill>
              <a:latin typeface="Calibri"/>
              <a:ea typeface="Calibri"/>
              <a:cs typeface="Calibri"/>
              <a:sym typeface="Calibri"/>
            </a:rPr>
            <a:t>CSPF (at T3)</a:t>
          </a:r>
          <a:endParaRPr sz="1100"/>
        </a:p>
      </xdr:txBody>
    </xdr:sp>
    <xdr:clientData fLocksWithSheet="0"/>
  </xdr:oneCellAnchor>
  <xdr:oneCellAnchor>
    <xdr:from>
      <xdr:col>2</xdr:col>
      <xdr:colOff>-9525</xdr:colOff>
      <xdr:row>2</xdr:row>
      <xdr:rowOff>95250</xdr:rowOff>
    </xdr:from>
    <xdr:ext cx="2085975" cy="323850"/>
    <xdr:sp>
      <xdr:nvSpPr>
        <xdr:cNvPr id="79" name="Shape 79"/>
        <xdr:cNvSpPr txBox="1"/>
      </xdr:nvSpPr>
      <xdr:spPr>
        <a:xfrm>
          <a:off x="4322063" y="3632363"/>
          <a:ext cx="2047875" cy="295275"/>
        </a:xfrm>
        <a:prstGeom prst="rect">
          <a:avLst/>
        </a:prstGeom>
        <a:solidFill>
          <a:schemeClr val="lt1"/>
        </a:solidFill>
        <a:ln cap="flat" cmpd="sng" w="34925">
          <a:solidFill>
            <a:srgbClr val="E36C0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600">
              <a:solidFill>
                <a:schemeClr val="dk1"/>
              </a:solidFill>
              <a:latin typeface="Calibri"/>
              <a:ea typeface="Calibri"/>
              <a:cs typeface="Calibri"/>
              <a:sym typeface="Calibri"/>
            </a:rPr>
            <a:t>CSPF (at</a:t>
          </a:r>
          <a:r>
            <a:rPr lang="en-US" sz="1600">
              <a:solidFill>
                <a:schemeClr val="dk1"/>
              </a:solidFill>
              <a:latin typeface="Calibri"/>
              <a:ea typeface="Calibri"/>
              <a:cs typeface="Calibri"/>
              <a:sym typeface="Calibri"/>
            </a:rPr>
            <a:t> T1)</a:t>
          </a:r>
          <a:endParaRPr sz="1100"/>
        </a:p>
      </xdr:txBody>
    </xdr:sp>
    <xdr:clientData fLocksWithSheet="0"/>
  </xdr:oneCellAnchor>
  <xdr:oneCellAnchor>
    <xdr:from>
      <xdr:col>0</xdr:col>
      <xdr:colOff>85725</xdr:colOff>
      <xdr:row>57</xdr:row>
      <xdr:rowOff>0</xdr:rowOff>
    </xdr:from>
    <xdr:ext cx="3810000" cy="5219700"/>
    <xdr:grpSp>
      <xdr:nvGrpSpPr>
        <xdr:cNvPr id="2" name="Shape 2"/>
        <xdr:cNvGrpSpPr/>
      </xdr:nvGrpSpPr>
      <xdr:grpSpPr>
        <a:xfrm>
          <a:off x="3441000" y="1170150"/>
          <a:ext cx="3810000" cy="5219700"/>
          <a:chOff x="3441000" y="1170150"/>
          <a:chExt cx="3810000" cy="5219700"/>
        </a:xfrm>
      </xdr:grpSpPr>
      <xdr:grpSp>
        <xdr:nvGrpSpPr>
          <xdr:cNvPr id="80" name="Shape 80"/>
          <xdr:cNvGrpSpPr/>
        </xdr:nvGrpSpPr>
        <xdr:grpSpPr>
          <a:xfrm>
            <a:off x="3441000" y="1170150"/>
            <a:ext cx="3810000" cy="5219700"/>
            <a:chOff x="976313" y="1484784"/>
            <a:chExt cx="7191375" cy="7920880"/>
          </a:xfrm>
        </xdr:grpSpPr>
        <xdr:sp>
          <xdr:nvSpPr>
            <xdr:cNvPr id="4" name="Shape 4"/>
            <xdr:cNvSpPr/>
          </xdr:nvSpPr>
          <xdr:spPr>
            <a:xfrm>
              <a:off x="976313" y="1484784"/>
              <a:ext cx="7191375" cy="79208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pic>
          <xdr:nvPicPr>
            <xdr:cNvPr id="81" name="Shape 81"/>
            <xdr:cNvPicPr preferRelativeResize="0"/>
          </xdr:nvPicPr>
          <xdr:blipFill rotWithShape="1">
            <a:blip r:embed="rId1">
              <a:alphaModFix/>
            </a:blip>
            <a:srcRect b="0" l="0" r="0" t="0"/>
            <a:stretch/>
          </xdr:blipFill>
          <xdr:spPr>
            <a:xfrm>
              <a:off x="985838" y="1484784"/>
              <a:ext cx="7172325" cy="3295650"/>
            </a:xfrm>
            <a:prstGeom prst="rect">
              <a:avLst/>
            </a:prstGeom>
            <a:noFill/>
            <a:ln>
              <a:noFill/>
            </a:ln>
          </xdr:spPr>
        </xdr:pic>
        <xdr:pic>
          <xdr:nvPicPr>
            <xdr:cNvPr id="82" name="Shape 82"/>
            <xdr:cNvPicPr preferRelativeResize="0"/>
          </xdr:nvPicPr>
          <xdr:blipFill rotWithShape="1">
            <a:blip r:embed="rId2">
              <a:alphaModFix/>
            </a:blip>
            <a:srcRect b="0" l="0" r="0" t="0"/>
            <a:stretch/>
          </xdr:blipFill>
          <xdr:spPr>
            <a:xfrm>
              <a:off x="976313" y="4786039"/>
              <a:ext cx="7191375" cy="4619625"/>
            </a:xfrm>
            <a:prstGeom prst="rect">
              <a:avLst/>
            </a:prstGeom>
            <a:noFill/>
            <a:ln>
              <a:noFill/>
            </a:ln>
          </xdr:spPr>
        </xdr:pic>
      </xdr:grpSp>
    </xdr:grpSp>
    <xdr:clientData fLocksWithSheet="0"/>
  </xdr:oneCellAnchor>
  <xdr:oneCellAnchor>
    <xdr:from>
      <xdr:col>17</xdr:col>
      <xdr:colOff>95250</xdr:colOff>
      <xdr:row>35</xdr:row>
      <xdr:rowOff>114300</xdr:rowOff>
    </xdr:from>
    <xdr:ext cx="419100" cy="571500"/>
    <xdr:sp>
      <xdr:nvSpPr>
        <xdr:cNvPr id="83" name="Shape 83"/>
        <xdr:cNvSpPr/>
      </xdr:nvSpPr>
      <xdr:spPr>
        <a:xfrm rot="-5400000">
          <a:off x="5065013" y="3575213"/>
          <a:ext cx="561975" cy="409575"/>
        </a:xfrm>
        <a:prstGeom prst="downArrow">
          <a:avLst>
            <a:gd fmla="val 50000" name="adj1"/>
            <a:gd fmla="val 50000" name="adj2"/>
          </a:avLst>
        </a:prstGeom>
        <a:solidFill>
          <a:srgbClr val="93B3D7"/>
        </a:solidFill>
        <a:ln cap="flat" cmpd="sng" w="9525">
          <a:solidFill>
            <a:srgbClr val="000000"/>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17</xdr:col>
      <xdr:colOff>95250</xdr:colOff>
      <xdr:row>12</xdr:row>
      <xdr:rowOff>0</xdr:rowOff>
    </xdr:from>
    <xdr:ext cx="419100" cy="561975"/>
    <xdr:sp>
      <xdr:nvSpPr>
        <xdr:cNvPr id="76" name="Shape 76"/>
        <xdr:cNvSpPr/>
      </xdr:nvSpPr>
      <xdr:spPr>
        <a:xfrm rot="-5400000">
          <a:off x="5069775" y="3575213"/>
          <a:ext cx="552450" cy="409575"/>
        </a:xfrm>
        <a:prstGeom prst="downArrow">
          <a:avLst>
            <a:gd fmla="val 50000" name="adj1"/>
            <a:gd fmla="val 50000" name="adj2"/>
          </a:avLst>
        </a:prstGeom>
        <a:solidFill>
          <a:srgbClr val="93B3D7"/>
        </a:solidFill>
        <a:ln cap="flat" cmpd="sng" w="9525">
          <a:solidFill>
            <a:srgbClr val="000000"/>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23</xdr:col>
      <xdr:colOff>9525</xdr:colOff>
      <xdr:row>57</xdr:row>
      <xdr:rowOff>0</xdr:rowOff>
    </xdr:from>
    <xdr:ext cx="4695825" cy="5876925"/>
    <xdr:pic>
      <xdr:nvPicPr>
        <xdr:cNvPr id="0" name="image1.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23</xdr:row>
      <xdr:rowOff>95250</xdr:rowOff>
    </xdr:from>
    <xdr:ext cx="9858375" cy="3457575"/>
    <xdr:sp>
      <xdr:nvSpPr>
        <xdr:cNvPr id="84" name="Shape 84"/>
        <xdr:cNvSpPr/>
      </xdr:nvSpPr>
      <xdr:spPr>
        <a:xfrm>
          <a:off x="431100" y="2065500"/>
          <a:ext cx="9829800" cy="3429000"/>
        </a:xfrm>
        <a:prstGeom prst="roundRect">
          <a:avLst>
            <a:gd fmla="val 4488" name="adj"/>
          </a:avLst>
        </a:prstGeom>
        <a:noFill/>
        <a:ln cap="flat" cmpd="sng" w="34925">
          <a:solidFill>
            <a:schemeClr val="accent2"/>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3</xdr:row>
      <xdr:rowOff>104775</xdr:rowOff>
    </xdr:from>
    <xdr:ext cx="9877425" cy="2743200"/>
    <xdr:sp>
      <xdr:nvSpPr>
        <xdr:cNvPr id="85" name="Shape 85"/>
        <xdr:cNvSpPr/>
      </xdr:nvSpPr>
      <xdr:spPr>
        <a:xfrm>
          <a:off x="426338" y="2422688"/>
          <a:ext cx="9839325" cy="2714625"/>
        </a:xfrm>
        <a:prstGeom prst="roundRect">
          <a:avLst>
            <a:gd fmla="val 4488" name="adj"/>
          </a:avLst>
        </a:prstGeom>
        <a:noFill/>
        <a:ln cap="flat" cmpd="sng" w="34925">
          <a:solidFill>
            <a:schemeClr val="accent2"/>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-9525</xdr:colOff>
      <xdr:row>22</xdr:row>
      <xdr:rowOff>76200</xdr:rowOff>
    </xdr:from>
    <xdr:ext cx="2085975" cy="323850"/>
    <xdr:sp>
      <xdr:nvSpPr>
        <xdr:cNvPr id="86" name="Shape 86"/>
        <xdr:cNvSpPr txBox="1"/>
      </xdr:nvSpPr>
      <xdr:spPr>
        <a:xfrm>
          <a:off x="4322063" y="3632363"/>
          <a:ext cx="2047875" cy="295275"/>
        </a:xfrm>
        <a:prstGeom prst="rect">
          <a:avLst/>
        </a:prstGeom>
        <a:solidFill>
          <a:schemeClr val="lt1"/>
        </a:solidFill>
        <a:ln cap="flat" cmpd="sng" w="34925">
          <a:solidFill>
            <a:srgbClr val="E36C0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600">
              <a:solidFill>
                <a:schemeClr val="dk1"/>
              </a:solidFill>
              <a:latin typeface="Calibri"/>
              <a:ea typeface="Calibri"/>
              <a:cs typeface="Calibri"/>
              <a:sym typeface="Calibri"/>
            </a:rPr>
            <a:t>CSPF (at T3)</a:t>
          </a:r>
          <a:endParaRPr sz="1100"/>
        </a:p>
      </xdr:txBody>
    </xdr:sp>
    <xdr:clientData fLocksWithSheet="0"/>
  </xdr:oneCellAnchor>
  <xdr:oneCellAnchor>
    <xdr:from>
      <xdr:col>2</xdr:col>
      <xdr:colOff>-9525</xdr:colOff>
      <xdr:row>2</xdr:row>
      <xdr:rowOff>95250</xdr:rowOff>
    </xdr:from>
    <xdr:ext cx="2085975" cy="323850"/>
    <xdr:sp>
      <xdr:nvSpPr>
        <xdr:cNvPr id="87" name="Shape 87"/>
        <xdr:cNvSpPr txBox="1"/>
      </xdr:nvSpPr>
      <xdr:spPr>
        <a:xfrm>
          <a:off x="4322063" y="3632363"/>
          <a:ext cx="2047875" cy="295275"/>
        </a:xfrm>
        <a:prstGeom prst="rect">
          <a:avLst/>
        </a:prstGeom>
        <a:solidFill>
          <a:schemeClr val="lt1"/>
        </a:solidFill>
        <a:ln cap="flat" cmpd="sng" w="34925">
          <a:solidFill>
            <a:srgbClr val="E36C0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600">
              <a:solidFill>
                <a:schemeClr val="dk1"/>
              </a:solidFill>
              <a:latin typeface="Calibri"/>
              <a:ea typeface="Calibri"/>
              <a:cs typeface="Calibri"/>
              <a:sym typeface="Calibri"/>
            </a:rPr>
            <a:t>CSPF (at</a:t>
          </a:r>
          <a:r>
            <a:rPr lang="en-US" sz="1600">
              <a:solidFill>
                <a:schemeClr val="dk1"/>
              </a:solidFill>
              <a:latin typeface="Calibri"/>
              <a:ea typeface="Calibri"/>
              <a:cs typeface="Calibri"/>
              <a:sym typeface="Calibri"/>
            </a:rPr>
            <a:t> T1)</a:t>
          </a:r>
          <a:endParaRPr sz="1100"/>
        </a:p>
      </xdr:txBody>
    </xdr:sp>
    <xdr:clientData fLocksWithSheet="0"/>
  </xdr:oneCellAnchor>
  <xdr:oneCellAnchor>
    <xdr:from>
      <xdr:col>0</xdr:col>
      <xdr:colOff>85725</xdr:colOff>
      <xdr:row>47</xdr:row>
      <xdr:rowOff>161925</xdr:rowOff>
    </xdr:from>
    <xdr:ext cx="3810000" cy="5229225"/>
    <xdr:grpSp>
      <xdr:nvGrpSpPr>
        <xdr:cNvPr id="2" name="Shape 2"/>
        <xdr:cNvGrpSpPr/>
      </xdr:nvGrpSpPr>
      <xdr:grpSpPr>
        <a:xfrm>
          <a:off x="3441000" y="1165388"/>
          <a:ext cx="3810000" cy="5229225"/>
          <a:chOff x="3441000" y="1165388"/>
          <a:chExt cx="3810000" cy="5229225"/>
        </a:xfrm>
      </xdr:grpSpPr>
      <xdr:grpSp>
        <xdr:nvGrpSpPr>
          <xdr:cNvPr id="88" name="Shape 88"/>
          <xdr:cNvGrpSpPr/>
        </xdr:nvGrpSpPr>
        <xdr:grpSpPr>
          <a:xfrm>
            <a:off x="3441000" y="1165388"/>
            <a:ext cx="3810000" cy="5229225"/>
            <a:chOff x="976313" y="1484784"/>
            <a:chExt cx="7191375" cy="7920880"/>
          </a:xfrm>
        </xdr:grpSpPr>
        <xdr:sp>
          <xdr:nvSpPr>
            <xdr:cNvPr id="4" name="Shape 4"/>
            <xdr:cNvSpPr/>
          </xdr:nvSpPr>
          <xdr:spPr>
            <a:xfrm>
              <a:off x="976313" y="1484784"/>
              <a:ext cx="7191375" cy="79208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pic>
          <xdr:nvPicPr>
            <xdr:cNvPr id="89" name="Shape 89"/>
            <xdr:cNvPicPr preferRelativeResize="0"/>
          </xdr:nvPicPr>
          <xdr:blipFill rotWithShape="1">
            <a:blip r:embed="rId1">
              <a:alphaModFix/>
            </a:blip>
            <a:srcRect b="0" l="0" r="0" t="0"/>
            <a:stretch/>
          </xdr:blipFill>
          <xdr:spPr>
            <a:xfrm>
              <a:off x="985838" y="1484784"/>
              <a:ext cx="7172325" cy="3295650"/>
            </a:xfrm>
            <a:prstGeom prst="rect">
              <a:avLst/>
            </a:prstGeom>
            <a:noFill/>
            <a:ln>
              <a:noFill/>
            </a:ln>
          </xdr:spPr>
        </xdr:pic>
        <xdr:pic>
          <xdr:nvPicPr>
            <xdr:cNvPr id="90" name="Shape 90"/>
            <xdr:cNvPicPr preferRelativeResize="0"/>
          </xdr:nvPicPr>
          <xdr:blipFill rotWithShape="1">
            <a:blip r:embed="rId2">
              <a:alphaModFix/>
            </a:blip>
            <a:srcRect b="0" l="0" r="0" t="0"/>
            <a:stretch/>
          </xdr:blipFill>
          <xdr:spPr>
            <a:xfrm>
              <a:off x="976313" y="4786039"/>
              <a:ext cx="7191375" cy="4619625"/>
            </a:xfrm>
            <a:prstGeom prst="rect">
              <a:avLst/>
            </a:prstGeom>
            <a:noFill/>
            <a:ln>
              <a:noFill/>
            </a:ln>
          </xdr:spPr>
        </xdr:pic>
      </xdr:grpSp>
    </xdr:grpSp>
    <xdr:clientData fLocksWithSheet="0"/>
  </xdr:oneCellAnchor>
  <xdr:oneCellAnchor>
    <xdr:from>
      <xdr:col>17</xdr:col>
      <xdr:colOff>85725</xdr:colOff>
      <xdr:row>32</xdr:row>
      <xdr:rowOff>114300</xdr:rowOff>
    </xdr:from>
    <xdr:ext cx="419100" cy="571500"/>
    <xdr:sp>
      <xdr:nvSpPr>
        <xdr:cNvPr id="75" name="Shape 75"/>
        <xdr:cNvSpPr/>
      </xdr:nvSpPr>
      <xdr:spPr>
        <a:xfrm rot="-5400000">
          <a:off x="5065013" y="3575213"/>
          <a:ext cx="561975" cy="409575"/>
        </a:xfrm>
        <a:prstGeom prst="downArrow">
          <a:avLst>
            <a:gd fmla="val 50000" name="adj1"/>
            <a:gd fmla="val 50000" name="adj2"/>
          </a:avLst>
        </a:prstGeom>
        <a:solidFill>
          <a:srgbClr val="93B3D7"/>
        </a:solidFill>
        <a:ln cap="flat" cmpd="sng" w="9525">
          <a:solidFill>
            <a:srgbClr val="000000"/>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17</xdr:col>
      <xdr:colOff>85725</xdr:colOff>
      <xdr:row>10</xdr:row>
      <xdr:rowOff>142875</xdr:rowOff>
    </xdr:from>
    <xdr:ext cx="419100" cy="571500"/>
    <xdr:sp>
      <xdr:nvSpPr>
        <xdr:cNvPr id="91" name="Shape 91"/>
        <xdr:cNvSpPr/>
      </xdr:nvSpPr>
      <xdr:spPr>
        <a:xfrm rot="-5400000">
          <a:off x="5065013" y="3575213"/>
          <a:ext cx="561975" cy="409575"/>
        </a:xfrm>
        <a:prstGeom prst="downArrow">
          <a:avLst>
            <a:gd fmla="val 50000" name="adj1"/>
            <a:gd fmla="val 50000" name="adj2"/>
          </a:avLst>
        </a:prstGeom>
        <a:solidFill>
          <a:srgbClr val="93B3D7"/>
        </a:solidFill>
        <a:ln cap="flat" cmpd="sng" w="9525">
          <a:solidFill>
            <a:srgbClr val="000000"/>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23</xdr:col>
      <xdr:colOff>19050</xdr:colOff>
      <xdr:row>47</xdr:row>
      <xdr:rowOff>161925</xdr:rowOff>
    </xdr:from>
    <xdr:ext cx="4686300" cy="5943600"/>
    <xdr:pic>
      <xdr:nvPicPr>
        <xdr:cNvPr id="0" name="image1.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21</xdr:row>
      <xdr:rowOff>95250</xdr:rowOff>
    </xdr:from>
    <xdr:ext cx="9858375" cy="3028950"/>
    <xdr:sp>
      <xdr:nvSpPr>
        <xdr:cNvPr id="92" name="Shape 92"/>
        <xdr:cNvSpPr/>
      </xdr:nvSpPr>
      <xdr:spPr>
        <a:xfrm>
          <a:off x="431100" y="2284575"/>
          <a:ext cx="9829800" cy="2990850"/>
        </a:xfrm>
        <a:prstGeom prst="roundRect">
          <a:avLst>
            <a:gd fmla="val 4488" name="adj"/>
          </a:avLst>
        </a:prstGeom>
        <a:noFill/>
        <a:ln cap="flat" cmpd="sng" w="34925">
          <a:solidFill>
            <a:schemeClr val="accent2"/>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1</xdr:col>
      <xdr:colOff>0</xdr:colOff>
      <xdr:row>3</xdr:row>
      <xdr:rowOff>104775</xdr:rowOff>
    </xdr:from>
    <xdr:ext cx="9867900" cy="2381250"/>
    <xdr:sp>
      <xdr:nvSpPr>
        <xdr:cNvPr id="93" name="Shape 93"/>
        <xdr:cNvSpPr/>
      </xdr:nvSpPr>
      <xdr:spPr>
        <a:xfrm>
          <a:off x="426338" y="2603663"/>
          <a:ext cx="9839325" cy="2352675"/>
        </a:xfrm>
        <a:prstGeom prst="roundRect">
          <a:avLst>
            <a:gd fmla="val 4488" name="adj"/>
          </a:avLst>
        </a:prstGeom>
        <a:noFill/>
        <a:ln cap="flat" cmpd="sng" w="34925">
          <a:solidFill>
            <a:schemeClr val="accent2"/>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2</xdr:col>
      <xdr:colOff>-9525</xdr:colOff>
      <xdr:row>20</xdr:row>
      <xdr:rowOff>76200</xdr:rowOff>
    </xdr:from>
    <xdr:ext cx="2085975" cy="323850"/>
    <xdr:sp>
      <xdr:nvSpPr>
        <xdr:cNvPr id="94" name="Shape 94"/>
        <xdr:cNvSpPr txBox="1"/>
      </xdr:nvSpPr>
      <xdr:spPr>
        <a:xfrm>
          <a:off x="4322063" y="3632363"/>
          <a:ext cx="2047875" cy="295275"/>
        </a:xfrm>
        <a:prstGeom prst="rect">
          <a:avLst/>
        </a:prstGeom>
        <a:solidFill>
          <a:schemeClr val="lt1"/>
        </a:solidFill>
        <a:ln cap="flat" cmpd="sng" w="34925">
          <a:solidFill>
            <a:srgbClr val="E36C0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600">
              <a:solidFill>
                <a:schemeClr val="dk1"/>
              </a:solidFill>
              <a:latin typeface="Calibri"/>
              <a:ea typeface="Calibri"/>
              <a:cs typeface="Calibri"/>
              <a:sym typeface="Calibri"/>
            </a:rPr>
            <a:t>CSPF (at T3)</a:t>
          </a:r>
          <a:endParaRPr sz="1100"/>
        </a:p>
      </xdr:txBody>
    </xdr:sp>
    <xdr:clientData fLocksWithSheet="0"/>
  </xdr:oneCellAnchor>
  <xdr:oneCellAnchor>
    <xdr:from>
      <xdr:col>2</xdr:col>
      <xdr:colOff>-9525</xdr:colOff>
      <xdr:row>2</xdr:row>
      <xdr:rowOff>95250</xdr:rowOff>
    </xdr:from>
    <xdr:ext cx="2085975" cy="323850"/>
    <xdr:sp>
      <xdr:nvSpPr>
        <xdr:cNvPr id="95" name="Shape 95"/>
        <xdr:cNvSpPr txBox="1"/>
      </xdr:nvSpPr>
      <xdr:spPr>
        <a:xfrm>
          <a:off x="4322063" y="3632363"/>
          <a:ext cx="2047875" cy="295275"/>
        </a:xfrm>
        <a:prstGeom prst="rect">
          <a:avLst/>
        </a:prstGeom>
        <a:solidFill>
          <a:schemeClr val="lt1"/>
        </a:solidFill>
        <a:ln cap="flat" cmpd="sng" w="34925">
          <a:solidFill>
            <a:srgbClr val="E36C09"/>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lang="en-US" sz="1600">
              <a:solidFill>
                <a:schemeClr val="dk1"/>
              </a:solidFill>
              <a:latin typeface="Calibri"/>
              <a:ea typeface="Calibri"/>
              <a:cs typeface="Calibri"/>
              <a:sym typeface="Calibri"/>
            </a:rPr>
            <a:t>CSPF (at</a:t>
          </a:r>
          <a:r>
            <a:rPr lang="en-US" sz="1600">
              <a:solidFill>
                <a:schemeClr val="dk1"/>
              </a:solidFill>
              <a:latin typeface="Calibri"/>
              <a:ea typeface="Calibri"/>
              <a:cs typeface="Calibri"/>
              <a:sym typeface="Calibri"/>
            </a:rPr>
            <a:t> T1)</a:t>
          </a:r>
          <a:endParaRPr sz="1100"/>
        </a:p>
      </xdr:txBody>
    </xdr:sp>
    <xdr:clientData fLocksWithSheet="0"/>
  </xdr:oneCellAnchor>
  <xdr:oneCellAnchor>
    <xdr:from>
      <xdr:col>0</xdr:col>
      <xdr:colOff>85725</xdr:colOff>
      <xdr:row>42</xdr:row>
      <xdr:rowOff>152400</xdr:rowOff>
    </xdr:from>
    <xdr:ext cx="3810000" cy="5229225"/>
    <xdr:grpSp>
      <xdr:nvGrpSpPr>
        <xdr:cNvPr id="2" name="Shape 2"/>
        <xdr:cNvGrpSpPr/>
      </xdr:nvGrpSpPr>
      <xdr:grpSpPr>
        <a:xfrm>
          <a:off x="3441000" y="1165388"/>
          <a:ext cx="3810000" cy="5229225"/>
          <a:chOff x="3441000" y="1165388"/>
          <a:chExt cx="3810000" cy="5229225"/>
        </a:xfrm>
      </xdr:grpSpPr>
      <xdr:grpSp>
        <xdr:nvGrpSpPr>
          <xdr:cNvPr id="96" name="Shape 96"/>
          <xdr:cNvGrpSpPr/>
        </xdr:nvGrpSpPr>
        <xdr:grpSpPr>
          <a:xfrm>
            <a:off x="3441000" y="1165388"/>
            <a:ext cx="3810000" cy="5229225"/>
            <a:chOff x="976313" y="1484784"/>
            <a:chExt cx="7191375" cy="7920880"/>
          </a:xfrm>
        </xdr:grpSpPr>
        <xdr:sp>
          <xdr:nvSpPr>
            <xdr:cNvPr id="4" name="Shape 4"/>
            <xdr:cNvSpPr/>
          </xdr:nvSpPr>
          <xdr:spPr>
            <a:xfrm>
              <a:off x="976313" y="1484784"/>
              <a:ext cx="7191375" cy="7920875"/>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pic>
          <xdr:nvPicPr>
            <xdr:cNvPr id="97" name="Shape 97"/>
            <xdr:cNvPicPr preferRelativeResize="0"/>
          </xdr:nvPicPr>
          <xdr:blipFill rotWithShape="1">
            <a:blip r:embed="rId1">
              <a:alphaModFix/>
            </a:blip>
            <a:srcRect b="0" l="0" r="0" t="0"/>
            <a:stretch/>
          </xdr:blipFill>
          <xdr:spPr>
            <a:xfrm>
              <a:off x="985838" y="1484784"/>
              <a:ext cx="7172325" cy="3295650"/>
            </a:xfrm>
            <a:prstGeom prst="rect">
              <a:avLst/>
            </a:prstGeom>
            <a:noFill/>
            <a:ln>
              <a:noFill/>
            </a:ln>
          </xdr:spPr>
        </xdr:pic>
        <xdr:pic>
          <xdr:nvPicPr>
            <xdr:cNvPr id="98" name="Shape 98"/>
            <xdr:cNvPicPr preferRelativeResize="0"/>
          </xdr:nvPicPr>
          <xdr:blipFill rotWithShape="1">
            <a:blip r:embed="rId2">
              <a:alphaModFix/>
            </a:blip>
            <a:srcRect b="0" l="0" r="0" t="0"/>
            <a:stretch/>
          </xdr:blipFill>
          <xdr:spPr>
            <a:xfrm>
              <a:off x="976313" y="4786039"/>
              <a:ext cx="7191375" cy="4619625"/>
            </a:xfrm>
            <a:prstGeom prst="rect">
              <a:avLst/>
            </a:prstGeom>
            <a:noFill/>
            <a:ln>
              <a:noFill/>
            </a:ln>
          </xdr:spPr>
        </xdr:pic>
      </xdr:grpSp>
    </xdr:grpSp>
    <xdr:clientData fLocksWithSheet="0"/>
  </xdr:oneCellAnchor>
  <xdr:oneCellAnchor>
    <xdr:from>
      <xdr:col>17</xdr:col>
      <xdr:colOff>85725</xdr:colOff>
      <xdr:row>28</xdr:row>
      <xdr:rowOff>114300</xdr:rowOff>
    </xdr:from>
    <xdr:ext cx="419100" cy="571500"/>
    <xdr:sp>
      <xdr:nvSpPr>
        <xdr:cNvPr id="91" name="Shape 91"/>
        <xdr:cNvSpPr/>
      </xdr:nvSpPr>
      <xdr:spPr>
        <a:xfrm rot="-5400000">
          <a:off x="5065013" y="3575213"/>
          <a:ext cx="561975" cy="409575"/>
        </a:xfrm>
        <a:prstGeom prst="downArrow">
          <a:avLst>
            <a:gd fmla="val 50000" name="adj1"/>
            <a:gd fmla="val 50000" name="adj2"/>
          </a:avLst>
        </a:prstGeom>
        <a:solidFill>
          <a:srgbClr val="93B3D7"/>
        </a:solidFill>
        <a:ln cap="flat" cmpd="sng" w="9525">
          <a:solidFill>
            <a:srgbClr val="000000"/>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17</xdr:col>
      <xdr:colOff>85725</xdr:colOff>
      <xdr:row>10</xdr:row>
      <xdr:rowOff>9525</xdr:rowOff>
    </xdr:from>
    <xdr:ext cx="419100" cy="561975"/>
    <xdr:sp>
      <xdr:nvSpPr>
        <xdr:cNvPr id="99" name="Shape 99"/>
        <xdr:cNvSpPr/>
      </xdr:nvSpPr>
      <xdr:spPr>
        <a:xfrm rot="-5400000">
          <a:off x="5069775" y="3575213"/>
          <a:ext cx="552450" cy="409575"/>
        </a:xfrm>
        <a:prstGeom prst="downArrow">
          <a:avLst>
            <a:gd fmla="val 50000" name="adj1"/>
            <a:gd fmla="val 50000" name="adj2"/>
          </a:avLst>
        </a:prstGeom>
        <a:solidFill>
          <a:srgbClr val="93B3D7"/>
        </a:solidFill>
        <a:ln cap="flat" cmpd="sng" w="9525">
          <a:solidFill>
            <a:srgbClr val="000000"/>
          </a:solidFill>
          <a:prstDash val="solid"/>
          <a:round/>
          <a:headEnd len="sm" w="sm" type="none"/>
          <a:tailEnd len="sm" w="sm" type="none"/>
        </a:ln>
      </xdr:spPr>
      <xdr:txBody>
        <a:bodyPr anchorCtr="0" anchor="t" bIns="0" lIns="18275" spcFirstLastPara="1" rIns="0" wrap="square" tIns="0">
          <a:noAutofit/>
        </a:bodyPr>
        <a:lstStyle/>
        <a:p>
          <a:pPr indent="0" lvl="0" marL="0" rtl="0" algn="l">
            <a:spcBef>
              <a:spcPts val="0"/>
            </a:spcBef>
            <a:spcAft>
              <a:spcPts val="0"/>
            </a:spcAft>
            <a:buNone/>
          </a:pPr>
          <a:r>
            <a:t/>
          </a:r>
          <a:endParaRPr sz="1100"/>
        </a:p>
      </xdr:txBody>
    </xdr:sp>
    <xdr:clientData fLocksWithSheet="0"/>
  </xdr:oneCellAnchor>
  <xdr:oneCellAnchor>
    <xdr:from>
      <xdr:col>22</xdr:col>
      <xdr:colOff>190500</xdr:colOff>
      <xdr:row>43</xdr:row>
      <xdr:rowOff>0</xdr:rowOff>
    </xdr:from>
    <xdr:ext cx="4676775" cy="6200775"/>
    <xdr:pic>
      <xdr:nvPicPr>
        <xdr:cNvPr id="0" name="image1.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6" width="9.0"/>
    <col customWidth="1" min="17" max="26" width="8.71"/>
  </cols>
  <sheetData>
    <row r="1" ht="13.5" customHeight="1">
      <c r="A1" s="1"/>
      <c r="B1" s="1"/>
      <c r="C1" s="1"/>
      <c r="D1" s="1"/>
      <c r="E1" s="1"/>
      <c r="F1" s="1"/>
      <c r="G1" s="1"/>
      <c r="H1" s="1"/>
      <c r="I1" s="1"/>
      <c r="J1" s="1"/>
      <c r="K1" s="1"/>
      <c r="L1" s="1"/>
      <c r="M1" s="1"/>
      <c r="N1" s="1"/>
      <c r="O1" s="1"/>
      <c r="P1" s="1"/>
      <c r="Q1" s="1"/>
      <c r="R1" s="1"/>
      <c r="S1" s="1"/>
      <c r="T1" s="1"/>
      <c r="U1" s="1"/>
      <c r="V1" s="1"/>
      <c r="W1" s="1"/>
      <c r="X1" s="1"/>
      <c r="Y1" s="1"/>
      <c r="Z1" s="1"/>
    </row>
    <row r="2" ht="13.5" customHeight="1">
      <c r="A2" s="1"/>
      <c r="B2" s="1"/>
      <c r="C2" s="1"/>
      <c r="D2" s="1"/>
      <c r="E2" s="1"/>
      <c r="F2" s="1"/>
      <c r="G2" s="1"/>
      <c r="H2" s="1"/>
      <c r="I2" s="1"/>
      <c r="J2" s="1"/>
      <c r="K2" s="1"/>
      <c r="L2" s="1"/>
      <c r="M2" s="1"/>
      <c r="N2" s="1"/>
      <c r="O2" s="1"/>
      <c r="P2" s="1"/>
      <c r="Q2" s="1"/>
      <c r="R2" s="1"/>
      <c r="S2" s="1"/>
      <c r="T2" s="1"/>
      <c r="U2" s="1"/>
      <c r="V2" s="1"/>
      <c r="W2" s="1"/>
      <c r="X2" s="1"/>
      <c r="Y2" s="1"/>
      <c r="Z2" s="1"/>
    </row>
    <row r="3" ht="13.5" customHeight="1">
      <c r="A3" s="1"/>
      <c r="B3" s="1"/>
      <c r="C3" s="1"/>
      <c r="D3" s="1"/>
      <c r="E3" s="1"/>
      <c r="F3" s="1"/>
      <c r="G3" s="1"/>
      <c r="H3" s="1"/>
      <c r="I3" s="1"/>
      <c r="J3" s="1"/>
      <c r="K3" s="1"/>
      <c r="L3" s="1"/>
      <c r="M3" s="1"/>
      <c r="N3" s="1"/>
      <c r="O3" s="1"/>
      <c r="P3" s="1"/>
      <c r="Q3" s="1"/>
      <c r="R3" s="1"/>
      <c r="S3" s="1"/>
      <c r="T3" s="1"/>
      <c r="U3" s="1"/>
      <c r="V3" s="1"/>
      <c r="W3" s="1"/>
      <c r="X3" s="1"/>
      <c r="Y3" s="1"/>
      <c r="Z3" s="1"/>
    </row>
    <row r="4" ht="13.5" customHeight="1">
      <c r="A4" s="1"/>
      <c r="B4" s="1"/>
      <c r="C4" s="1"/>
      <c r="D4" s="1"/>
      <c r="E4" s="1"/>
      <c r="F4" s="1"/>
      <c r="G4" s="1"/>
      <c r="H4" s="1"/>
      <c r="I4" s="1"/>
      <c r="J4" s="1"/>
      <c r="K4" s="1"/>
      <c r="L4" s="1"/>
      <c r="M4" s="1"/>
      <c r="N4" s="1"/>
      <c r="O4" s="1"/>
      <c r="P4" s="1"/>
      <c r="Q4" s="1"/>
      <c r="R4" s="1"/>
      <c r="S4" s="1"/>
      <c r="T4" s="1"/>
      <c r="U4" s="1"/>
      <c r="V4" s="1"/>
      <c r="W4" s="1"/>
      <c r="X4" s="1"/>
      <c r="Y4" s="1"/>
      <c r="Z4" s="1"/>
    </row>
    <row r="5" ht="13.5" customHeight="1">
      <c r="A5" s="1"/>
      <c r="B5" s="1"/>
      <c r="C5" s="1"/>
      <c r="D5" s="1"/>
      <c r="E5" s="1"/>
      <c r="F5" s="1"/>
      <c r="G5" s="1"/>
      <c r="H5" s="1"/>
      <c r="I5" s="1"/>
      <c r="J5" s="1"/>
      <c r="K5" s="1"/>
      <c r="L5" s="1"/>
      <c r="M5" s="1"/>
      <c r="N5" s="1"/>
      <c r="O5" s="1"/>
      <c r="P5" s="1"/>
      <c r="Q5" s="1"/>
      <c r="R5" s="1"/>
      <c r="S5" s="1"/>
      <c r="T5" s="1"/>
      <c r="U5" s="1"/>
      <c r="V5" s="1"/>
      <c r="W5" s="1"/>
      <c r="X5" s="1"/>
      <c r="Y5" s="1"/>
      <c r="Z5" s="1"/>
    </row>
    <row r="6" ht="13.5" customHeight="1">
      <c r="A6" s="1"/>
      <c r="B6" s="1"/>
      <c r="C6" s="1"/>
      <c r="D6" s="1"/>
      <c r="E6" s="1"/>
      <c r="F6" s="1"/>
      <c r="G6" s="1"/>
      <c r="H6" s="1"/>
      <c r="I6" s="1"/>
      <c r="J6" s="1"/>
      <c r="K6" s="1"/>
      <c r="L6" s="1"/>
      <c r="M6" s="1"/>
      <c r="N6" s="1"/>
      <c r="O6" s="1"/>
      <c r="P6" s="1"/>
      <c r="Q6" s="1"/>
      <c r="R6" s="1"/>
      <c r="S6" s="1"/>
      <c r="T6" s="1"/>
      <c r="U6" s="1"/>
      <c r="V6" s="1"/>
      <c r="W6" s="1"/>
      <c r="X6" s="1"/>
      <c r="Y6" s="1"/>
      <c r="Z6" s="1"/>
    </row>
    <row r="7" ht="13.5" customHeight="1">
      <c r="A7" s="1"/>
      <c r="B7" s="1"/>
      <c r="C7" s="1"/>
      <c r="D7" s="1"/>
      <c r="E7" s="1"/>
      <c r="F7" s="1"/>
      <c r="G7" s="1"/>
      <c r="H7" s="1"/>
      <c r="I7" s="1"/>
      <c r="J7" s="1"/>
      <c r="K7" s="1"/>
      <c r="L7" s="1"/>
      <c r="M7" s="1"/>
      <c r="N7" s="1"/>
      <c r="O7" s="1"/>
      <c r="P7" s="1"/>
      <c r="Q7" s="1"/>
      <c r="R7" s="1"/>
      <c r="S7" s="1"/>
      <c r="T7" s="1"/>
      <c r="U7" s="1"/>
      <c r="V7" s="1"/>
      <c r="W7" s="1"/>
      <c r="X7" s="1"/>
      <c r="Y7" s="1"/>
      <c r="Z7" s="1"/>
    </row>
    <row r="8" ht="13.5" customHeight="1">
      <c r="A8" s="1"/>
      <c r="B8" s="1"/>
      <c r="C8" s="1"/>
      <c r="D8" s="1"/>
      <c r="E8" s="1"/>
      <c r="F8" s="1"/>
      <c r="G8" s="1"/>
      <c r="H8" s="1"/>
      <c r="I8" s="1"/>
      <c r="J8" s="1"/>
      <c r="K8" s="1"/>
      <c r="L8" s="1"/>
      <c r="M8" s="1"/>
      <c r="N8" s="1"/>
      <c r="O8" s="1"/>
      <c r="P8" s="1"/>
      <c r="Q8" s="1"/>
      <c r="R8" s="1"/>
      <c r="S8" s="1"/>
      <c r="T8" s="1"/>
      <c r="U8" s="1"/>
      <c r="V8" s="1"/>
      <c r="W8" s="1"/>
      <c r="X8" s="1"/>
      <c r="Y8" s="1"/>
      <c r="Z8" s="1"/>
    </row>
    <row r="9" ht="13.5" customHeight="1">
      <c r="A9" s="1"/>
      <c r="B9" s="1"/>
      <c r="C9" s="1"/>
      <c r="D9" s="1"/>
      <c r="E9" s="1"/>
      <c r="F9" s="1"/>
      <c r="G9" s="1"/>
      <c r="H9" s="1"/>
      <c r="I9" s="1"/>
      <c r="J9" s="1"/>
      <c r="K9" s="1"/>
      <c r="L9" s="1"/>
      <c r="M9" s="1"/>
      <c r="N9" s="1"/>
      <c r="O9" s="1"/>
      <c r="P9" s="1"/>
      <c r="Q9" s="1"/>
      <c r="R9" s="1"/>
      <c r="S9" s="1"/>
      <c r="T9" s="1"/>
      <c r="U9" s="1"/>
      <c r="V9" s="1"/>
      <c r="W9" s="1"/>
      <c r="X9" s="1"/>
      <c r="Y9" s="1"/>
      <c r="Z9" s="1"/>
    </row>
    <row r="10" ht="13.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ht="13.5" customHeight="1">
      <c r="A11" s="2"/>
      <c r="B11" s="2"/>
      <c r="C11" s="2"/>
      <c r="D11" s="2"/>
      <c r="E11" s="2"/>
      <c r="F11" s="2"/>
      <c r="G11" s="2"/>
      <c r="H11" s="2"/>
      <c r="I11" s="2"/>
      <c r="J11" s="2"/>
      <c r="K11" s="2"/>
      <c r="L11" s="2"/>
      <c r="M11" s="2"/>
      <c r="N11" s="2"/>
      <c r="O11" s="2"/>
      <c r="P11" s="2"/>
      <c r="Q11" s="1"/>
      <c r="R11" s="1"/>
      <c r="S11" s="1"/>
      <c r="T11" s="1"/>
      <c r="U11" s="1"/>
      <c r="V11" s="1"/>
      <c r="W11" s="1"/>
      <c r="X11" s="1"/>
      <c r="Y11" s="1"/>
      <c r="Z11" s="1"/>
    </row>
    <row r="12" ht="13.5" customHeight="1">
      <c r="A12" s="2"/>
      <c r="B12" s="2"/>
      <c r="C12" s="2"/>
      <c r="D12" s="2"/>
      <c r="E12" s="2"/>
      <c r="F12" s="2"/>
      <c r="G12" s="2"/>
      <c r="H12" s="2"/>
      <c r="I12" s="2"/>
      <c r="J12" s="2"/>
      <c r="K12" s="2"/>
      <c r="L12" s="2"/>
      <c r="M12" s="2"/>
      <c r="N12" s="2"/>
      <c r="O12" s="2"/>
      <c r="P12" s="2"/>
      <c r="Q12" s="1"/>
      <c r="R12" s="1"/>
      <c r="S12" s="1"/>
      <c r="T12" s="1"/>
      <c r="U12" s="1"/>
      <c r="V12" s="1"/>
      <c r="W12" s="1"/>
      <c r="X12" s="1"/>
      <c r="Y12" s="1"/>
      <c r="Z12" s="1"/>
    </row>
    <row r="13" ht="13.5" customHeight="1">
      <c r="A13" s="2"/>
      <c r="B13" s="2"/>
      <c r="C13" s="2"/>
      <c r="D13" s="2"/>
      <c r="E13" s="2"/>
      <c r="F13" s="2"/>
      <c r="G13" s="2"/>
      <c r="H13" s="2"/>
      <c r="I13" s="2"/>
      <c r="J13" s="2"/>
      <c r="K13" s="2"/>
      <c r="L13" s="2"/>
      <c r="M13" s="2"/>
      <c r="N13" s="2"/>
      <c r="O13" s="2"/>
      <c r="P13" s="2"/>
      <c r="Q13" s="1"/>
      <c r="R13" s="1"/>
      <c r="S13" s="1"/>
      <c r="T13" s="1"/>
      <c r="U13" s="1"/>
      <c r="V13" s="1"/>
      <c r="W13" s="1"/>
      <c r="X13" s="1"/>
      <c r="Y13" s="1"/>
      <c r="Z13" s="1"/>
    </row>
    <row r="14" ht="13.5" customHeight="1">
      <c r="A14" s="2"/>
      <c r="B14" s="2"/>
      <c r="C14" s="2"/>
      <c r="D14" s="2"/>
      <c r="E14" s="2"/>
      <c r="F14" s="2"/>
      <c r="G14" s="2"/>
      <c r="H14" s="2"/>
      <c r="I14" s="2"/>
      <c r="J14" s="2"/>
      <c r="K14" s="2"/>
      <c r="L14" s="2"/>
      <c r="M14" s="2"/>
      <c r="N14" s="2"/>
      <c r="O14" s="2"/>
      <c r="P14" s="2"/>
      <c r="Q14" s="1"/>
      <c r="R14" s="1"/>
      <c r="S14" s="1"/>
      <c r="T14" s="1"/>
      <c r="U14" s="1"/>
      <c r="V14" s="1"/>
      <c r="W14" s="1"/>
      <c r="X14" s="1"/>
      <c r="Y14" s="1"/>
      <c r="Z14" s="1"/>
    </row>
    <row r="15" ht="13.5" customHeight="1">
      <c r="A15" s="2"/>
      <c r="B15" s="2"/>
      <c r="C15" s="2"/>
      <c r="D15" s="2"/>
      <c r="E15" s="2"/>
      <c r="F15" s="2"/>
      <c r="G15" s="2"/>
      <c r="H15" s="2"/>
      <c r="I15" s="2"/>
      <c r="J15" s="2"/>
      <c r="K15" s="2"/>
      <c r="L15" s="2"/>
      <c r="M15" s="2"/>
      <c r="N15" s="2"/>
      <c r="O15" s="2"/>
      <c r="P15" s="2"/>
      <c r="Q15" s="1"/>
      <c r="R15" s="1"/>
      <c r="S15" s="1"/>
      <c r="T15" s="1"/>
      <c r="U15" s="1"/>
      <c r="V15" s="1"/>
      <c r="W15" s="1"/>
      <c r="X15" s="1"/>
      <c r="Y15" s="1"/>
      <c r="Z15" s="1"/>
    </row>
    <row r="16" ht="13.5" customHeight="1">
      <c r="A16" s="2"/>
      <c r="B16" s="2"/>
      <c r="C16" s="2"/>
      <c r="D16" s="2"/>
      <c r="E16" s="2"/>
      <c r="F16" s="2"/>
      <c r="G16" s="2"/>
      <c r="H16" s="2"/>
      <c r="I16" s="2"/>
      <c r="J16" s="2"/>
      <c r="K16" s="2"/>
      <c r="L16" s="2"/>
      <c r="M16" s="2"/>
      <c r="N16" s="2"/>
      <c r="O16" s="2"/>
      <c r="P16" s="2"/>
      <c r="Q16" s="1"/>
      <c r="R16" s="1"/>
      <c r="S16" s="1"/>
      <c r="T16" s="1"/>
      <c r="U16" s="1"/>
      <c r="V16" s="1"/>
      <c r="W16" s="1"/>
      <c r="X16" s="1"/>
      <c r="Y16" s="1"/>
      <c r="Z16" s="1"/>
    </row>
    <row r="17" ht="13.5" customHeight="1">
      <c r="A17" s="2"/>
      <c r="B17" s="2"/>
      <c r="C17" s="2"/>
      <c r="D17" s="2"/>
      <c r="E17" s="2"/>
      <c r="F17" s="2"/>
      <c r="G17" s="2"/>
      <c r="H17" s="2"/>
      <c r="I17" s="2"/>
      <c r="J17" s="2"/>
      <c r="K17" s="2"/>
      <c r="L17" s="2"/>
      <c r="M17" s="2"/>
      <c r="N17" s="2"/>
      <c r="O17" s="2"/>
      <c r="P17" s="2"/>
      <c r="Q17" s="1"/>
      <c r="R17" s="1"/>
      <c r="S17" s="1"/>
      <c r="T17" s="1"/>
      <c r="U17" s="1"/>
      <c r="V17" s="1"/>
      <c r="W17" s="1"/>
      <c r="X17" s="1"/>
      <c r="Y17" s="1"/>
      <c r="Z17" s="1"/>
    </row>
    <row r="18" ht="13.5" customHeight="1">
      <c r="A18" s="2"/>
      <c r="B18" s="2"/>
      <c r="C18" s="2"/>
      <c r="D18" s="2"/>
      <c r="E18" s="2"/>
      <c r="F18" s="2"/>
      <c r="G18" s="2"/>
      <c r="H18" s="2"/>
      <c r="I18" s="2"/>
      <c r="J18" s="2"/>
      <c r="K18" s="2"/>
      <c r="L18" s="2"/>
      <c r="M18" s="2"/>
      <c r="N18" s="2"/>
      <c r="O18" s="2"/>
      <c r="P18" s="2"/>
      <c r="Q18" s="1"/>
      <c r="R18" s="1"/>
      <c r="S18" s="1"/>
      <c r="T18" s="1"/>
      <c r="U18" s="1"/>
      <c r="V18" s="1"/>
      <c r="W18" s="1"/>
      <c r="X18" s="1"/>
      <c r="Y18" s="1"/>
      <c r="Z18" s="1"/>
    </row>
    <row r="19" ht="13.5" customHeight="1">
      <c r="A19" s="2"/>
      <c r="B19" s="2"/>
      <c r="C19" s="2"/>
      <c r="D19" s="2"/>
      <c r="E19" s="2"/>
      <c r="F19" s="2"/>
      <c r="G19" s="2"/>
      <c r="H19" s="2"/>
      <c r="I19" s="2"/>
      <c r="J19" s="2"/>
      <c r="K19" s="2"/>
      <c r="L19" s="2"/>
      <c r="M19" s="2"/>
      <c r="N19" s="2"/>
      <c r="O19" s="2"/>
      <c r="P19" s="2"/>
      <c r="Q19" s="1"/>
      <c r="R19" s="1"/>
      <c r="S19" s="1"/>
      <c r="T19" s="1"/>
      <c r="U19" s="1"/>
      <c r="V19" s="1"/>
      <c r="W19" s="1"/>
      <c r="X19" s="1"/>
      <c r="Y19" s="1"/>
      <c r="Z19" s="1"/>
    </row>
    <row r="20" ht="13.5" customHeight="1">
      <c r="A20" s="2"/>
      <c r="B20" s="2"/>
      <c r="C20" s="2"/>
      <c r="D20" s="2"/>
      <c r="E20" s="2"/>
      <c r="F20" s="2"/>
      <c r="G20" s="2"/>
      <c r="H20" s="2"/>
      <c r="I20" s="2"/>
      <c r="J20" s="2"/>
      <c r="K20" s="2"/>
      <c r="L20" s="2"/>
      <c r="M20" s="2"/>
      <c r="N20" s="2"/>
      <c r="O20" s="2"/>
      <c r="P20" s="2"/>
      <c r="Q20" s="1"/>
      <c r="R20" s="1"/>
      <c r="S20" s="1"/>
      <c r="T20" s="1"/>
      <c r="U20" s="1"/>
      <c r="V20" s="1"/>
      <c r="W20" s="1"/>
      <c r="X20" s="1"/>
      <c r="Y20" s="1"/>
      <c r="Z20" s="1"/>
    </row>
    <row r="21" ht="13.5" customHeight="1">
      <c r="A21" s="2"/>
      <c r="B21" s="2"/>
      <c r="C21" s="2"/>
      <c r="D21" s="2"/>
      <c r="E21" s="2"/>
      <c r="F21" s="2"/>
      <c r="G21" s="2"/>
      <c r="H21" s="2"/>
      <c r="I21" s="2"/>
      <c r="J21" s="2"/>
      <c r="K21" s="2"/>
      <c r="L21" s="2"/>
      <c r="M21" s="2"/>
      <c r="N21" s="2"/>
      <c r="O21" s="2"/>
      <c r="P21" s="2"/>
      <c r="Q21" s="1"/>
      <c r="R21" s="1"/>
      <c r="S21" s="1"/>
      <c r="T21" s="1"/>
      <c r="U21" s="1"/>
      <c r="V21" s="1"/>
      <c r="W21" s="1"/>
      <c r="X21" s="1"/>
      <c r="Y21" s="1"/>
      <c r="Z21" s="1"/>
    </row>
    <row r="22" ht="13.5" customHeight="1">
      <c r="A22" s="2"/>
      <c r="B22" s="2"/>
      <c r="C22" s="2"/>
      <c r="D22" s="2"/>
      <c r="E22" s="2"/>
      <c r="F22" s="2"/>
      <c r="G22" s="2"/>
      <c r="H22" s="2"/>
      <c r="I22" s="2"/>
      <c r="J22" s="2"/>
      <c r="K22" s="2"/>
      <c r="L22" s="2"/>
      <c r="M22" s="2"/>
      <c r="N22" s="2"/>
      <c r="O22" s="2"/>
      <c r="P22" s="2"/>
      <c r="Q22" s="1"/>
      <c r="R22" s="1"/>
      <c r="S22" s="1"/>
      <c r="T22" s="1"/>
      <c r="U22" s="1"/>
      <c r="V22" s="1"/>
      <c r="W22" s="1"/>
      <c r="X22" s="1"/>
      <c r="Y22" s="1"/>
      <c r="Z22" s="1"/>
    </row>
    <row r="23" ht="13.5" customHeight="1">
      <c r="A23" s="2"/>
      <c r="B23" s="2"/>
      <c r="C23" s="2"/>
      <c r="D23" s="2"/>
      <c r="E23" s="2"/>
      <c r="F23" s="2"/>
      <c r="G23" s="2"/>
      <c r="H23" s="2"/>
      <c r="I23" s="2"/>
      <c r="J23" s="2"/>
      <c r="K23" s="2"/>
      <c r="L23" s="2"/>
      <c r="M23" s="2"/>
      <c r="N23" s="2"/>
      <c r="O23" s="2"/>
      <c r="P23" s="2"/>
      <c r="Q23" s="1"/>
      <c r="R23" s="1"/>
      <c r="S23" s="1"/>
      <c r="T23" s="1"/>
      <c r="U23" s="1"/>
      <c r="V23" s="1"/>
      <c r="W23" s="1"/>
      <c r="X23" s="1"/>
      <c r="Y23" s="1"/>
      <c r="Z23" s="1"/>
    </row>
    <row r="24" ht="13.5" customHeight="1">
      <c r="A24" s="2"/>
      <c r="B24" s="2"/>
      <c r="C24" s="2"/>
      <c r="D24" s="2"/>
      <c r="E24" s="2"/>
      <c r="F24" s="2"/>
      <c r="G24" s="2"/>
      <c r="H24" s="2"/>
      <c r="I24" s="2"/>
      <c r="J24" s="2"/>
      <c r="K24" s="2"/>
      <c r="L24" s="2"/>
      <c r="M24" s="2"/>
      <c r="N24" s="2"/>
      <c r="O24" s="2"/>
      <c r="P24" s="2"/>
      <c r="Q24" s="1"/>
      <c r="R24" s="1"/>
      <c r="S24" s="1"/>
      <c r="T24" s="1"/>
      <c r="U24" s="1"/>
      <c r="V24" s="1"/>
      <c r="W24" s="1"/>
      <c r="X24" s="1"/>
      <c r="Y24" s="1"/>
      <c r="Z24" s="1"/>
    </row>
    <row r="25" ht="13.5" customHeight="1">
      <c r="A25" s="2"/>
      <c r="B25" s="2"/>
      <c r="C25" s="2"/>
      <c r="D25" s="2"/>
      <c r="E25" s="2"/>
      <c r="F25" s="2"/>
      <c r="G25" s="2"/>
      <c r="H25" s="2"/>
      <c r="I25" s="2"/>
      <c r="J25" s="2"/>
      <c r="K25" s="2"/>
      <c r="L25" s="2"/>
      <c r="M25" s="2"/>
      <c r="N25" s="2"/>
      <c r="O25" s="2"/>
      <c r="P25" s="2"/>
      <c r="Q25" s="1"/>
      <c r="R25" s="1"/>
      <c r="S25" s="1"/>
      <c r="T25" s="1"/>
      <c r="U25" s="1"/>
      <c r="V25" s="1"/>
      <c r="W25" s="1"/>
      <c r="X25" s="1"/>
      <c r="Y25" s="1"/>
      <c r="Z25" s="1"/>
    </row>
    <row r="26" ht="13.5" customHeight="1">
      <c r="A26" s="2"/>
      <c r="B26" s="2"/>
      <c r="C26" s="2"/>
      <c r="D26" s="2"/>
      <c r="E26" s="2"/>
      <c r="F26" s="2"/>
      <c r="G26" s="2"/>
      <c r="H26" s="2"/>
      <c r="I26" s="2"/>
      <c r="J26" s="2"/>
      <c r="K26" s="2"/>
      <c r="L26" s="2"/>
      <c r="M26" s="2"/>
      <c r="N26" s="2"/>
      <c r="O26" s="2"/>
      <c r="P26" s="2"/>
      <c r="Q26" s="1"/>
      <c r="R26" s="1"/>
      <c r="S26" s="1"/>
      <c r="T26" s="1"/>
      <c r="U26" s="1"/>
      <c r="V26" s="1"/>
      <c r="W26" s="1"/>
      <c r="X26" s="1"/>
      <c r="Y26" s="1"/>
      <c r="Z26" s="1"/>
    </row>
    <row r="27" ht="13.5" customHeight="1">
      <c r="A27" s="2"/>
      <c r="B27" s="2"/>
      <c r="C27" s="2"/>
      <c r="D27" s="2"/>
      <c r="E27" s="2"/>
      <c r="F27" s="2"/>
      <c r="G27" s="2"/>
      <c r="H27" s="2"/>
      <c r="I27" s="2"/>
      <c r="J27" s="2"/>
      <c r="K27" s="2"/>
      <c r="L27" s="2"/>
      <c r="M27" s="2"/>
      <c r="N27" s="2"/>
      <c r="O27" s="2"/>
      <c r="P27" s="2"/>
      <c r="Q27" s="1"/>
      <c r="R27" s="1"/>
      <c r="S27" s="1"/>
      <c r="T27" s="1"/>
      <c r="U27" s="1"/>
      <c r="V27" s="1"/>
      <c r="W27" s="1"/>
      <c r="X27" s="1"/>
      <c r="Y27" s="1"/>
      <c r="Z27" s="1"/>
    </row>
    <row r="28" ht="13.5" customHeight="1">
      <c r="A28" s="2"/>
      <c r="B28" s="2"/>
      <c r="C28" s="2"/>
      <c r="D28" s="2"/>
      <c r="E28" s="2"/>
      <c r="F28" s="2"/>
      <c r="G28" s="2"/>
      <c r="H28" s="2"/>
      <c r="I28" s="2"/>
      <c r="J28" s="2"/>
      <c r="K28" s="2"/>
      <c r="L28" s="2"/>
      <c r="M28" s="2"/>
      <c r="N28" s="2"/>
      <c r="O28" s="2"/>
      <c r="P28" s="2"/>
      <c r="Q28" s="1"/>
      <c r="R28" s="1"/>
      <c r="S28" s="1"/>
      <c r="T28" s="1"/>
      <c r="U28" s="1"/>
      <c r="V28" s="1"/>
      <c r="W28" s="1"/>
      <c r="X28" s="1"/>
      <c r="Y28" s="1"/>
      <c r="Z28" s="1"/>
    </row>
    <row r="29" ht="13.5" customHeight="1">
      <c r="A29" s="2"/>
      <c r="B29" s="2"/>
      <c r="C29" s="2"/>
      <c r="D29" s="2"/>
      <c r="E29" s="2"/>
      <c r="F29" s="2"/>
      <c r="G29" s="2"/>
      <c r="H29" s="2"/>
      <c r="I29" s="2"/>
      <c r="J29" s="2"/>
      <c r="K29" s="2"/>
      <c r="L29" s="2"/>
      <c r="M29" s="2"/>
      <c r="N29" s="2"/>
      <c r="O29" s="2"/>
      <c r="P29" s="2"/>
      <c r="Q29" s="1"/>
      <c r="R29" s="1"/>
      <c r="S29" s="1"/>
      <c r="T29" s="1"/>
      <c r="U29" s="1"/>
      <c r="V29" s="1"/>
      <c r="W29" s="1"/>
      <c r="X29" s="1"/>
      <c r="Y29" s="1"/>
      <c r="Z29" s="1"/>
    </row>
    <row r="30" ht="13.5" customHeight="1">
      <c r="A30" s="2"/>
      <c r="B30" s="2"/>
      <c r="C30" s="2"/>
      <c r="D30" s="2"/>
      <c r="E30" s="2"/>
      <c r="F30" s="2"/>
      <c r="G30" s="2"/>
      <c r="H30" s="2"/>
      <c r="I30" s="2"/>
      <c r="J30" s="2"/>
      <c r="K30" s="2"/>
      <c r="L30" s="2"/>
      <c r="M30" s="2"/>
      <c r="N30" s="2"/>
      <c r="O30" s="2"/>
      <c r="P30" s="2"/>
      <c r="Q30" s="1"/>
      <c r="R30" s="1"/>
      <c r="S30" s="1"/>
      <c r="T30" s="1"/>
      <c r="U30" s="1"/>
      <c r="V30" s="1"/>
      <c r="W30" s="1"/>
      <c r="X30" s="1"/>
      <c r="Y30" s="1"/>
      <c r="Z30" s="1"/>
    </row>
    <row r="31" ht="13.5" customHeight="1">
      <c r="A31" s="2"/>
      <c r="B31" s="2"/>
      <c r="C31" s="2"/>
      <c r="D31" s="2"/>
      <c r="E31" s="2"/>
      <c r="F31" s="2"/>
      <c r="G31" s="2"/>
      <c r="H31" s="2"/>
      <c r="I31" s="2"/>
      <c r="J31" s="2"/>
      <c r="K31" s="2"/>
      <c r="L31" s="2"/>
      <c r="M31" s="2"/>
      <c r="N31" s="2"/>
      <c r="O31" s="2"/>
      <c r="P31" s="2"/>
      <c r="Q31" s="1"/>
      <c r="R31" s="1"/>
      <c r="S31" s="1"/>
      <c r="T31" s="1"/>
      <c r="U31" s="1"/>
      <c r="V31" s="1"/>
      <c r="W31" s="1"/>
      <c r="X31" s="1"/>
      <c r="Y31" s="1"/>
      <c r="Z31" s="1"/>
    </row>
    <row r="32" ht="13.5" customHeight="1">
      <c r="A32" s="2"/>
      <c r="B32" s="2"/>
      <c r="C32" s="2"/>
      <c r="D32" s="2"/>
      <c r="E32" s="2"/>
      <c r="F32" s="2"/>
      <c r="G32" s="2"/>
      <c r="H32" s="2"/>
      <c r="I32" s="2"/>
      <c r="J32" s="2"/>
      <c r="K32" s="2"/>
      <c r="L32" s="2"/>
      <c r="M32" s="2"/>
      <c r="N32" s="2"/>
      <c r="O32" s="2"/>
      <c r="P32" s="2"/>
      <c r="Q32" s="1"/>
      <c r="R32" s="1"/>
      <c r="S32" s="1"/>
      <c r="T32" s="1"/>
      <c r="U32" s="1"/>
      <c r="V32" s="1"/>
      <c r="W32" s="1"/>
      <c r="X32" s="1"/>
      <c r="Y32" s="1"/>
      <c r="Z32" s="1"/>
    </row>
    <row r="33" ht="13.5" customHeight="1">
      <c r="A33" s="2"/>
      <c r="B33" s="2"/>
      <c r="C33" s="2"/>
      <c r="D33" s="2"/>
      <c r="E33" s="2"/>
      <c r="F33" s="2"/>
      <c r="G33" s="2"/>
      <c r="H33" s="2"/>
      <c r="I33" s="2"/>
      <c r="J33" s="2"/>
      <c r="K33" s="2"/>
      <c r="L33" s="2"/>
      <c r="M33" s="2"/>
      <c r="N33" s="2"/>
      <c r="O33" s="2"/>
      <c r="P33" s="2"/>
      <c r="Q33" s="1"/>
      <c r="R33" s="1"/>
      <c r="S33" s="1"/>
      <c r="T33" s="1"/>
      <c r="U33" s="1"/>
      <c r="V33" s="1"/>
      <c r="W33" s="1"/>
      <c r="X33" s="1"/>
      <c r="Y33" s="1"/>
      <c r="Z33" s="1"/>
    </row>
    <row r="34" ht="13.5" customHeight="1">
      <c r="A34" s="2"/>
      <c r="B34" s="2"/>
      <c r="C34" s="2"/>
      <c r="D34" s="2"/>
      <c r="E34" s="2"/>
      <c r="F34" s="2"/>
      <c r="G34" s="2"/>
      <c r="H34" s="2"/>
      <c r="I34" s="2"/>
      <c r="J34" s="2"/>
      <c r="K34" s="2"/>
      <c r="L34" s="2"/>
      <c r="M34" s="2"/>
      <c r="N34" s="2"/>
      <c r="O34" s="2"/>
      <c r="P34" s="2"/>
      <c r="Q34" s="1"/>
      <c r="R34" s="1"/>
      <c r="S34" s="1"/>
      <c r="T34" s="1"/>
      <c r="U34" s="1"/>
      <c r="V34" s="1"/>
      <c r="W34" s="1"/>
      <c r="X34" s="1"/>
      <c r="Y34" s="1"/>
      <c r="Z34" s="1"/>
    </row>
    <row r="35" ht="13.5" customHeight="1">
      <c r="A35" s="2"/>
      <c r="B35" s="2"/>
      <c r="C35" s="2"/>
      <c r="D35" s="2"/>
      <c r="E35" s="2"/>
      <c r="F35" s="2"/>
      <c r="G35" s="2"/>
      <c r="H35" s="2"/>
      <c r="I35" s="2"/>
      <c r="J35" s="2"/>
      <c r="K35" s="2"/>
      <c r="L35" s="2"/>
      <c r="M35" s="2"/>
      <c r="N35" s="2"/>
      <c r="O35" s="2"/>
      <c r="P35" s="2"/>
      <c r="Q35" s="1"/>
      <c r="R35" s="1"/>
      <c r="S35" s="1"/>
      <c r="T35" s="1"/>
      <c r="U35" s="1"/>
      <c r="V35" s="1"/>
      <c r="W35" s="1"/>
      <c r="X35" s="1"/>
      <c r="Y35" s="1"/>
      <c r="Z35" s="1"/>
    </row>
    <row r="36" ht="13.5" customHeight="1">
      <c r="A36" s="2"/>
      <c r="B36" s="2"/>
      <c r="C36" s="2"/>
      <c r="D36" s="2"/>
      <c r="E36" s="2"/>
      <c r="F36" s="2"/>
      <c r="G36" s="2"/>
      <c r="H36" s="2"/>
      <c r="I36" s="2"/>
      <c r="J36" s="2"/>
      <c r="K36" s="2"/>
      <c r="L36" s="2"/>
      <c r="M36" s="2"/>
      <c r="N36" s="2"/>
      <c r="O36" s="2"/>
      <c r="P36" s="2"/>
      <c r="Q36" s="1"/>
      <c r="R36" s="1"/>
      <c r="S36" s="1"/>
      <c r="T36" s="1"/>
      <c r="U36" s="1"/>
      <c r="V36" s="1"/>
      <c r="W36" s="1"/>
      <c r="X36" s="1"/>
      <c r="Y36" s="1"/>
      <c r="Z36" s="1"/>
    </row>
    <row r="37" ht="13.5" customHeight="1">
      <c r="A37" s="2"/>
      <c r="B37" s="2"/>
      <c r="C37" s="2"/>
      <c r="D37" s="2"/>
      <c r="E37" s="2"/>
      <c r="F37" s="2"/>
      <c r="G37" s="2"/>
      <c r="H37" s="2"/>
      <c r="I37" s="2"/>
      <c r="J37" s="2"/>
      <c r="K37" s="2"/>
      <c r="L37" s="2"/>
      <c r="M37" s="2"/>
      <c r="N37" s="2"/>
      <c r="O37" s="2"/>
      <c r="P37" s="2"/>
      <c r="Q37" s="1"/>
      <c r="R37" s="1"/>
      <c r="S37" s="1"/>
      <c r="T37" s="1"/>
      <c r="U37" s="1"/>
      <c r="V37" s="1"/>
      <c r="W37" s="1"/>
      <c r="X37" s="1"/>
      <c r="Y37" s="1"/>
      <c r="Z37" s="1"/>
    </row>
    <row r="38" ht="13.5" customHeight="1">
      <c r="A38" s="2"/>
      <c r="B38" s="2"/>
      <c r="C38" s="2"/>
      <c r="D38" s="2"/>
      <c r="E38" s="2"/>
      <c r="F38" s="2"/>
      <c r="G38" s="2"/>
      <c r="H38" s="2"/>
      <c r="I38" s="2"/>
      <c r="J38" s="2"/>
      <c r="K38" s="2"/>
      <c r="L38" s="2"/>
      <c r="M38" s="2"/>
      <c r="N38" s="2"/>
      <c r="O38" s="2"/>
      <c r="P38" s="2"/>
      <c r="Q38" s="1"/>
      <c r="R38" s="1"/>
      <c r="S38" s="1"/>
      <c r="T38" s="1"/>
      <c r="U38" s="1"/>
      <c r="V38" s="1"/>
      <c r="W38" s="1"/>
      <c r="X38" s="1"/>
      <c r="Y38" s="1"/>
      <c r="Z38" s="1"/>
    </row>
    <row r="39" ht="13.5" customHeight="1">
      <c r="A39" s="2"/>
      <c r="B39" s="2"/>
      <c r="C39" s="2"/>
      <c r="D39" s="2"/>
      <c r="E39" s="2"/>
      <c r="F39" s="2"/>
      <c r="G39" s="2"/>
      <c r="H39" s="2"/>
      <c r="I39" s="2"/>
      <c r="J39" s="2"/>
      <c r="K39" s="2"/>
      <c r="L39" s="2"/>
      <c r="M39" s="2"/>
      <c r="N39" s="2"/>
      <c r="O39" s="2"/>
      <c r="P39" s="2"/>
      <c r="Q39" s="1"/>
      <c r="R39" s="1"/>
      <c r="S39" s="1"/>
      <c r="T39" s="1"/>
      <c r="U39" s="1"/>
      <c r="V39" s="1"/>
      <c r="W39" s="1"/>
      <c r="X39" s="1"/>
      <c r="Y39" s="1"/>
      <c r="Z39" s="1"/>
    </row>
    <row r="40" ht="13.5" customHeight="1">
      <c r="A40" s="2"/>
      <c r="B40" s="2"/>
      <c r="C40" s="2"/>
      <c r="D40" s="2"/>
      <c r="E40" s="2"/>
      <c r="F40" s="2"/>
      <c r="G40" s="2"/>
      <c r="H40" s="2"/>
      <c r="I40" s="2"/>
      <c r="J40" s="2"/>
      <c r="K40" s="2"/>
      <c r="L40" s="2"/>
      <c r="M40" s="2"/>
      <c r="N40" s="2"/>
      <c r="O40" s="2"/>
      <c r="P40" s="2"/>
      <c r="Q40" s="1"/>
      <c r="R40" s="1"/>
      <c r="S40" s="1"/>
      <c r="T40" s="1"/>
      <c r="U40" s="1"/>
      <c r="V40" s="1"/>
      <c r="W40" s="1"/>
      <c r="X40" s="1"/>
      <c r="Y40" s="1"/>
      <c r="Z40" s="1"/>
    </row>
    <row r="41" ht="13.5" customHeight="1">
      <c r="A41" s="2"/>
      <c r="B41" s="2"/>
      <c r="C41" s="2"/>
      <c r="D41" s="2"/>
      <c r="E41" s="2"/>
      <c r="F41" s="2"/>
      <c r="G41" s="2"/>
      <c r="H41" s="2"/>
      <c r="I41" s="2"/>
      <c r="J41" s="2"/>
      <c r="K41" s="2"/>
      <c r="L41" s="2"/>
      <c r="M41" s="2"/>
      <c r="N41" s="2"/>
      <c r="O41" s="2"/>
      <c r="P41" s="2"/>
      <c r="Q41" s="1"/>
      <c r="R41" s="1"/>
      <c r="S41" s="1"/>
      <c r="T41" s="1"/>
      <c r="U41" s="1"/>
      <c r="V41" s="1"/>
      <c r="W41" s="1"/>
      <c r="X41" s="1"/>
      <c r="Y41" s="1"/>
      <c r="Z41" s="1"/>
    </row>
    <row r="42" ht="13.5" customHeight="1">
      <c r="A42" s="2"/>
      <c r="B42" s="2"/>
      <c r="C42" s="2"/>
      <c r="D42" s="2"/>
      <c r="E42" s="2"/>
      <c r="F42" s="2"/>
      <c r="G42" s="2"/>
      <c r="H42" s="2"/>
      <c r="I42" s="2"/>
      <c r="J42" s="2"/>
      <c r="K42" s="2"/>
      <c r="L42" s="2"/>
      <c r="M42" s="2"/>
      <c r="N42" s="2"/>
      <c r="O42" s="2"/>
      <c r="P42" s="2"/>
      <c r="Q42" s="1"/>
      <c r="R42" s="1"/>
      <c r="S42" s="1"/>
      <c r="T42" s="1"/>
      <c r="U42" s="1"/>
      <c r="V42" s="1"/>
      <c r="W42" s="1"/>
      <c r="X42" s="1"/>
      <c r="Y42" s="1"/>
      <c r="Z42" s="1"/>
    </row>
    <row r="43" ht="13.5" customHeight="1">
      <c r="A43" s="2"/>
      <c r="B43" s="2"/>
      <c r="C43" s="2"/>
      <c r="D43" s="2"/>
      <c r="E43" s="2"/>
      <c r="F43" s="2"/>
      <c r="G43" s="2"/>
      <c r="H43" s="2"/>
      <c r="I43" s="2"/>
      <c r="J43" s="2"/>
      <c r="K43" s="2"/>
      <c r="L43" s="2"/>
      <c r="M43" s="2"/>
      <c r="N43" s="2"/>
      <c r="O43" s="2"/>
      <c r="P43" s="2"/>
      <c r="Q43" s="1"/>
      <c r="R43" s="1"/>
      <c r="S43" s="1"/>
      <c r="T43" s="1"/>
      <c r="U43" s="1"/>
      <c r="V43" s="1"/>
      <c r="W43" s="1"/>
      <c r="X43" s="1"/>
      <c r="Y43" s="1"/>
      <c r="Z43" s="1"/>
    </row>
    <row r="44" ht="13.5" customHeight="1">
      <c r="A44" s="2"/>
      <c r="B44" s="2"/>
      <c r="C44" s="2"/>
      <c r="D44" s="2"/>
      <c r="E44" s="2"/>
      <c r="F44" s="2"/>
      <c r="G44" s="2"/>
      <c r="H44" s="2"/>
      <c r="I44" s="2"/>
      <c r="J44" s="2"/>
      <c r="K44" s="2"/>
      <c r="L44" s="2"/>
      <c r="M44" s="2"/>
      <c r="N44" s="2"/>
      <c r="O44" s="2"/>
      <c r="P44" s="2"/>
      <c r="Q44" s="1"/>
      <c r="R44" s="1"/>
      <c r="S44" s="1"/>
      <c r="T44" s="1"/>
      <c r="U44" s="1"/>
      <c r="V44" s="1"/>
      <c r="W44" s="1"/>
      <c r="X44" s="1"/>
      <c r="Y44" s="1"/>
      <c r="Z44" s="1"/>
    </row>
    <row r="45" ht="13.5" customHeight="1">
      <c r="A45" s="2"/>
      <c r="B45" s="2"/>
      <c r="C45" s="2"/>
      <c r="D45" s="2"/>
      <c r="E45" s="2"/>
      <c r="F45" s="2"/>
      <c r="G45" s="2"/>
      <c r="H45" s="2"/>
      <c r="I45" s="2"/>
      <c r="J45" s="2"/>
      <c r="K45" s="2"/>
      <c r="L45" s="2"/>
      <c r="M45" s="2"/>
      <c r="N45" s="2"/>
      <c r="O45" s="2"/>
      <c r="P45" s="2"/>
      <c r="Q45" s="1"/>
      <c r="R45" s="1"/>
      <c r="S45" s="1"/>
      <c r="T45" s="1"/>
      <c r="U45" s="1"/>
      <c r="V45" s="1"/>
      <c r="W45" s="1"/>
      <c r="X45" s="1"/>
      <c r="Y45" s="1"/>
      <c r="Z45" s="1"/>
    </row>
    <row r="46" ht="13.5" customHeight="1">
      <c r="A46" s="2"/>
      <c r="B46" s="2"/>
      <c r="C46" s="2"/>
      <c r="D46" s="2"/>
      <c r="E46" s="2"/>
      <c r="F46" s="2"/>
      <c r="G46" s="2"/>
      <c r="H46" s="2"/>
      <c r="I46" s="2"/>
      <c r="J46" s="2"/>
      <c r="K46" s="2"/>
      <c r="L46" s="2"/>
      <c r="M46" s="2"/>
      <c r="N46" s="2"/>
      <c r="O46" s="2"/>
      <c r="P46" s="2"/>
      <c r="Q46" s="1"/>
      <c r="R46" s="1"/>
      <c r="S46" s="1"/>
      <c r="T46" s="1"/>
      <c r="U46" s="1"/>
      <c r="V46" s="1"/>
      <c r="W46" s="1"/>
      <c r="X46" s="1"/>
      <c r="Y46" s="1"/>
      <c r="Z46" s="1"/>
    </row>
    <row r="47" ht="13.5" customHeight="1">
      <c r="A47" s="2"/>
      <c r="B47" s="2"/>
      <c r="C47" s="2"/>
      <c r="D47" s="2"/>
      <c r="E47" s="2"/>
      <c r="F47" s="2"/>
      <c r="G47" s="2"/>
      <c r="H47" s="2"/>
      <c r="I47" s="2"/>
      <c r="J47" s="2"/>
      <c r="K47" s="2"/>
      <c r="L47" s="2"/>
      <c r="M47" s="2"/>
      <c r="N47" s="2"/>
      <c r="O47" s="2"/>
      <c r="P47" s="2"/>
      <c r="Q47" s="1"/>
      <c r="R47" s="1"/>
      <c r="S47" s="1"/>
      <c r="T47" s="1"/>
      <c r="U47" s="1"/>
      <c r="V47" s="1"/>
      <c r="W47" s="1"/>
      <c r="X47" s="1"/>
      <c r="Y47" s="1"/>
      <c r="Z47" s="1"/>
    </row>
    <row r="48" ht="13.5" customHeight="1">
      <c r="A48" s="2"/>
      <c r="B48" s="2"/>
      <c r="C48" s="2"/>
      <c r="D48" s="2"/>
      <c r="E48" s="2"/>
      <c r="F48" s="2"/>
      <c r="G48" s="2"/>
      <c r="H48" s="2"/>
      <c r="I48" s="2"/>
      <c r="J48" s="2"/>
      <c r="K48" s="2"/>
      <c r="L48" s="2"/>
      <c r="M48" s="2"/>
      <c r="N48" s="2"/>
      <c r="O48" s="2"/>
      <c r="P48" s="2"/>
      <c r="Q48" s="1"/>
      <c r="R48" s="1"/>
      <c r="S48" s="1"/>
      <c r="T48" s="1"/>
      <c r="U48" s="1"/>
      <c r="V48" s="1"/>
      <c r="W48" s="1"/>
      <c r="X48" s="1"/>
      <c r="Y48" s="1"/>
      <c r="Z48" s="1"/>
    </row>
    <row r="49" ht="13.5" customHeight="1">
      <c r="A49" s="2"/>
      <c r="B49" s="2"/>
      <c r="C49" s="2"/>
      <c r="D49" s="2"/>
      <c r="E49" s="2"/>
      <c r="F49" s="2"/>
      <c r="G49" s="2"/>
      <c r="H49" s="2"/>
      <c r="I49" s="2"/>
      <c r="J49" s="2"/>
      <c r="K49" s="2"/>
      <c r="L49" s="2"/>
      <c r="M49" s="2"/>
      <c r="N49" s="2"/>
      <c r="O49" s="2"/>
      <c r="P49" s="2"/>
      <c r="Q49" s="1"/>
      <c r="R49" s="1"/>
      <c r="S49" s="1"/>
      <c r="T49" s="1"/>
      <c r="U49" s="1"/>
      <c r="V49" s="1"/>
      <c r="W49" s="1"/>
      <c r="X49" s="1"/>
      <c r="Y49" s="1"/>
      <c r="Z49" s="1"/>
    </row>
    <row r="50" ht="13.5" customHeight="1">
      <c r="A50" s="2"/>
      <c r="B50" s="2"/>
      <c r="C50" s="2"/>
      <c r="D50" s="2"/>
      <c r="E50" s="2"/>
      <c r="F50" s="2"/>
      <c r="G50" s="2"/>
      <c r="H50" s="2"/>
      <c r="I50" s="2"/>
      <c r="J50" s="2"/>
      <c r="K50" s="2"/>
      <c r="L50" s="2"/>
      <c r="M50" s="2"/>
      <c r="N50" s="2"/>
      <c r="O50" s="2"/>
      <c r="P50" s="2"/>
      <c r="Q50" s="1"/>
      <c r="R50" s="1"/>
      <c r="S50" s="1"/>
      <c r="T50" s="1"/>
      <c r="U50" s="1"/>
      <c r="V50" s="1"/>
      <c r="W50" s="1"/>
      <c r="X50" s="1"/>
      <c r="Y50" s="1"/>
      <c r="Z50" s="1"/>
    </row>
    <row r="51" ht="13.5" customHeight="1">
      <c r="A51" s="2"/>
      <c r="B51" s="2"/>
      <c r="C51" s="2"/>
      <c r="D51" s="2"/>
      <c r="E51" s="2"/>
      <c r="F51" s="2"/>
      <c r="G51" s="2"/>
      <c r="H51" s="2"/>
      <c r="I51" s="2"/>
      <c r="J51" s="2"/>
      <c r="K51" s="2"/>
      <c r="L51" s="2"/>
      <c r="M51" s="2"/>
      <c r="N51" s="2"/>
      <c r="O51" s="2"/>
      <c r="P51" s="2"/>
      <c r="Q51" s="1"/>
      <c r="R51" s="1"/>
      <c r="S51" s="1"/>
      <c r="T51" s="1"/>
      <c r="U51" s="1"/>
      <c r="V51" s="1"/>
      <c r="W51" s="1"/>
      <c r="X51" s="1"/>
      <c r="Y51" s="1"/>
      <c r="Z51" s="1"/>
    </row>
    <row r="52" ht="13.5" customHeight="1">
      <c r="A52" s="2"/>
      <c r="B52" s="2"/>
      <c r="C52" s="2"/>
      <c r="D52" s="2"/>
      <c r="E52" s="2"/>
      <c r="F52" s="2"/>
      <c r="G52" s="2"/>
      <c r="H52" s="2"/>
      <c r="I52" s="2"/>
      <c r="J52" s="2"/>
      <c r="K52" s="2"/>
      <c r="L52" s="2"/>
      <c r="M52" s="2"/>
      <c r="N52" s="2"/>
      <c r="O52" s="2"/>
      <c r="P52" s="2"/>
      <c r="Q52" s="1"/>
      <c r="R52" s="1"/>
      <c r="S52" s="1"/>
      <c r="T52" s="1"/>
      <c r="U52" s="1"/>
      <c r="V52" s="1"/>
      <c r="W52" s="1"/>
      <c r="X52" s="1"/>
      <c r="Y52" s="1"/>
      <c r="Z52" s="1"/>
    </row>
    <row r="53" ht="13.5" customHeight="1">
      <c r="A53" s="2"/>
      <c r="B53" s="2"/>
      <c r="C53" s="2"/>
      <c r="D53" s="2"/>
      <c r="E53" s="2"/>
      <c r="F53" s="2"/>
      <c r="G53" s="2"/>
      <c r="H53" s="2"/>
      <c r="I53" s="2"/>
      <c r="J53" s="2"/>
      <c r="K53" s="2"/>
      <c r="L53" s="2"/>
      <c r="M53" s="2"/>
      <c r="N53" s="2"/>
      <c r="O53" s="2"/>
      <c r="P53" s="2"/>
      <c r="Q53" s="1"/>
      <c r="R53" s="1"/>
      <c r="S53" s="1"/>
      <c r="T53" s="1"/>
      <c r="U53" s="1"/>
      <c r="V53" s="1"/>
      <c r="W53" s="1"/>
      <c r="X53" s="1"/>
      <c r="Y53" s="1"/>
      <c r="Z53" s="1"/>
    </row>
    <row r="54" ht="13.5" customHeight="1">
      <c r="A54" s="2"/>
      <c r="B54" s="2"/>
      <c r="C54" s="2"/>
      <c r="D54" s="2"/>
      <c r="E54" s="2"/>
      <c r="F54" s="2"/>
      <c r="G54" s="2"/>
      <c r="H54" s="2"/>
      <c r="I54" s="2"/>
      <c r="J54" s="2"/>
      <c r="K54" s="2"/>
      <c r="L54" s="2"/>
      <c r="M54" s="2"/>
      <c r="N54" s="2"/>
      <c r="O54" s="2"/>
      <c r="P54" s="2"/>
      <c r="Q54" s="1"/>
      <c r="R54" s="1"/>
      <c r="S54" s="1"/>
      <c r="T54" s="1"/>
      <c r="U54" s="1"/>
      <c r="V54" s="1"/>
      <c r="W54" s="1"/>
      <c r="X54" s="1"/>
      <c r="Y54" s="1"/>
      <c r="Z54" s="1"/>
    </row>
    <row r="55" ht="13.5" customHeight="1">
      <c r="A55" s="2"/>
      <c r="B55" s="2"/>
      <c r="C55" s="2"/>
      <c r="D55" s="2"/>
      <c r="E55" s="2"/>
      <c r="F55" s="2"/>
      <c r="G55" s="2"/>
      <c r="H55" s="2"/>
      <c r="I55" s="2"/>
      <c r="J55" s="2"/>
      <c r="K55" s="2"/>
      <c r="L55" s="2"/>
      <c r="M55" s="2"/>
      <c r="N55" s="2"/>
      <c r="O55" s="2"/>
      <c r="P55" s="2"/>
      <c r="Q55" s="1"/>
      <c r="R55" s="1"/>
      <c r="S55" s="1"/>
      <c r="T55" s="1"/>
      <c r="U55" s="1"/>
      <c r="V55" s="1"/>
      <c r="W55" s="1"/>
      <c r="X55" s="1"/>
      <c r="Y55" s="1"/>
      <c r="Z55" s="1"/>
    </row>
    <row r="56" ht="13.5" customHeight="1">
      <c r="A56" s="2"/>
      <c r="B56" s="2"/>
      <c r="C56" s="2"/>
      <c r="D56" s="2"/>
      <c r="E56" s="2"/>
      <c r="F56" s="2"/>
      <c r="G56" s="2"/>
      <c r="H56" s="2"/>
      <c r="I56" s="2"/>
      <c r="J56" s="2"/>
      <c r="K56" s="2"/>
      <c r="L56" s="2"/>
      <c r="M56" s="2"/>
      <c r="N56" s="2"/>
      <c r="O56" s="2"/>
      <c r="P56" s="2"/>
      <c r="Q56" s="1"/>
      <c r="R56" s="1"/>
      <c r="S56" s="1"/>
      <c r="T56" s="1"/>
      <c r="U56" s="1"/>
      <c r="V56" s="1"/>
      <c r="W56" s="1"/>
      <c r="X56" s="1"/>
      <c r="Y56" s="1"/>
      <c r="Z56" s="1"/>
    </row>
    <row r="57" ht="13.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3.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3.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3.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3.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3.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3.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3.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3.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3.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3.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3.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3.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3.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3.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3.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3.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3.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3.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3.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3.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3.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3.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3.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3.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3.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3.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3.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3.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3.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3.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3.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3.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3.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3.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3.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3.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3.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3.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3.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3.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3.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3.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3.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3.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3.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3.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3.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3.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3.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3.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3.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3.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3.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3.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3.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3.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3.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3.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3.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3.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3.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3.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3.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3.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3.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3.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3.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3.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3.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3.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3.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3.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3.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3.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3.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3.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3.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3.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3.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3.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3.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3.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3.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3.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3.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3.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3.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3.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3.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3.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3.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3.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3.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3.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3.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3.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3.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3.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3.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3.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3.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3.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3.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3.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3.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3.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3.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3.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3.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3.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3.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3.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3.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3.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3.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3.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3.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3.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3.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3.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3.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3.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3.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3.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3.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3.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3.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3.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3.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3.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3.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3.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3.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3.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3.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3.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3.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3.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3.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3.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3.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3.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3.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3.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3.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3.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3.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3.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3.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3.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3.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3.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3.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3.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3.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3.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3.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3.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3.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3.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3.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3.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3.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3.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3.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3.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3.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3.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3.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3.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3.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3.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3.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3.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3.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3.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3.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3.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3.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3.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3.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3.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3.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3.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3.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3.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3.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3.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3.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3.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3.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3.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3.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3.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3.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3.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3.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3.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3.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3.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3.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3.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3.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3.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3.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3.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3.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3.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3.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3.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3.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3.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3.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3.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3.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3.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3.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3.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3.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3.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3.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3.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3.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3.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3.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3.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3.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3.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3.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3.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3.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3.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3.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3.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3.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3.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3.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3.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3.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3.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3.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3.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3.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3.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3.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3.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3.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3.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3.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3.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3.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3.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3.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3.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3.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3.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3.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3.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3.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3.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3.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3.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3.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3.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3.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3.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3.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3.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3.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3.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3.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3.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3.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3.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3.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3.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3.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3.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3.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3.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3.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3.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3.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3.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3.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3.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3.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3.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3.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3.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3.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3.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3.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3.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3.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3.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3.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3.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3.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3.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3.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3.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3.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3.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3.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3.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3.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3.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3.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3.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3.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3.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3.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3.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3.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3.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3.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3.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3.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3.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3.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3.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3.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3.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3.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3.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3.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3.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3.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3.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3.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3.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3.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3.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3.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3.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3.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3.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3.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3.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3.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3.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3.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3.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3.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3.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3.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3.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3.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3.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3.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3.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3.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3.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3.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3.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3.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3.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3.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3.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3.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3.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3.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3.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3.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3.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3.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3.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3.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3.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3.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3.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3.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3.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3.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3.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3.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3.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3.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3.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3.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3.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3.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3.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3.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3.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3.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3.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3.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3.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3.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3.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3.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3.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3.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3.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3.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3.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3.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3.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3.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3.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3.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3.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3.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3.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3.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3.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3.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3.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3.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3.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3.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3.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3.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3.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3.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3.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3.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3.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3.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3.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3.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3.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3.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3.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3.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3.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3.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3.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3.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3.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3.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3.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3.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3.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3.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3.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3.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3.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3.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3.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3.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3.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3.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3.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3.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3.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3.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3.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3.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3.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3.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3.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3.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3.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3.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3.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3.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3.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3.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3.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3.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3.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3.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3.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3.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3.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3.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3.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3.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3.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3.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3.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3.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3.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3.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3.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3.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3.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3.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3.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3.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3.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3.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3.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3.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3.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3.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3.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3.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3.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3.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3.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3.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3.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3.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3.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3.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3.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3.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3.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3.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3.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3.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3.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3.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3.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3.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3.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3.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3.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3.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3.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3.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3.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3.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3.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3.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3.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3.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3.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3.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3.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3.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3.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3.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3.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3.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3.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3.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3.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3.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3.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3.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3.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3.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3.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3.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3.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3.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3.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3.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3.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3.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3.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3.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3.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3.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3.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3.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3.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3.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3.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3.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3.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3.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3.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3.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3.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3.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3.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3.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3.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3.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3.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3.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3.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3.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3.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3.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3.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3.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3.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3.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3.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3.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3.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3.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3.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3.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3.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3.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3.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3.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3.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3.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3.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3.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3.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3.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3.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3.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3.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3.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3.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3.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3.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3.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3.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3.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3.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3.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3.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3.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3.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3.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3.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3.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3.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3.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3.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3.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3.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3.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3.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3.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3.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3.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3.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3.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3.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3.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3.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3.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3.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3.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3.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3.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3.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3.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3.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3.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3.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3.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3.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3.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3.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3.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3.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3.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3.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3.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3.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3.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3.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3.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3.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3.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3.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3.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3.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3.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3.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3.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3.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3.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3.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3.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3.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3.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3.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3.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3.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3.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3.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3.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3.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3.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3.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3.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3.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3.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3.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3.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3.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3.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3.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3.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3.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3.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3.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3.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3.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3.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3.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3.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3.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3.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3.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3.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3.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3.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3.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3.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3.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3.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3.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3.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3.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3.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3.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3.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3.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3.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3.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3.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3.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3.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3.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3.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3.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3.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3.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3.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3.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3.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3.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3.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3.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3.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3.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3.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3.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3.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3.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3.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3.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3.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3.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3.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3.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3.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3.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3.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3.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3.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3.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3.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3.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3.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3.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3.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3.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3.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3.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3.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3.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3.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3.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3.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3.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3.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3.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3.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3.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3.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3.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3.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3.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3.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3.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3.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3.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3.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3.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3.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3.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3.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3.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3.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3.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3.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3.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3.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3.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3.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3.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3.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3.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3.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3.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3.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3.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3.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3.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3.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3.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3.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3.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3.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3.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3.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3.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3.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3.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3.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3.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3.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3.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3.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3.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3.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3.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3.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3.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3.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3.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3.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3.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3.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3.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3.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3.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3.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3.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3.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3.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3.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3.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3.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3.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3.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3.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3.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3.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3.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3.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3.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3.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3.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3.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3.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3.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3.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3.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3.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3.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3.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3.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3.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3.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3.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3.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3.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3.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3.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3.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3.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3.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3.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3.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3.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3.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3.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3.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3.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3.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3.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3.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3.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3.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3.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3.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3.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3.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3.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3.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3.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3.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3.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3.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3.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3.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3.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3.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3.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3.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3.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3.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3.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3.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3.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3.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3.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3.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3.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3.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3.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3.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3.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3.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3.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3.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3.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3.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3.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3.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3.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3.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3.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3.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3.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3.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3.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3.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3.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3.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3.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3.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3.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3.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3.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3.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3.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3.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3.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3.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3.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3.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3.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3.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3.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3.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3.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3.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3.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3.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3.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3.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3.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3.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3.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3.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3.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3.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3.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3.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3.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3.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3.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3.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3.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FF0000"/>
    <pageSetUpPr/>
  </sheetPr>
  <sheetViews>
    <sheetView workbookViewId="0"/>
  </sheetViews>
  <sheetFormatPr customHeight="1" defaultColWidth="14.43" defaultRowHeight="15.0"/>
  <cols>
    <col customWidth="1" min="1" max="52" width="2.71"/>
    <col customWidth="1" min="53" max="78" width="2.57"/>
    <col customWidth="1" min="79" max="104" width="12.71"/>
  </cols>
  <sheetData>
    <row r="1" ht="24.75" customHeight="1">
      <c r="A1" s="3" t="s">
        <v>0</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5"/>
      <c r="BE1" s="6"/>
      <c r="BF1" s="6"/>
      <c r="BG1" s="6"/>
      <c r="BH1" s="6"/>
      <c r="BI1" s="6"/>
      <c r="BJ1" s="6"/>
      <c r="BK1" s="6"/>
      <c r="BL1" s="6"/>
      <c r="BM1" s="6"/>
      <c r="BN1" s="6"/>
      <c r="BO1" s="6"/>
      <c r="BP1" s="6"/>
      <c r="BQ1" s="6"/>
      <c r="BR1" s="6"/>
      <c r="BS1" s="6"/>
      <c r="BT1" s="6"/>
      <c r="BU1" s="6"/>
      <c r="BV1" s="6"/>
      <c r="BW1" s="6"/>
      <c r="BX1" s="6"/>
      <c r="BY1" s="6"/>
      <c r="BZ1" s="6"/>
      <c r="CA1" s="7" t="s">
        <v>1</v>
      </c>
      <c r="CB1" s="8"/>
      <c r="CC1" s="8"/>
      <c r="CD1" s="8"/>
      <c r="CE1" s="8"/>
      <c r="CF1" s="8" t="str">
        <f>data!$D$7</f>
        <v>International</v>
      </c>
      <c r="CG1" s="8"/>
      <c r="CH1" s="8"/>
      <c r="CI1" s="8"/>
      <c r="CJ1" s="8"/>
      <c r="CK1" s="8"/>
      <c r="CL1" s="9"/>
      <c r="CM1" s="8"/>
      <c r="CN1" s="8"/>
      <c r="CO1" s="8"/>
      <c r="CP1" s="8"/>
      <c r="CQ1" s="8"/>
      <c r="CR1" s="8"/>
      <c r="CS1" s="8"/>
      <c r="CT1" s="8"/>
      <c r="CU1" s="8"/>
      <c r="CV1" s="8"/>
      <c r="CW1" s="8"/>
      <c r="CX1" s="8"/>
      <c r="CY1" s="8"/>
      <c r="CZ1" s="8"/>
    </row>
    <row r="2" ht="24.75" customHeight="1">
      <c r="A2" s="10" t="s">
        <v>2</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5"/>
      <c r="BE2" s="6"/>
      <c r="BF2" s="6"/>
      <c r="BG2" s="6"/>
      <c r="BH2" s="6"/>
      <c r="BI2" s="6"/>
      <c r="BJ2" s="6"/>
      <c r="BK2" s="6"/>
      <c r="BL2" s="6"/>
      <c r="BM2" s="6"/>
      <c r="BN2" s="6"/>
      <c r="BO2" s="6"/>
      <c r="BP2" s="6"/>
      <c r="BQ2" s="6"/>
      <c r="BR2" s="6"/>
      <c r="BS2" s="6"/>
      <c r="BT2" s="6"/>
      <c r="BU2" s="6"/>
      <c r="BV2" s="6"/>
      <c r="BW2" s="6"/>
      <c r="BX2" s="6"/>
      <c r="BY2" s="6"/>
      <c r="BZ2" s="6"/>
      <c r="CA2" s="7"/>
      <c r="CB2" s="8"/>
      <c r="CC2" s="8"/>
      <c r="CD2" s="8"/>
      <c r="CE2" s="8"/>
      <c r="CF2" s="8"/>
      <c r="CG2" s="8"/>
      <c r="CH2" s="8"/>
      <c r="CI2" s="8"/>
      <c r="CJ2" s="8"/>
      <c r="CK2" s="8"/>
      <c r="CL2" s="9"/>
      <c r="CM2" s="8"/>
      <c r="CN2" s="8"/>
      <c r="CO2" s="8"/>
      <c r="CP2" s="8"/>
      <c r="CQ2" s="8"/>
      <c r="CR2" s="8"/>
      <c r="CS2" s="8"/>
      <c r="CT2" s="8"/>
      <c r="CU2" s="8"/>
      <c r="CV2" s="8"/>
      <c r="CW2" s="8"/>
      <c r="CX2" s="8"/>
      <c r="CY2" s="8"/>
      <c r="CZ2" s="8"/>
    </row>
    <row r="3" ht="12.0" customHeight="1">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2"/>
      <c r="BB3" s="12"/>
      <c r="BC3" s="13"/>
      <c r="BD3" s="13"/>
      <c r="BE3" s="14" t="s">
        <v>3</v>
      </c>
      <c r="BF3" s="14"/>
      <c r="BG3" s="14"/>
      <c r="BH3" s="14"/>
      <c r="BI3" s="15"/>
      <c r="BJ3" s="15"/>
      <c r="BK3" s="15"/>
      <c r="BL3" s="15"/>
      <c r="BM3" s="15"/>
      <c r="BN3" s="15"/>
      <c r="BO3" s="15"/>
      <c r="BP3" s="15"/>
      <c r="BQ3" s="16"/>
      <c r="BR3" s="15"/>
      <c r="BS3" s="15"/>
      <c r="BT3" s="14"/>
      <c r="BU3" s="14"/>
      <c r="BV3" s="14"/>
      <c r="BW3" s="14"/>
      <c r="BX3" s="14"/>
      <c r="BY3" s="14"/>
      <c r="BZ3" s="14"/>
      <c r="CA3" s="7"/>
      <c r="CB3" s="17" t="s">
        <v>4</v>
      </c>
      <c r="CC3" s="18">
        <f>'Variable Capacity unit'!$H$9</f>
        <v>2691.334</v>
      </c>
      <c r="CD3" s="19"/>
      <c r="CE3" s="20" t="s">
        <v>5</v>
      </c>
      <c r="CF3" s="21">
        <f>$CK$49/$CZ$49</f>
        <v>4.035004897</v>
      </c>
      <c r="CG3" s="8"/>
      <c r="CH3" s="8"/>
      <c r="CI3" s="8"/>
      <c r="CJ3" s="22"/>
      <c r="CK3" s="8"/>
      <c r="CL3" s="23"/>
      <c r="CM3" s="8"/>
      <c r="CN3" s="8"/>
      <c r="CO3" s="8"/>
      <c r="CP3" s="8"/>
      <c r="CQ3" s="8"/>
      <c r="CR3" s="8"/>
      <c r="CS3" s="8"/>
      <c r="CT3" s="8"/>
      <c r="CU3" s="8"/>
      <c r="CV3" s="8"/>
      <c r="CW3" s="8"/>
      <c r="CX3" s="8"/>
      <c r="CY3" s="8"/>
      <c r="CZ3" s="8"/>
    </row>
    <row r="4" ht="12.0" customHeight="1">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2"/>
      <c r="BB4" s="12"/>
      <c r="BC4" s="13"/>
      <c r="BD4" s="13"/>
      <c r="BE4" s="14" t="s">
        <v>3</v>
      </c>
      <c r="BF4" s="14"/>
      <c r="BG4" s="14"/>
      <c r="BH4" s="14"/>
      <c r="BI4" s="15"/>
      <c r="BJ4" s="15"/>
      <c r="BK4" s="15"/>
      <c r="BL4" s="15"/>
      <c r="BM4" s="15"/>
      <c r="BN4" s="15"/>
      <c r="BO4" s="15"/>
      <c r="BP4" s="15"/>
      <c r="BQ4" s="15"/>
      <c r="BR4" s="15"/>
      <c r="BS4" s="15"/>
      <c r="BT4" s="14"/>
      <c r="BU4" s="14"/>
      <c r="BV4" s="14"/>
      <c r="BW4" s="14"/>
      <c r="BX4" s="14"/>
      <c r="BY4" s="14"/>
      <c r="BZ4" s="14"/>
      <c r="CA4" s="7"/>
      <c r="CB4" s="8"/>
      <c r="CC4" s="8"/>
      <c r="CD4" s="8"/>
      <c r="CE4" s="8"/>
      <c r="CF4" s="8"/>
      <c r="CG4" s="8"/>
      <c r="CH4" s="8"/>
      <c r="CI4" s="8"/>
      <c r="CJ4" s="8"/>
      <c r="CK4" s="8"/>
      <c r="CL4" s="23"/>
      <c r="CM4" s="8"/>
      <c r="CN4" s="8"/>
      <c r="CO4" s="8"/>
      <c r="CP4" s="8"/>
      <c r="CQ4" s="8"/>
      <c r="CR4" s="8"/>
      <c r="CS4" s="8"/>
      <c r="CT4" s="8"/>
      <c r="CU4" s="8"/>
      <c r="CV4" s="8"/>
      <c r="CW4" s="8"/>
      <c r="CX4" s="8"/>
      <c r="CY4" s="8"/>
      <c r="CZ4" s="8"/>
    </row>
    <row r="5" ht="12.0" customHeight="1">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2"/>
      <c r="BB5" s="12"/>
      <c r="BC5" s="13"/>
      <c r="BD5" s="13"/>
      <c r="BE5" s="14" t="s">
        <v>3</v>
      </c>
      <c r="BF5" s="14"/>
      <c r="BG5" s="14"/>
      <c r="BH5" s="14"/>
      <c r="BI5" s="15"/>
      <c r="BJ5" s="15"/>
      <c r="BK5" s="15"/>
      <c r="BL5" s="15"/>
      <c r="BM5" s="15"/>
      <c r="BN5" s="15"/>
      <c r="BO5" s="14"/>
      <c r="BP5" s="14"/>
      <c r="BQ5" s="14"/>
      <c r="BR5" s="14"/>
      <c r="BS5" s="14"/>
      <c r="BT5" s="14"/>
      <c r="BU5" s="14"/>
      <c r="BV5" s="14"/>
      <c r="BW5" s="14"/>
      <c r="BX5" s="14"/>
      <c r="BY5" s="14"/>
      <c r="BZ5" s="14"/>
      <c r="CA5" s="7"/>
      <c r="CB5" s="8"/>
      <c r="CC5" s="24" t="s">
        <v>6</v>
      </c>
      <c r="CD5" s="24" t="s">
        <v>7</v>
      </c>
      <c r="CE5" s="24" t="s">
        <v>8</v>
      </c>
      <c r="CF5" s="8"/>
      <c r="CG5" s="24" t="s">
        <v>9</v>
      </c>
      <c r="CH5" s="24">
        <f>data!$D$14</f>
        <v>0.25</v>
      </c>
      <c r="CI5" s="8"/>
      <c r="CJ5" s="24" t="s">
        <v>10</v>
      </c>
      <c r="CK5" s="25">
        <f>(6*$CC$3*$CH$8+6*$CC$6*($CH$9-$CH$8)+35*($CC$11-$CC$6)*($CH$9-$CH$8))/(6*$CC$3+($CC$11-$CC$6)*($CH$9-$CH$8))</f>
        <v>35</v>
      </c>
      <c r="CL5" s="26"/>
      <c r="CM5" s="24" t="s">
        <v>11</v>
      </c>
      <c r="CN5" s="25">
        <f>($CE$6+($CE$11-$CE$6)/(35-29)*(35-$CH$8))/($CE$7+($CE$12-$CE$7)/(35-29)*(35-$CH$8))</f>
        <v>7.335085318</v>
      </c>
      <c r="CO5" s="8"/>
      <c r="CP5" s="8"/>
      <c r="CQ5" s="8"/>
      <c r="CR5" s="8"/>
      <c r="CS5" s="8"/>
      <c r="CT5" s="8"/>
      <c r="CU5" s="8"/>
      <c r="CV5" s="8"/>
      <c r="CW5" s="8"/>
      <c r="CX5" s="8"/>
      <c r="CY5" s="8"/>
      <c r="CZ5" s="8"/>
    </row>
    <row r="6" ht="12.0" customHeight="1">
      <c r="A6" s="11"/>
      <c r="B6" s="11"/>
      <c r="C6" s="27" t="s">
        <v>12</v>
      </c>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28" t="s">
        <v>13</v>
      </c>
      <c r="AJ6" s="11"/>
      <c r="AK6" s="11"/>
      <c r="AL6" s="11"/>
      <c r="AM6" s="11"/>
      <c r="AN6" s="11"/>
      <c r="AO6" s="11"/>
      <c r="AP6" s="11"/>
      <c r="AQ6" s="11"/>
      <c r="AR6" s="11"/>
      <c r="AS6" s="11"/>
      <c r="AT6" s="11"/>
      <c r="AU6" s="11"/>
      <c r="AV6" s="11"/>
      <c r="AW6" s="11"/>
      <c r="AX6" s="11"/>
      <c r="AY6" s="11"/>
      <c r="AZ6" s="11"/>
      <c r="BA6" s="12"/>
      <c r="BB6" s="12"/>
      <c r="BC6" s="13"/>
      <c r="BD6" s="13"/>
      <c r="BE6" s="14" t="s">
        <v>3</v>
      </c>
      <c r="BF6" s="14"/>
      <c r="BG6" s="14"/>
      <c r="BH6" s="14"/>
      <c r="BI6" s="29"/>
      <c r="BJ6" s="30"/>
      <c r="BK6" s="30"/>
      <c r="BL6" s="30"/>
      <c r="BM6" s="30"/>
      <c r="BN6" s="30"/>
      <c r="BO6" s="30"/>
      <c r="BP6" s="30"/>
      <c r="BQ6" s="14"/>
      <c r="BR6" s="14"/>
      <c r="BS6" s="14"/>
      <c r="BT6" s="14"/>
      <c r="BU6" s="14"/>
      <c r="BV6" s="14"/>
      <c r="BW6" s="14"/>
      <c r="BX6" s="14"/>
      <c r="BY6" s="14"/>
      <c r="BZ6" s="14"/>
      <c r="CA6" s="7"/>
      <c r="CB6" s="31" t="s">
        <v>14</v>
      </c>
      <c r="CC6" s="32">
        <f>'Variable Capacity unit'!$H$9</f>
        <v>2691.334</v>
      </c>
      <c r="CD6" s="32">
        <f>'Variable Capacity unit'!$H$10</f>
        <v>1249.055</v>
      </c>
      <c r="CE6" s="32">
        <f>IF('Variable Capacity unit'!$BD$7="Required test",$CD$6,IF('Variable Capacity unit'!$BD$11="Not Measure",$CD$6,IF('Variable Capacity unit'!$BD$15="Default",$CE$11/$CH$6,'Variable Capacity unit'!$H$11)))</f>
        <v>1532.033426</v>
      </c>
      <c r="CF6" s="8"/>
      <c r="CG6" s="33" t="s">
        <v>15</v>
      </c>
      <c r="CH6" s="20">
        <f>data!$D$15</f>
        <v>1.077</v>
      </c>
      <c r="CI6" s="8"/>
      <c r="CJ6" s="24" t="s">
        <v>16</v>
      </c>
      <c r="CK6" s="25">
        <f>(6*$CC$3*$CH$8+6*$CD$6*($CH$9-$CH$8)+35*($CD$11-$CD$6)*($CH$9-$CH$8))/(6*$CC$3+($CD$11-$CD$6)*($CH$9-$CH$8))</f>
        <v>27.62079471</v>
      </c>
      <c r="CL6" s="23"/>
      <c r="CM6" s="24" t="s">
        <v>17</v>
      </c>
      <c r="CN6" s="25">
        <f>($CC$6+($CC$11-$CC$6)/(35-29)*(35-$CK$5))/($CC$7+($CC$12-$CC$7)/(35-29)*(35-$CK$5))</f>
        <v>2.992033352</v>
      </c>
      <c r="CO6" s="8"/>
      <c r="CP6" s="8"/>
      <c r="CQ6" s="8"/>
      <c r="CR6" s="8"/>
      <c r="CS6" s="8"/>
      <c r="CT6" s="8"/>
      <c r="CU6" s="8"/>
      <c r="CV6" s="8"/>
      <c r="CW6" s="8"/>
      <c r="CX6" s="8"/>
      <c r="CY6" s="8"/>
      <c r="CZ6" s="8"/>
    </row>
    <row r="7" ht="12.0" customHeight="1">
      <c r="A7" s="11"/>
      <c r="B7" s="11"/>
      <c r="C7" s="11"/>
      <c r="D7" s="11" t="s">
        <v>18</v>
      </c>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34" t="s">
        <v>19</v>
      </c>
      <c r="AL7" s="35"/>
      <c r="AM7" s="35"/>
      <c r="AN7" s="35"/>
      <c r="AO7" s="35"/>
      <c r="AP7" s="36"/>
      <c r="AQ7" s="37" t="s">
        <v>20</v>
      </c>
      <c r="AR7" s="38" t="s">
        <v>21</v>
      </c>
      <c r="AS7" s="38"/>
      <c r="AT7" s="38"/>
      <c r="AU7" s="38"/>
      <c r="AV7" s="39"/>
      <c r="AW7" s="40"/>
      <c r="AX7" s="41" t="s">
        <v>22</v>
      </c>
      <c r="AY7" s="41"/>
      <c r="AZ7" s="41"/>
      <c r="BA7" s="41"/>
      <c r="BB7" s="42"/>
      <c r="BC7" s="13">
        <v>2.0</v>
      </c>
      <c r="BD7" s="13" t="str">
        <f>IF($BC$7=2,"Optional test","Required test")</f>
        <v>Optional test</v>
      </c>
      <c r="BE7" s="43" t="s">
        <v>3</v>
      </c>
      <c r="BF7" s="14"/>
      <c r="BG7" s="14"/>
      <c r="BH7" s="43"/>
      <c r="BI7" s="30"/>
      <c r="BJ7" s="30"/>
      <c r="BK7" s="14"/>
      <c r="BL7" s="14"/>
      <c r="BM7" s="14"/>
      <c r="BN7" s="14"/>
      <c r="BO7" s="14"/>
      <c r="BP7" s="14"/>
      <c r="BQ7" s="14"/>
      <c r="BR7" s="14"/>
      <c r="BS7" s="14"/>
      <c r="BT7" s="14"/>
      <c r="BU7" s="14"/>
      <c r="BV7" s="14"/>
      <c r="BW7" s="14"/>
      <c r="BX7" s="14"/>
      <c r="BY7" s="14"/>
      <c r="BZ7" s="14"/>
      <c r="CA7" s="7"/>
      <c r="CB7" s="31" t="s">
        <v>23</v>
      </c>
      <c r="CC7" s="32">
        <f>'Variable Capacity unit'!$L$9</f>
        <v>899.5</v>
      </c>
      <c r="CD7" s="32">
        <f>'Variable Capacity unit'!$L$10</f>
        <v>303.2</v>
      </c>
      <c r="CE7" s="32">
        <f>IF('Variable Capacity unit'!$BD$7="Required test",$CD$7,IF('Variable Capacity unit'!$BD$11="Not Measure",$CD$7,IF('Variable Capacity unit'!$BD$15="Default",$CE$12/$CH$7,'Variable Capacity unit'!$L$11)))</f>
        <v>317.2866521</v>
      </c>
      <c r="CF7" s="8"/>
      <c r="CG7" s="33" t="s">
        <v>24</v>
      </c>
      <c r="CH7" s="20">
        <f>data!$D$16</f>
        <v>0.914</v>
      </c>
      <c r="CI7" s="8"/>
      <c r="CJ7" s="24" t="s">
        <v>25</v>
      </c>
      <c r="CK7" s="25">
        <f>(6*$CC$3*$CH$8+6*$CE$6*($CH$9-$CH$8)+35*($CE$11-$CE$6)*($CH$9-$CH$8))/(6*$CC$3+($CE$11-$CE$6)*($CH$9-$CH$8))</f>
        <v>29.17680835</v>
      </c>
      <c r="CL7" s="23"/>
      <c r="CM7" s="24" t="s">
        <v>26</v>
      </c>
      <c r="CN7" s="25">
        <f>($CD$6+($CD$11-$CD$6)/(35-29)*(35-$CK$6))/($CD$7+($CD$12-$CD$7)/(35-29)*(35-$CK$6))</f>
        <v>5.043098995</v>
      </c>
      <c r="CO7" s="8"/>
      <c r="CP7" s="8"/>
      <c r="CQ7" s="8"/>
      <c r="CR7" s="8"/>
      <c r="CS7" s="8"/>
      <c r="CT7" s="8"/>
      <c r="CU7" s="8"/>
      <c r="CV7" s="8"/>
      <c r="CW7" s="8"/>
      <c r="CX7" s="8"/>
      <c r="CY7" s="8"/>
      <c r="CZ7" s="8"/>
    </row>
    <row r="8" ht="12.0" customHeight="1">
      <c r="A8" s="11"/>
      <c r="B8" s="11"/>
      <c r="C8" s="11"/>
      <c r="D8" s="11"/>
      <c r="E8" s="11"/>
      <c r="F8" s="11"/>
      <c r="G8" s="11"/>
      <c r="H8" s="44" t="s">
        <v>27</v>
      </c>
      <c r="I8" s="35"/>
      <c r="J8" s="35"/>
      <c r="K8" s="36"/>
      <c r="L8" s="44" t="s">
        <v>28</v>
      </c>
      <c r="M8" s="35"/>
      <c r="N8" s="35"/>
      <c r="O8" s="36"/>
      <c r="P8" s="44" t="s">
        <v>29</v>
      </c>
      <c r="Q8" s="36"/>
      <c r="R8" s="11"/>
      <c r="S8" s="11"/>
      <c r="T8" s="11"/>
      <c r="U8" s="11"/>
      <c r="V8" s="11"/>
      <c r="W8" s="11"/>
      <c r="X8" s="11"/>
      <c r="Y8" s="11"/>
      <c r="Z8" s="11"/>
      <c r="AA8" s="11"/>
      <c r="AB8" s="11"/>
      <c r="AC8" s="11"/>
      <c r="AD8" s="11"/>
      <c r="AE8" s="11"/>
      <c r="AF8" s="11"/>
      <c r="AG8" s="11"/>
      <c r="AH8" s="11"/>
      <c r="AI8" s="11" t="s">
        <v>30</v>
      </c>
      <c r="AJ8" s="11"/>
      <c r="AK8" s="11"/>
      <c r="AL8" s="11"/>
      <c r="AM8" s="11"/>
      <c r="AN8" s="11"/>
      <c r="AO8" s="11"/>
      <c r="AP8" s="11"/>
      <c r="AQ8" s="11"/>
      <c r="AR8" s="11"/>
      <c r="AS8" s="11"/>
      <c r="AT8" s="11"/>
      <c r="AU8" s="11"/>
      <c r="AV8" s="11"/>
      <c r="AW8" s="11"/>
      <c r="AX8" s="11"/>
      <c r="AY8" s="11"/>
      <c r="AZ8" s="11"/>
      <c r="BA8" s="12"/>
      <c r="BB8" s="12"/>
      <c r="BC8" s="13"/>
      <c r="BD8" s="13"/>
      <c r="BE8" s="43" t="s">
        <v>3</v>
      </c>
      <c r="BF8" s="14"/>
      <c r="BG8" s="14"/>
      <c r="BH8" s="43"/>
      <c r="BI8" s="30"/>
      <c r="BJ8" s="30"/>
      <c r="BK8" s="30"/>
      <c r="BL8" s="30"/>
      <c r="BM8" s="30"/>
      <c r="BN8" s="30"/>
      <c r="BO8" s="30"/>
      <c r="BP8" s="30"/>
      <c r="BQ8" s="14"/>
      <c r="BR8" s="14"/>
      <c r="BS8" s="14"/>
      <c r="BT8" s="14"/>
      <c r="BU8" s="14"/>
      <c r="BV8" s="14"/>
      <c r="BW8" s="14"/>
      <c r="BX8" s="14"/>
      <c r="BY8" s="14"/>
      <c r="BZ8" s="14"/>
      <c r="CA8" s="7"/>
      <c r="CB8" s="24" t="s">
        <v>31</v>
      </c>
      <c r="CC8" s="45">
        <f>$CC$6/$CC$7</f>
        <v>2.992033352</v>
      </c>
      <c r="CD8" s="45">
        <f>$CD$6/$CD$7</f>
        <v>4.119574538</v>
      </c>
      <c r="CE8" s="45">
        <f>$CE$6/$CE$7</f>
        <v>4.828546729</v>
      </c>
      <c r="CF8" s="8"/>
      <c r="CG8" s="24" t="s">
        <v>32</v>
      </c>
      <c r="CH8" s="24">
        <f>data!$D$11</f>
        <v>20</v>
      </c>
      <c r="CI8" s="8"/>
      <c r="CJ8" s="8"/>
      <c r="CK8" s="8"/>
      <c r="CL8" s="23"/>
      <c r="CM8" s="24" t="s">
        <v>33</v>
      </c>
      <c r="CN8" s="25">
        <f>($CE$6+($CE$11-$CE$6)/(35-29)*(35-$CK$7))/($CE$7+($CE$12-$CE$7)/(35-29)*(35-$CK$7))</f>
        <v>5.661969144</v>
      </c>
      <c r="CO8" s="46"/>
      <c r="CP8" s="8"/>
      <c r="CQ8" s="8"/>
      <c r="CR8" s="8"/>
      <c r="CS8" s="8"/>
      <c r="CT8" s="8"/>
      <c r="CU8" s="8"/>
      <c r="CV8" s="8"/>
      <c r="CW8" s="8"/>
      <c r="CX8" s="8"/>
      <c r="CY8" s="8"/>
      <c r="CZ8" s="8"/>
    </row>
    <row r="9" ht="12.0" customHeight="1">
      <c r="A9" s="11"/>
      <c r="B9" s="11"/>
      <c r="C9" s="11"/>
      <c r="D9" s="47" t="s">
        <v>34</v>
      </c>
      <c r="E9" s="35"/>
      <c r="F9" s="35"/>
      <c r="G9" s="36"/>
      <c r="H9" s="48">
        <v>2691.334</v>
      </c>
      <c r="I9" s="35"/>
      <c r="J9" s="35"/>
      <c r="K9" s="36"/>
      <c r="L9" s="48">
        <v>899.5</v>
      </c>
      <c r="M9" s="35"/>
      <c r="N9" s="35"/>
      <c r="O9" s="36"/>
      <c r="P9" s="49">
        <f>$H$9/$L$9</f>
        <v>2.992033352</v>
      </c>
      <c r="Q9" s="36"/>
      <c r="R9" s="11"/>
      <c r="S9" s="11"/>
      <c r="T9" s="11"/>
      <c r="U9" s="11"/>
      <c r="V9" s="11"/>
      <c r="W9" s="11"/>
      <c r="X9" s="11"/>
      <c r="Y9" s="11"/>
      <c r="Z9" s="11"/>
      <c r="AA9" s="11"/>
      <c r="AB9" s="11"/>
      <c r="AC9" s="11"/>
      <c r="AD9" s="11"/>
      <c r="AE9" s="11"/>
      <c r="AF9" s="11"/>
      <c r="AG9" s="11"/>
      <c r="AH9" s="11"/>
      <c r="AI9" s="11"/>
      <c r="AJ9" s="11"/>
      <c r="AK9" s="34" t="s">
        <v>35</v>
      </c>
      <c r="AL9" s="35"/>
      <c r="AM9" s="35"/>
      <c r="AN9" s="35"/>
      <c r="AO9" s="35"/>
      <c r="AP9" s="36"/>
      <c r="AQ9" s="50" t="s">
        <v>36</v>
      </c>
      <c r="AR9" s="35"/>
      <c r="AS9" s="35"/>
      <c r="AT9" s="35"/>
      <c r="AU9" s="35"/>
      <c r="AV9" s="35"/>
      <c r="AW9" s="35"/>
      <c r="AX9" s="35"/>
      <c r="AY9" s="35"/>
      <c r="AZ9" s="35"/>
      <c r="BA9" s="35"/>
      <c r="BB9" s="36"/>
      <c r="BC9" s="13"/>
      <c r="BD9" s="13"/>
      <c r="BE9" s="43" t="s">
        <v>3</v>
      </c>
      <c r="BF9" s="14"/>
      <c r="BG9" s="14"/>
      <c r="BH9" s="43"/>
      <c r="BI9" s="30"/>
      <c r="BJ9" s="30"/>
      <c r="BK9" s="14"/>
      <c r="BL9" s="14"/>
      <c r="BM9" s="14"/>
      <c r="BN9" s="14"/>
      <c r="BO9" s="14"/>
      <c r="BP9" s="14"/>
      <c r="BQ9" s="14"/>
      <c r="BR9" s="14"/>
      <c r="BS9" s="14"/>
      <c r="BT9" s="14"/>
      <c r="BU9" s="14"/>
      <c r="BV9" s="14"/>
      <c r="BW9" s="14"/>
      <c r="BX9" s="14"/>
      <c r="BY9" s="14"/>
      <c r="BZ9" s="14"/>
      <c r="CA9" s="7"/>
      <c r="CB9" s="24"/>
      <c r="CC9" s="24"/>
      <c r="CD9" s="24"/>
      <c r="CE9" s="51"/>
      <c r="CF9" s="8"/>
      <c r="CG9" s="24" t="s">
        <v>37</v>
      </c>
      <c r="CH9" s="24">
        <f>data!$D$12</f>
        <v>35</v>
      </c>
      <c r="CI9" s="8"/>
      <c r="CJ9" s="8"/>
      <c r="CK9" s="8"/>
      <c r="CL9" s="8"/>
      <c r="CM9" s="8"/>
      <c r="CN9" s="8"/>
      <c r="CO9" s="8"/>
      <c r="CP9" s="8"/>
      <c r="CQ9" s="8"/>
      <c r="CR9" s="8"/>
      <c r="CS9" s="8"/>
      <c r="CT9" s="8"/>
      <c r="CU9" s="8"/>
      <c r="CV9" s="8"/>
      <c r="CW9" s="8"/>
      <c r="CX9" s="8"/>
      <c r="CY9" s="8"/>
      <c r="CZ9" s="8"/>
    </row>
    <row r="10" ht="12.0" customHeight="1">
      <c r="A10" s="11"/>
      <c r="B10" s="11"/>
      <c r="C10" s="11"/>
      <c r="D10" s="47" t="s">
        <v>38</v>
      </c>
      <c r="E10" s="35"/>
      <c r="F10" s="35"/>
      <c r="G10" s="36"/>
      <c r="H10" s="48">
        <v>1249.055</v>
      </c>
      <c r="I10" s="35"/>
      <c r="J10" s="35"/>
      <c r="K10" s="36"/>
      <c r="L10" s="48">
        <v>303.2</v>
      </c>
      <c r="M10" s="35"/>
      <c r="N10" s="35"/>
      <c r="O10" s="36"/>
      <c r="P10" s="49">
        <f>$H$10/$L$10</f>
        <v>4.119574538</v>
      </c>
      <c r="Q10" s="36"/>
      <c r="R10" s="11"/>
      <c r="S10" s="11"/>
      <c r="T10" s="11"/>
      <c r="U10" s="11"/>
      <c r="V10" s="11"/>
      <c r="W10" s="11"/>
      <c r="X10" s="11"/>
      <c r="Y10" s="11"/>
      <c r="Z10" s="11"/>
      <c r="AA10" s="11"/>
      <c r="AB10" s="11"/>
      <c r="AC10" s="11"/>
      <c r="AD10" s="11"/>
      <c r="AE10" s="11"/>
      <c r="AF10" s="11"/>
      <c r="AG10" s="11"/>
      <c r="AH10" s="11"/>
      <c r="AI10" s="11"/>
      <c r="AJ10" s="11"/>
      <c r="AK10" s="34" t="s">
        <v>39</v>
      </c>
      <c r="AL10" s="35"/>
      <c r="AM10" s="35"/>
      <c r="AN10" s="35"/>
      <c r="AO10" s="35"/>
      <c r="AP10" s="36"/>
      <c r="AQ10" s="50" t="s">
        <v>36</v>
      </c>
      <c r="AR10" s="35"/>
      <c r="AS10" s="35"/>
      <c r="AT10" s="35"/>
      <c r="AU10" s="35"/>
      <c r="AV10" s="35"/>
      <c r="AW10" s="35"/>
      <c r="AX10" s="35"/>
      <c r="AY10" s="35"/>
      <c r="AZ10" s="35"/>
      <c r="BA10" s="35"/>
      <c r="BB10" s="36"/>
      <c r="BC10" s="13"/>
      <c r="BD10" s="13"/>
      <c r="BE10" s="43" t="s">
        <v>3</v>
      </c>
      <c r="BF10" s="14"/>
      <c r="BG10" s="14"/>
      <c r="BH10" s="43"/>
      <c r="BI10" s="30"/>
      <c r="BJ10" s="30"/>
      <c r="BK10" s="14"/>
      <c r="BL10" s="14"/>
      <c r="BM10" s="14"/>
      <c r="BN10" s="14"/>
      <c r="BO10" s="14"/>
      <c r="BP10" s="14"/>
      <c r="BQ10" s="14"/>
      <c r="BR10" s="14"/>
      <c r="BS10" s="14"/>
      <c r="BT10" s="14"/>
      <c r="BU10" s="14"/>
      <c r="BV10" s="14"/>
      <c r="BW10" s="14"/>
      <c r="BX10" s="14"/>
      <c r="BY10" s="14"/>
      <c r="BZ10" s="14"/>
      <c r="CA10" s="7"/>
      <c r="CB10" s="24"/>
      <c r="CC10" s="24" t="s">
        <v>40</v>
      </c>
      <c r="CD10" s="24" t="s">
        <v>41</v>
      </c>
      <c r="CE10" s="24" t="s">
        <v>42</v>
      </c>
      <c r="CF10" s="8"/>
      <c r="CG10" s="8"/>
      <c r="CH10" s="8"/>
      <c r="CI10" s="8"/>
      <c r="CJ10" s="8"/>
      <c r="CK10" s="8"/>
      <c r="CL10" s="8"/>
      <c r="CM10" s="24"/>
      <c r="CN10" s="46"/>
      <c r="CO10" s="46"/>
      <c r="CP10" s="8"/>
      <c r="CQ10" s="8"/>
      <c r="CR10" s="8"/>
      <c r="CS10" s="8"/>
      <c r="CT10" s="8"/>
      <c r="CU10" s="8"/>
      <c r="CV10" s="8"/>
      <c r="CW10" s="8"/>
      <c r="CX10" s="8"/>
      <c r="CY10" s="8"/>
      <c r="CZ10" s="8"/>
    </row>
    <row r="11" ht="12.0" customHeight="1">
      <c r="A11" s="11"/>
      <c r="B11" s="11"/>
      <c r="C11" s="11"/>
      <c r="D11" s="47" t="s">
        <v>43</v>
      </c>
      <c r="E11" s="35"/>
      <c r="F11" s="35"/>
      <c r="G11" s="36"/>
      <c r="H11" s="52">
        <v>1500.0</v>
      </c>
      <c r="I11" s="35"/>
      <c r="J11" s="35"/>
      <c r="K11" s="36"/>
      <c r="L11" s="52">
        <v>320.0</v>
      </c>
      <c r="M11" s="35"/>
      <c r="N11" s="35"/>
      <c r="O11" s="36"/>
      <c r="P11" s="49">
        <f>$H$11/$L$11</f>
        <v>4.6875</v>
      </c>
      <c r="Q11" s="36"/>
      <c r="R11" s="11"/>
      <c r="S11" s="11"/>
      <c r="T11" s="11"/>
      <c r="U11" s="11"/>
      <c r="V11" s="11"/>
      <c r="W11" s="11"/>
      <c r="X11" s="11"/>
      <c r="Y11" s="11"/>
      <c r="Z11" s="11"/>
      <c r="AA11" s="11"/>
      <c r="AB11" s="11"/>
      <c r="AC11" s="11"/>
      <c r="AD11" s="11"/>
      <c r="AE11" s="11"/>
      <c r="AF11" s="11"/>
      <c r="AG11" s="11"/>
      <c r="AH11" s="11"/>
      <c r="AI11" s="11"/>
      <c r="AJ11" s="11"/>
      <c r="AK11" s="34" t="s">
        <v>44</v>
      </c>
      <c r="AL11" s="35"/>
      <c r="AM11" s="35"/>
      <c r="AN11" s="35"/>
      <c r="AO11" s="35"/>
      <c r="AP11" s="36"/>
      <c r="AQ11" s="40"/>
      <c r="AR11" s="53" t="s">
        <v>45</v>
      </c>
      <c r="AS11" s="35"/>
      <c r="AT11" s="35"/>
      <c r="AU11" s="35"/>
      <c r="AV11" s="36"/>
      <c r="AW11" s="40"/>
      <c r="AX11" s="53" t="s">
        <v>36</v>
      </c>
      <c r="AY11" s="35"/>
      <c r="AZ11" s="35"/>
      <c r="BA11" s="35"/>
      <c r="BB11" s="36"/>
      <c r="BC11" s="13">
        <v>2.0</v>
      </c>
      <c r="BD11" s="13" t="str">
        <f>IF($BC$7=2,IF($BC$11=2,"Measure","Not Measure"),"Not Measure")</f>
        <v>Measure</v>
      </c>
      <c r="BE11" s="43" t="s">
        <v>3</v>
      </c>
      <c r="BF11" s="14"/>
      <c r="BG11" s="14"/>
      <c r="BH11" s="43"/>
      <c r="BI11" s="30"/>
      <c r="BJ11" s="30"/>
      <c r="BK11" s="14"/>
      <c r="BL11" s="14"/>
      <c r="BM11" s="14"/>
      <c r="BN11" s="14"/>
      <c r="BO11" s="14"/>
      <c r="BP11" s="14"/>
      <c r="BQ11" s="14"/>
      <c r="BR11" s="14"/>
      <c r="BS11" s="14"/>
      <c r="BT11" s="14"/>
      <c r="BU11" s="14"/>
      <c r="BV11" s="14"/>
      <c r="BW11" s="14"/>
      <c r="BX11" s="14"/>
      <c r="BY11" s="14"/>
      <c r="BZ11" s="14"/>
      <c r="CA11" s="7"/>
      <c r="CB11" s="31" t="s">
        <v>14</v>
      </c>
      <c r="CC11" s="32">
        <f>$CC$6*$CH$6</f>
        <v>2898.566718</v>
      </c>
      <c r="CD11" s="32">
        <f>IF('Variable Capacity unit'!$BD$7="Required test",$CD$6*$CH$6,IF('Variable Capacity unit'!$BD$17="Default",$CD$6*$CH$6,'Variable Capacity unit'!$H$16))</f>
        <v>1345.232235</v>
      </c>
      <c r="CE11" s="32">
        <f>IF('Variable Capacity unit'!$BD$7="Required test",$CD$11,IF('Variable Capacity unit'!$BD$11="Not Measure",$CD$11,IF('Variable Capacity unit'!$BD$18="Default",$CD$11,'Variable Capacity unit'!$H$17)))</f>
        <v>1650</v>
      </c>
      <c r="CF11" s="8"/>
      <c r="CG11" s="8"/>
      <c r="CH11" s="8"/>
      <c r="CI11" s="8"/>
      <c r="CJ11" s="8"/>
      <c r="CK11" s="8"/>
      <c r="CL11" s="8"/>
      <c r="CM11" s="8"/>
      <c r="CN11" s="8"/>
      <c r="CO11" s="8"/>
      <c r="CP11" s="8"/>
      <c r="CQ11" s="8"/>
      <c r="CR11" s="8"/>
      <c r="CS11" s="8"/>
      <c r="CT11" s="8"/>
      <c r="CU11" s="8"/>
      <c r="CV11" s="8"/>
      <c r="CW11" s="8"/>
      <c r="CX11" s="8"/>
      <c r="CY11" s="8"/>
      <c r="CZ11" s="8"/>
    </row>
    <row r="12" ht="12.0" customHeight="1">
      <c r="A12" s="11"/>
      <c r="B12" s="11"/>
      <c r="C12" s="11"/>
      <c r="D12" s="11"/>
      <c r="E12" s="11"/>
      <c r="F12" s="11"/>
      <c r="G12" s="11"/>
      <c r="H12" s="11"/>
      <c r="I12" s="11"/>
      <c r="J12" s="11"/>
      <c r="K12" s="11"/>
      <c r="L12" s="11"/>
      <c r="M12" s="11"/>
      <c r="N12" s="11"/>
      <c r="O12" s="11"/>
      <c r="P12" s="11"/>
      <c r="Q12" s="11"/>
      <c r="R12" s="11"/>
      <c r="S12" s="11"/>
      <c r="T12" s="11"/>
      <c r="U12" s="11"/>
      <c r="V12" s="11"/>
      <c r="W12" s="54"/>
      <c r="X12" s="11"/>
      <c r="Y12" s="34" t="str">
        <f>data!$D$7</f>
        <v>International</v>
      </c>
      <c r="Z12" s="35"/>
      <c r="AA12" s="35"/>
      <c r="AB12" s="36"/>
      <c r="AC12" s="34" t="str">
        <f>data!$F$7</f>
        <v>CUSTOM</v>
      </c>
      <c r="AD12" s="35"/>
      <c r="AE12" s="35"/>
      <c r="AF12" s="36"/>
      <c r="AG12" s="11"/>
      <c r="AH12" s="11"/>
      <c r="AI12" s="11"/>
      <c r="AJ12" s="11"/>
      <c r="AK12" s="11"/>
      <c r="AL12" s="11"/>
      <c r="AM12" s="11"/>
      <c r="AN12" s="11"/>
      <c r="AO12" s="11"/>
      <c r="AP12" s="11"/>
      <c r="AQ12" s="11"/>
      <c r="AR12" s="11"/>
      <c r="AS12" s="11"/>
      <c r="AT12" s="11"/>
      <c r="AU12" s="11"/>
      <c r="AV12" s="11"/>
      <c r="AW12" s="11"/>
      <c r="AX12" s="11"/>
      <c r="AY12" s="11"/>
      <c r="AZ12" s="11"/>
      <c r="BA12" s="12"/>
      <c r="BB12" s="12"/>
      <c r="BC12" s="13"/>
      <c r="BD12" s="13"/>
      <c r="BE12" s="43" t="s">
        <v>3</v>
      </c>
      <c r="BF12" s="14"/>
      <c r="BG12" s="14"/>
      <c r="BH12" s="43"/>
      <c r="BI12" s="30"/>
      <c r="BJ12" s="30"/>
      <c r="BK12" s="30"/>
      <c r="BL12" s="30"/>
      <c r="BM12" s="30"/>
      <c r="BN12" s="14"/>
      <c r="BO12" s="14"/>
      <c r="BP12" s="14"/>
      <c r="BQ12" s="14"/>
      <c r="BR12" s="14"/>
      <c r="BS12" s="14"/>
      <c r="BT12" s="14"/>
      <c r="BU12" s="14"/>
      <c r="BV12" s="14"/>
      <c r="BW12" s="14"/>
      <c r="BX12" s="14"/>
      <c r="BY12" s="14"/>
      <c r="BZ12" s="14"/>
      <c r="CA12" s="7"/>
      <c r="CB12" s="31" t="s">
        <v>23</v>
      </c>
      <c r="CC12" s="32">
        <f>$CC$7*$CH$7</f>
        <v>822.143</v>
      </c>
      <c r="CD12" s="32">
        <f>IF('Variable Capacity unit'!$BD$7="Required test",$CD$7*$CH$7,IF('Variable Capacity unit'!$BD$17="Default",$CD$7*$CH$7,'Variable Capacity unit'!$L$16))</f>
        <v>277.1248</v>
      </c>
      <c r="CE12" s="32">
        <f>IF('Variable Capacity unit'!$BD$7="Required test",$CD$12,IF('Variable Capacity unit'!$BD$11="Not Measure",$CD$12,IF('Variable Capacity unit'!$BD$18="Default",$CD$12,'Variable Capacity unit'!$L$17)))</f>
        <v>290</v>
      </c>
      <c r="CF12" s="8"/>
      <c r="CG12" s="8"/>
      <c r="CH12" s="8"/>
      <c r="CI12" s="8"/>
      <c r="CJ12" s="8"/>
      <c r="CK12" s="8"/>
      <c r="CL12" s="8"/>
      <c r="CM12" s="8"/>
      <c r="CN12" s="8"/>
      <c r="CO12" s="8"/>
      <c r="CP12" s="8"/>
      <c r="CQ12" s="8"/>
      <c r="CR12" s="8"/>
      <c r="CS12" s="8"/>
      <c r="CT12" s="8"/>
      <c r="CU12" s="8"/>
      <c r="CV12" s="8"/>
      <c r="CW12" s="8"/>
      <c r="CX12" s="8"/>
      <c r="CY12" s="8"/>
      <c r="CZ12" s="8"/>
    </row>
    <row r="13" ht="12.0" customHeight="1">
      <c r="A13" s="11"/>
      <c r="B13" s="11"/>
      <c r="C13" s="11"/>
      <c r="D13" s="11" t="s">
        <v>46</v>
      </c>
      <c r="E13" s="11"/>
      <c r="F13" s="11"/>
      <c r="G13" s="11"/>
      <c r="H13" s="11"/>
      <c r="I13" s="11"/>
      <c r="J13" s="11"/>
      <c r="K13" s="11"/>
      <c r="L13" s="11"/>
      <c r="M13" s="11"/>
      <c r="N13" s="11"/>
      <c r="O13" s="11"/>
      <c r="P13" s="11"/>
      <c r="Q13" s="11"/>
      <c r="R13" s="11"/>
      <c r="S13" s="11"/>
      <c r="T13" s="11"/>
      <c r="U13" s="34" t="s">
        <v>47</v>
      </c>
      <c r="V13" s="35"/>
      <c r="W13" s="35"/>
      <c r="X13" s="36"/>
      <c r="Y13" s="55">
        <f>'Variable Capacity unit'!$CK$49/1000</f>
        <v>1973.106667</v>
      </c>
      <c r="Z13" s="35"/>
      <c r="AA13" s="35"/>
      <c r="AB13" s="36"/>
      <c r="AC13" s="55">
        <f>'Variable Capacity unit'!CK108/1000</f>
        <v>1973.106667</v>
      </c>
      <c r="AD13" s="35"/>
      <c r="AE13" s="35"/>
      <c r="AF13" s="36"/>
      <c r="AG13" s="11"/>
      <c r="AH13" s="11"/>
      <c r="AI13" s="11" t="s">
        <v>48</v>
      </c>
      <c r="AJ13" s="11"/>
      <c r="AK13" s="47" t="str">
        <f>$D$9</f>
        <v>Full</v>
      </c>
      <c r="AL13" s="35"/>
      <c r="AM13" s="35"/>
      <c r="AN13" s="35"/>
      <c r="AO13" s="35"/>
      <c r="AP13" s="36"/>
      <c r="AQ13" s="50" t="s">
        <v>36</v>
      </c>
      <c r="AR13" s="35"/>
      <c r="AS13" s="35"/>
      <c r="AT13" s="35"/>
      <c r="AU13" s="35"/>
      <c r="AV13" s="35"/>
      <c r="AW13" s="35"/>
      <c r="AX13" s="35"/>
      <c r="AY13" s="35"/>
      <c r="AZ13" s="35"/>
      <c r="BA13" s="35"/>
      <c r="BB13" s="36"/>
      <c r="BC13" s="13"/>
      <c r="BD13" s="13"/>
      <c r="BE13" s="43" t="s">
        <v>3</v>
      </c>
      <c r="BF13" s="14"/>
      <c r="BG13" s="14"/>
      <c r="BH13" s="43"/>
      <c r="BI13" s="30"/>
      <c r="BJ13" s="30"/>
      <c r="BK13" s="14"/>
      <c r="BL13" s="14"/>
      <c r="BM13" s="14"/>
      <c r="BN13" s="14"/>
      <c r="BO13" s="14"/>
      <c r="BP13" s="14"/>
      <c r="BQ13" s="14"/>
      <c r="BR13" s="14"/>
      <c r="BS13" s="14"/>
      <c r="BT13" s="14"/>
      <c r="BU13" s="14"/>
      <c r="BV13" s="14"/>
      <c r="BW13" s="14"/>
      <c r="BX13" s="14"/>
      <c r="BY13" s="14"/>
      <c r="BZ13" s="14"/>
      <c r="CA13" s="7"/>
      <c r="CB13" s="24" t="s">
        <v>49</v>
      </c>
      <c r="CC13" s="45">
        <f>$CC$11/$CC$12</f>
        <v>3.525623545</v>
      </c>
      <c r="CD13" s="45">
        <f>$CD$11/$CD$12</f>
        <v>4.854247022</v>
      </c>
      <c r="CE13" s="45">
        <f>$CE$11/$CE$12</f>
        <v>5.689655172</v>
      </c>
      <c r="CF13" s="8"/>
      <c r="CG13" s="8"/>
      <c r="CH13" s="8"/>
      <c r="CI13" s="8"/>
      <c r="CJ13" s="8"/>
      <c r="CK13" s="8"/>
      <c r="CL13" s="8"/>
      <c r="CM13" s="8"/>
      <c r="CN13" s="8"/>
      <c r="CO13" s="8"/>
      <c r="CP13" s="8"/>
      <c r="CQ13" s="8"/>
      <c r="CR13" s="8"/>
      <c r="CS13" s="8"/>
      <c r="CT13" s="8"/>
      <c r="CU13" s="8"/>
      <c r="CV13" s="8"/>
      <c r="CW13" s="8"/>
      <c r="CX13" s="8"/>
      <c r="CY13" s="8"/>
      <c r="CZ13" s="8"/>
    </row>
    <row r="14" ht="12.0" customHeight="1">
      <c r="A14" s="11"/>
      <c r="B14" s="11"/>
      <c r="C14" s="11"/>
      <c r="D14" s="11"/>
      <c r="E14" s="11"/>
      <c r="F14" s="11"/>
      <c r="G14" s="11"/>
      <c r="H14" s="44" t="str">
        <f>$H$8</f>
        <v>Capacity [W]</v>
      </c>
      <c r="I14" s="35"/>
      <c r="J14" s="35"/>
      <c r="K14" s="36"/>
      <c r="L14" s="44" t="str">
        <f>$L$8</f>
        <v>Power [W]</v>
      </c>
      <c r="M14" s="35"/>
      <c r="N14" s="35"/>
      <c r="O14" s="36"/>
      <c r="P14" s="44" t="str">
        <f>$P$8</f>
        <v>EER</v>
      </c>
      <c r="Q14" s="36"/>
      <c r="R14" s="11"/>
      <c r="S14" s="11"/>
      <c r="T14" s="11"/>
      <c r="U14" s="34" t="s">
        <v>50</v>
      </c>
      <c r="V14" s="35"/>
      <c r="W14" s="35"/>
      <c r="X14" s="36"/>
      <c r="Y14" s="55">
        <f>'Variable Capacity unit'!$CZ$49/1000</f>
        <v>488.9973412</v>
      </c>
      <c r="Z14" s="35"/>
      <c r="AA14" s="35"/>
      <c r="AB14" s="36"/>
      <c r="AC14" s="55">
        <f>'Variable Capacity unit'!CZ108/1000</f>
        <v>488.9973412</v>
      </c>
      <c r="AD14" s="35"/>
      <c r="AE14" s="35"/>
      <c r="AF14" s="36"/>
      <c r="AG14" s="11"/>
      <c r="AH14" s="11"/>
      <c r="AI14" s="11"/>
      <c r="AJ14" s="11"/>
      <c r="AK14" s="47" t="str">
        <f>$D$10</f>
        <v>Half</v>
      </c>
      <c r="AL14" s="35"/>
      <c r="AM14" s="35"/>
      <c r="AN14" s="35"/>
      <c r="AO14" s="35"/>
      <c r="AP14" s="36"/>
      <c r="AQ14" s="50" t="s">
        <v>36</v>
      </c>
      <c r="AR14" s="35"/>
      <c r="AS14" s="35"/>
      <c r="AT14" s="35"/>
      <c r="AU14" s="35"/>
      <c r="AV14" s="35"/>
      <c r="AW14" s="35"/>
      <c r="AX14" s="35"/>
      <c r="AY14" s="35"/>
      <c r="AZ14" s="35"/>
      <c r="BA14" s="35"/>
      <c r="BB14" s="36"/>
      <c r="BC14" s="13"/>
      <c r="BD14" s="13"/>
      <c r="BE14" s="43" t="s">
        <v>3</v>
      </c>
      <c r="BF14" s="14"/>
      <c r="BG14" s="14"/>
      <c r="BH14" s="43"/>
      <c r="BI14" s="30"/>
      <c r="BJ14" s="30"/>
      <c r="BK14" s="14"/>
      <c r="BL14" s="14"/>
      <c r="BM14" s="14"/>
      <c r="BN14" s="14"/>
      <c r="BO14" s="14"/>
      <c r="BP14" s="14"/>
      <c r="BQ14" s="14"/>
      <c r="BR14" s="14"/>
      <c r="BS14" s="14"/>
      <c r="BT14" s="14"/>
      <c r="BU14" s="14"/>
      <c r="BV14" s="14"/>
      <c r="BW14" s="14"/>
      <c r="BX14" s="14"/>
      <c r="BY14" s="14"/>
      <c r="BZ14" s="14"/>
      <c r="CA14" s="7"/>
      <c r="CB14" s="24"/>
      <c r="CC14" s="24"/>
      <c r="CD14" s="24"/>
      <c r="CE14" s="24"/>
      <c r="CF14" s="8"/>
      <c r="CG14" s="8"/>
      <c r="CH14" s="8"/>
      <c r="CI14" s="8"/>
      <c r="CJ14" s="8"/>
      <c r="CK14" s="8"/>
      <c r="CL14" s="8"/>
      <c r="CM14" s="8"/>
      <c r="CN14" s="8"/>
      <c r="CO14" s="8"/>
      <c r="CP14" s="8"/>
      <c r="CQ14" s="8"/>
      <c r="CR14" s="8"/>
      <c r="CS14" s="8"/>
      <c r="CT14" s="8"/>
      <c r="CU14" s="8"/>
      <c r="CV14" s="8"/>
      <c r="CW14" s="8"/>
      <c r="CX14" s="8"/>
      <c r="CY14" s="8"/>
      <c r="CZ14" s="8"/>
    </row>
    <row r="15" ht="12.0" customHeight="1">
      <c r="A15" s="11"/>
      <c r="B15" s="11"/>
      <c r="C15" s="11"/>
      <c r="D15" s="47" t="str">
        <f>$D$9</f>
        <v>Full</v>
      </c>
      <c r="E15" s="35"/>
      <c r="F15" s="35"/>
      <c r="G15" s="36"/>
      <c r="H15" s="56">
        <v>3300.0</v>
      </c>
      <c r="I15" s="35"/>
      <c r="J15" s="35"/>
      <c r="K15" s="36"/>
      <c r="L15" s="56">
        <v>680.0</v>
      </c>
      <c r="M15" s="35"/>
      <c r="N15" s="35"/>
      <c r="O15" s="36"/>
      <c r="P15" s="57">
        <f>$H$15/$L$15</f>
        <v>4.852941176</v>
      </c>
      <c r="Q15" s="36"/>
      <c r="R15" s="11"/>
      <c r="S15" s="11"/>
      <c r="T15" s="11"/>
      <c r="U15" s="34" t="s">
        <v>5</v>
      </c>
      <c r="V15" s="35"/>
      <c r="W15" s="35"/>
      <c r="X15" s="36"/>
      <c r="Y15" s="58">
        <f>'Variable Capacity unit'!$CF$3</f>
        <v>4.035004897</v>
      </c>
      <c r="Z15" s="35"/>
      <c r="AA15" s="35"/>
      <c r="AB15" s="36"/>
      <c r="AC15" s="59">
        <f>'Variable Capacity unit'!CF62</f>
        <v>4.035004897</v>
      </c>
      <c r="AD15" s="35"/>
      <c r="AE15" s="35"/>
      <c r="AF15" s="36"/>
      <c r="AG15" s="11"/>
      <c r="AH15" s="11"/>
      <c r="AI15" s="11"/>
      <c r="AJ15" s="11"/>
      <c r="AK15" s="47" t="str">
        <f>$D$11</f>
        <v>Minimum</v>
      </c>
      <c r="AL15" s="35"/>
      <c r="AM15" s="35"/>
      <c r="AN15" s="35"/>
      <c r="AO15" s="35"/>
      <c r="AP15" s="36"/>
      <c r="AQ15" s="60"/>
      <c r="AR15" s="53" t="s">
        <v>51</v>
      </c>
      <c r="AS15" s="35"/>
      <c r="AT15" s="35"/>
      <c r="AU15" s="35"/>
      <c r="AV15" s="61"/>
      <c r="AW15" s="40"/>
      <c r="AX15" s="53" t="s">
        <v>36</v>
      </c>
      <c r="AY15" s="35"/>
      <c r="AZ15" s="35"/>
      <c r="BA15" s="35"/>
      <c r="BB15" s="36"/>
      <c r="BC15" s="13">
        <v>1.0</v>
      </c>
      <c r="BD15" s="13" t="str">
        <f>IF(AND($BC$7=2,$BC$11=2),IF($BC$15=2,"Measure","Default"),"Default")</f>
        <v>Default</v>
      </c>
      <c r="BE15" s="43" t="s">
        <v>3</v>
      </c>
      <c r="BF15" s="14"/>
      <c r="BG15" s="14"/>
      <c r="BH15" s="43"/>
      <c r="BI15" s="30"/>
      <c r="BJ15" s="30"/>
      <c r="BK15" s="14"/>
      <c r="BL15" s="14"/>
      <c r="BM15" s="14"/>
      <c r="BN15" s="14"/>
      <c r="BO15" s="14"/>
      <c r="BP15" s="14"/>
      <c r="BQ15" s="14"/>
      <c r="BR15" s="14"/>
      <c r="BS15" s="14"/>
      <c r="BT15" s="14"/>
      <c r="BU15" s="14"/>
      <c r="BV15" s="14"/>
      <c r="BW15" s="14"/>
      <c r="BX15" s="14"/>
      <c r="BY15" s="14"/>
      <c r="BZ15" s="14"/>
      <c r="CA15" s="7"/>
      <c r="CB15" s="33" t="s">
        <v>52</v>
      </c>
      <c r="CC15" s="62" t="s">
        <v>53</v>
      </c>
      <c r="CD15" s="33" t="s">
        <v>54</v>
      </c>
      <c r="CE15" s="63" t="s">
        <v>55</v>
      </c>
      <c r="CF15" s="63" t="s">
        <v>56</v>
      </c>
      <c r="CG15" s="63" t="s">
        <v>57</v>
      </c>
      <c r="CH15" s="63" t="s">
        <v>58</v>
      </c>
      <c r="CK15" s="64" t="s">
        <v>59</v>
      </c>
      <c r="CL15" s="63" t="s">
        <v>60</v>
      </c>
      <c r="CO15" s="63" t="s">
        <v>29</v>
      </c>
      <c r="CR15" s="63" t="s">
        <v>61</v>
      </c>
      <c r="CV15" s="63" t="s">
        <v>62</v>
      </c>
      <c r="CZ15" s="64" t="s">
        <v>63</v>
      </c>
    </row>
    <row r="16" ht="12.0" customHeight="1">
      <c r="A16" s="11"/>
      <c r="B16" s="11"/>
      <c r="C16" s="11"/>
      <c r="D16" s="47" t="str">
        <f>$D$10</f>
        <v>Half</v>
      </c>
      <c r="E16" s="35"/>
      <c r="F16" s="35"/>
      <c r="G16" s="36"/>
      <c r="H16" s="52">
        <v>2850.0</v>
      </c>
      <c r="I16" s="35"/>
      <c r="J16" s="35"/>
      <c r="K16" s="36"/>
      <c r="L16" s="52">
        <v>580.0</v>
      </c>
      <c r="M16" s="35"/>
      <c r="N16" s="35"/>
      <c r="O16" s="36"/>
      <c r="P16" s="49">
        <f>$H$16/$L$16</f>
        <v>4.913793103</v>
      </c>
      <c r="Q16" s="36"/>
      <c r="R16" s="11"/>
      <c r="S16" s="11"/>
      <c r="T16" s="11"/>
      <c r="U16" s="11"/>
      <c r="V16" s="11"/>
      <c r="W16" s="11"/>
      <c r="X16" s="11"/>
      <c r="Y16" s="11"/>
      <c r="Z16" s="11"/>
      <c r="AA16" s="11"/>
      <c r="AB16" s="11"/>
      <c r="AC16" s="11"/>
      <c r="AD16" s="11"/>
      <c r="AE16" s="11"/>
      <c r="AF16" s="11"/>
      <c r="AG16" s="11"/>
      <c r="AH16" s="11"/>
      <c r="AI16" s="11" t="s">
        <v>64</v>
      </c>
      <c r="AJ16" s="11"/>
      <c r="AK16" s="47" t="str">
        <f>$D$9</f>
        <v>Full</v>
      </c>
      <c r="AL16" s="35"/>
      <c r="AM16" s="35"/>
      <c r="AN16" s="35"/>
      <c r="AO16" s="35"/>
      <c r="AP16" s="36"/>
      <c r="AQ16" s="65" t="s">
        <v>51</v>
      </c>
      <c r="AR16" s="35"/>
      <c r="AS16" s="35"/>
      <c r="AT16" s="35"/>
      <c r="AU16" s="35"/>
      <c r="AV16" s="35"/>
      <c r="AW16" s="35"/>
      <c r="AX16" s="35"/>
      <c r="AY16" s="35"/>
      <c r="AZ16" s="35"/>
      <c r="BA16" s="35"/>
      <c r="BB16" s="36"/>
      <c r="BC16" s="13"/>
      <c r="BD16" s="13"/>
      <c r="BE16" s="43" t="s">
        <v>3</v>
      </c>
      <c r="BF16" s="14"/>
      <c r="BG16" s="14"/>
      <c r="BH16" s="43"/>
      <c r="BI16" s="30"/>
      <c r="BJ16" s="30"/>
      <c r="BK16" s="14"/>
      <c r="BL16" s="14"/>
      <c r="BM16" s="14"/>
      <c r="BN16" s="14"/>
      <c r="BO16" s="14"/>
      <c r="BP16" s="14"/>
      <c r="BQ16" s="14"/>
      <c r="BR16" s="14"/>
      <c r="BS16" s="14"/>
      <c r="BT16" s="14"/>
      <c r="BU16" s="14"/>
      <c r="BV16" s="14"/>
      <c r="BW16" s="14"/>
      <c r="BX16" s="14"/>
      <c r="BY16" s="14"/>
      <c r="BZ16" s="14"/>
      <c r="CA16" s="8"/>
      <c r="CE16" s="64" t="s">
        <v>65</v>
      </c>
      <c r="CF16" s="66" t="s">
        <v>66</v>
      </c>
      <c r="CG16" s="66" t="s">
        <v>67</v>
      </c>
      <c r="CH16" s="67" t="s">
        <v>34</v>
      </c>
      <c r="CI16" s="67" t="s">
        <v>68</v>
      </c>
      <c r="CJ16" s="67" t="s">
        <v>69</v>
      </c>
      <c r="CK16" s="68" t="s">
        <v>70</v>
      </c>
      <c r="CL16" s="67" t="s">
        <v>34</v>
      </c>
      <c r="CM16" s="67" t="s">
        <v>68</v>
      </c>
      <c r="CN16" s="67" t="s">
        <v>69</v>
      </c>
      <c r="CO16" s="67" t="s">
        <v>34</v>
      </c>
      <c r="CP16" s="67" t="s">
        <v>68</v>
      </c>
      <c r="CQ16" s="67" t="s">
        <v>69</v>
      </c>
      <c r="CR16" s="67" t="s">
        <v>71</v>
      </c>
      <c r="CS16" s="67" t="s">
        <v>72</v>
      </c>
      <c r="CT16" s="67" t="s">
        <v>73</v>
      </c>
      <c r="CU16" s="67" t="s">
        <v>74</v>
      </c>
      <c r="CV16" s="67" t="s">
        <v>75</v>
      </c>
      <c r="CW16" s="67" t="s">
        <v>76</v>
      </c>
      <c r="CX16" s="67" t="s">
        <v>77</v>
      </c>
      <c r="CY16" s="67" t="s">
        <v>74</v>
      </c>
      <c r="CZ16" s="68" t="s">
        <v>78</v>
      </c>
    </row>
    <row r="17" ht="12.0" customHeight="1">
      <c r="A17" s="11"/>
      <c r="B17" s="11"/>
      <c r="C17" s="11"/>
      <c r="D17" s="47" t="str">
        <f>$D$11</f>
        <v>Minimum</v>
      </c>
      <c r="E17" s="35"/>
      <c r="F17" s="35"/>
      <c r="G17" s="36"/>
      <c r="H17" s="69">
        <v>1650.0</v>
      </c>
      <c r="I17" s="35"/>
      <c r="J17" s="35"/>
      <c r="K17" s="36"/>
      <c r="L17" s="69">
        <v>290.0</v>
      </c>
      <c r="M17" s="35"/>
      <c r="N17" s="35"/>
      <c r="O17" s="36"/>
      <c r="P17" s="49">
        <f>$H$17/$L$17</f>
        <v>5.689655172</v>
      </c>
      <c r="Q17" s="36"/>
      <c r="R17" s="11"/>
      <c r="S17" s="11"/>
      <c r="T17" s="11"/>
      <c r="U17" s="34" t="s">
        <v>9</v>
      </c>
      <c r="V17" s="35"/>
      <c r="W17" s="35"/>
      <c r="X17" s="36"/>
      <c r="Y17" s="59">
        <f>'Variable Capacity unit'!$CH$5</f>
        <v>0.25</v>
      </c>
      <c r="Z17" s="35"/>
      <c r="AA17" s="35"/>
      <c r="AB17" s="36"/>
      <c r="AC17" s="59">
        <f>'Variable Capacity unit'!CH64</f>
        <v>0.25</v>
      </c>
      <c r="AD17" s="35"/>
      <c r="AE17" s="35"/>
      <c r="AF17" s="36"/>
      <c r="AG17" s="11"/>
      <c r="AH17" s="11"/>
      <c r="AI17" s="11"/>
      <c r="AJ17" s="11"/>
      <c r="AK17" s="47" t="str">
        <f>$D$10</f>
        <v>Half</v>
      </c>
      <c r="AL17" s="35"/>
      <c r="AM17" s="35"/>
      <c r="AN17" s="35"/>
      <c r="AO17" s="35"/>
      <c r="AP17" s="36"/>
      <c r="AQ17" s="60"/>
      <c r="AR17" s="70" t="s">
        <v>51</v>
      </c>
      <c r="AS17" s="71"/>
      <c r="AT17" s="71"/>
      <c r="AU17" s="71"/>
      <c r="AV17" s="72"/>
      <c r="AW17" s="73"/>
      <c r="AX17" s="70" t="s">
        <v>36</v>
      </c>
      <c r="AY17" s="71"/>
      <c r="AZ17" s="71"/>
      <c r="BA17" s="71"/>
      <c r="BB17" s="74"/>
      <c r="BC17" s="13">
        <v>1.0</v>
      </c>
      <c r="BD17" s="13" t="str">
        <f>IF(AND($BC$7=2,$BC$17=2),"Measure","Default")</f>
        <v>Default</v>
      </c>
      <c r="BE17" s="43" t="s">
        <v>3</v>
      </c>
      <c r="BF17" s="14"/>
      <c r="BG17" s="14"/>
      <c r="BH17" s="43"/>
      <c r="BI17" s="30"/>
      <c r="BJ17" s="30"/>
      <c r="BK17" s="14"/>
      <c r="BL17" s="14"/>
      <c r="BM17" s="14"/>
      <c r="BN17" s="14"/>
      <c r="BO17" s="14"/>
      <c r="BP17" s="14"/>
      <c r="BQ17" s="14"/>
      <c r="BR17" s="14"/>
      <c r="BS17" s="14"/>
      <c r="BT17" s="14"/>
      <c r="BU17" s="14"/>
      <c r="BV17" s="14"/>
      <c r="BW17" s="14"/>
      <c r="BX17" s="14"/>
      <c r="BY17" s="14"/>
      <c r="BZ17" s="14"/>
      <c r="CA17" s="8"/>
      <c r="CB17" s="51" t="s">
        <v>79</v>
      </c>
      <c r="CC17" s="51" t="s">
        <v>80</v>
      </c>
      <c r="CD17" s="51" t="s">
        <v>81</v>
      </c>
      <c r="CE17" s="67" t="s">
        <v>82</v>
      </c>
      <c r="CH17" s="64" t="s">
        <v>83</v>
      </c>
      <c r="CI17" s="64" t="s">
        <v>84</v>
      </c>
      <c r="CJ17" s="64" t="s">
        <v>85</v>
      </c>
      <c r="CL17" s="67" t="s">
        <v>86</v>
      </c>
      <c r="CM17" s="67" t="s">
        <v>87</v>
      </c>
      <c r="CN17" s="67" t="s">
        <v>88</v>
      </c>
      <c r="CO17" s="64" t="s">
        <v>89</v>
      </c>
      <c r="CP17" s="64" t="s">
        <v>90</v>
      </c>
      <c r="CQ17" s="64" t="s">
        <v>91</v>
      </c>
      <c r="CR17" s="64" t="s">
        <v>92</v>
      </c>
      <c r="CS17" s="64" t="s">
        <v>93</v>
      </c>
      <c r="CT17" s="64" t="s">
        <v>94</v>
      </c>
      <c r="CU17" s="64" t="s">
        <v>95</v>
      </c>
      <c r="CV17" s="64" t="s">
        <v>96</v>
      </c>
      <c r="CW17" s="64" t="s">
        <v>97</v>
      </c>
      <c r="CX17" s="64" t="s">
        <v>98</v>
      </c>
      <c r="CY17" s="64" t="s">
        <v>99</v>
      </c>
    </row>
    <row r="18" ht="12.0" customHeight="1">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47" t="str">
        <f>$D$11</f>
        <v>Minimum</v>
      </c>
      <c r="AL18" s="35"/>
      <c r="AM18" s="35"/>
      <c r="AN18" s="35"/>
      <c r="AO18" s="35"/>
      <c r="AP18" s="61"/>
      <c r="AQ18" s="40"/>
      <c r="AR18" s="53" t="s">
        <v>51</v>
      </c>
      <c r="AS18" s="35"/>
      <c r="AT18" s="35"/>
      <c r="AU18" s="35"/>
      <c r="AV18" s="36"/>
      <c r="AW18" s="40"/>
      <c r="AX18" s="53" t="s">
        <v>36</v>
      </c>
      <c r="AY18" s="35"/>
      <c r="AZ18" s="35"/>
      <c r="BA18" s="35"/>
      <c r="BB18" s="36"/>
      <c r="BC18" s="13">
        <v>2.0</v>
      </c>
      <c r="BD18" s="13" t="str">
        <f>IF(AND($BC$7=2,$BC$11=2),"Measure","Not Measure")</f>
        <v>Measure</v>
      </c>
      <c r="BE18" s="43" t="s">
        <v>3</v>
      </c>
      <c r="BF18" s="14"/>
      <c r="BG18" s="14"/>
      <c r="BH18" s="43"/>
      <c r="BI18" s="30"/>
      <c r="BJ18" s="30"/>
      <c r="BK18" s="14"/>
      <c r="BL18" s="14"/>
      <c r="BM18" s="14"/>
      <c r="BN18" s="14"/>
      <c r="BO18" s="14"/>
      <c r="BP18" s="14"/>
      <c r="BQ18" s="14"/>
      <c r="BR18" s="14"/>
      <c r="BS18" s="14"/>
      <c r="BT18" s="14"/>
      <c r="BU18" s="14"/>
      <c r="BV18" s="14"/>
      <c r="BW18" s="14"/>
      <c r="BX18" s="14"/>
      <c r="BY18" s="14"/>
      <c r="BZ18" s="14"/>
      <c r="CA18" s="8"/>
      <c r="CB18" s="51">
        <v>1.0</v>
      </c>
      <c r="CC18" s="51">
        <f>data!$D22</f>
        <v>15</v>
      </c>
      <c r="CD18" s="51">
        <f>data!$E22</f>
        <v>0</v>
      </c>
      <c r="CE18" s="75">
        <f t="shared" ref="CE18:CE48" si="1">IF($CC$3*($CC18-$CH$8)/($CH$9-$CH$8)&lt;0,0,$CC$3*($CC18-$CH$8)/($CH$9-$CH$8))</f>
        <v>0</v>
      </c>
      <c r="CF18" s="76">
        <f t="shared" ref="CF18:CF48" si="2">1-$CH$5*(1-$CG18)</f>
        <v>0.75</v>
      </c>
      <c r="CG18" s="76">
        <f t="shared" ref="CG18:CG48" si="3">IF($CE18&lt;$CJ18,$CE18/$CJ18,1)</f>
        <v>0</v>
      </c>
      <c r="CH18" s="77">
        <f t="shared" ref="CH18:CH48" si="4">$CC$6+($CC$11-$CC$6)/(35-29)*(35-$CC18)</f>
        <v>3382.109727</v>
      </c>
      <c r="CI18" s="77">
        <f t="shared" ref="CI18:CI48" si="5">$CD$6+($CD$11-$CD$6)/(35-29)*(35-$CC18)</f>
        <v>1569.645783</v>
      </c>
      <c r="CJ18" s="77">
        <f t="shared" ref="CJ18:CJ48" si="6">$CE$6+($CE$11-$CE$6)/(35-29)*(35-$CC18)</f>
        <v>1925.255339</v>
      </c>
      <c r="CK18" s="75">
        <f t="shared" ref="CK18:CK48" si="7">IF($CE18&lt;$CH18,$CE18*$CD18,$CH18*$CD18)</f>
        <v>0</v>
      </c>
      <c r="CL18" s="77">
        <f t="shared" ref="CL18:CL48" si="8">$CC$7+($CC$12-$CC$7)/(35-29)*(35-$CC18)</f>
        <v>641.6433333</v>
      </c>
      <c r="CM18" s="77">
        <f t="shared" ref="CM18:CM48" si="9">$CD$7+($CD$12-$CD$7)/(35-29)*(35-$CC18)</f>
        <v>216.2826667</v>
      </c>
      <c r="CN18" s="77">
        <f t="shared" ref="CN18:CN48" si="10">$CE$7+($CE$12-$CE$7)/(35-29)*(35-$CC18)</f>
        <v>226.3311451</v>
      </c>
      <c r="CO18" s="25">
        <f t="shared" ref="CO18:CO48" si="11">$CH18/$CL18</f>
        <v>5.271012026</v>
      </c>
      <c r="CP18" s="25">
        <f t="shared" ref="CP18:CP48" si="12">$CI18/$CM18</f>
        <v>7.257381313</v>
      </c>
      <c r="CQ18" s="25">
        <f t="shared" ref="CQ18:CQ48" si="13">$CJ18/$CN18</f>
        <v>8.506365033</v>
      </c>
      <c r="CR18" s="25">
        <f t="shared" ref="CR18:CR48" si="14">IF($CJ18&gt;$CE18,$CJ18/$CN18,0)</f>
        <v>8.506365033</v>
      </c>
      <c r="CS18" s="25">
        <f t="shared" ref="CS18:CS48" si="15">IF(AND($CJ18&lt;$CE18,$CE18&lt;=$CI18),$CN$8+($CN$7-$CN$8)/($CK$6-$CK$7)*($CC18-$CK$7),0)</f>
        <v>0</v>
      </c>
      <c r="CT18" s="25">
        <f t="shared" ref="CT18:CT48" si="16">IF(AND($CI18&lt;$CE18,$CE18&lt;=$CH18),$CN$7+($CN$6-$CN$7)/($CK$5-$CK$6)*($CC18-$CK$6),0)</f>
        <v>0</v>
      </c>
      <c r="CU18" s="25">
        <f t="shared" ref="CU18:CU48" si="17">IF($CE18&gt;$CH18,$CH18/$CL18,0)</f>
        <v>0</v>
      </c>
      <c r="CV18" s="77">
        <f t="shared" ref="CV18:CV48" si="18">IF($CJ18&gt;=$CE18,$CN18,0)</f>
        <v>226.3311451</v>
      </c>
      <c r="CW18" s="77">
        <f t="shared" ref="CW18:CW48" si="19">IF($CS18&gt;0,$CE18/$CS18,0)</f>
        <v>0</v>
      </c>
      <c r="CX18" s="77">
        <f t="shared" ref="CX18:CX48" si="20">IF($CT18&gt;0,$CE18/$CT18,0)</f>
        <v>0</v>
      </c>
      <c r="CY18" s="77">
        <f t="shared" ref="CY18:CY48" si="21">IF($CU18&gt;0,$CH18/$CU18,0)</f>
        <v>0</v>
      </c>
      <c r="CZ18" s="75">
        <f t="shared" ref="CZ18:CZ47" si="22">IF($CF18=0,0,$CG18*$CV18*$CD18/$CF18+$CW18*$CD18+$CX18*$CD18+$CY18*$CD18)</f>
        <v>0</v>
      </c>
    </row>
    <row r="19" ht="12.0" customHeight="1">
      <c r="A19" s="11"/>
      <c r="B19" s="11"/>
      <c r="C19" s="11"/>
      <c r="D19" s="11" t="s">
        <v>100</v>
      </c>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78" t="s">
        <v>101</v>
      </c>
      <c r="AR19" s="79"/>
      <c r="AS19" s="79"/>
      <c r="AT19" s="79"/>
      <c r="AU19" s="79"/>
      <c r="AV19" s="79"/>
      <c r="AW19" s="79"/>
      <c r="AX19" s="79"/>
      <c r="AY19" s="79"/>
      <c r="AZ19" s="79"/>
      <c r="BA19" s="79"/>
      <c r="BB19" s="80"/>
      <c r="BC19" s="13"/>
      <c r="BD19" s="13"/>
      <c r="BE19" s="14" t="s">
        <v>3</v>
      </c>
      <c r="BF19" s="14"/>
      <c r="BG19" s="14"/>
      <c r="BH19" s="43"/>
      <c r="BI19" s="30"/>
      <c r="BJ19" s="30"/>
      <c r="BK19" s="30"/>
      <c r="BL19" s="30"/>
      <c r="BM19" s="30"/>
      <c r="BN19" s="30"/>
      <c r="BO19" s="30"/>
      <c r="BP19" s="30"/>
      <c r="BQ19" s="14"/>
      <c r="BR19" s="14"/>
      <c r="BS19" s="14"/>
      <c r="BT19" s="14"/>
      <c r="BU19" s="14"/>
      <c r="BV19" s="14"/>
      <c r="BW19" s="14"/>
      <c r="BX19" s="14"/>
      <c r="BY19" s="14"/>
      <c r="BZ19" s="14"/>
      <c r="CA19" s="8"/>
      <c r="CB19" s="51">
        <v>2.0</v>
      </c>
      <c r="CC19" s="51">
        <f>data!$D23</f>
        <v>16</v>
      </c>
      <c r="CD19" s="51">
        <f>data!$E23</f>
        <v>0</v>
      </c>
      <c r="CE19" s="75">
        <f t="shared" si="1"/>
        <v>0</v>
      </c>
      <c r="CF19" s="76">
        <f t="shared" si="2"/>
        <v>0.75</v>
      </c>
      <c r="CG19" s="76">
        <f t="shared" si="3"/>
        <v>0</v>
      </c>
      <c r="CH19" s="77">
        <f t="shared" si="4"/>
        <v>3347.57094</v>
      </c>
      <c r="CI19" s="77">
        <f t="shared" si="5"/>
        <v>1553.616244</v>
      </c>
      <c r="CJ19" s="77">
        <f t="shared" si="6"/>
        <v>1905.594243</v>
      </c>
      <c r="CK19" s="75">
        <f t="shared" si="7"/>
        <v>0</v>
      </c>
      <c r="CL19" s="77">
        <f t="shared" si="8"/>
        <v>654.5361667</v>
      </c>
      <c r="CM19" s="77">
        <f t="shared" si="9"/>
        <v>220.6285333</v>
      </c>
      <c r="CN19" s="77">
        <f t="shared" si="10"/>
        <v>230.8789205</v>
      </c>
      <c r="CO19" s="25">
        <f t="shared" si="11"/>
        <v>5.114417065</v>
      </c>
      <c r="CP19" s="25">
        <f t="shared" si="12"/>
        <v>7.041773884</v>
      </c>
      <c r="CQ19" s="25">
        <f t="shared" si="13"/>
        <v>8.253651911</v>
      </c>
      <c r="CR19" s="25">
        <f t="shared" si="14"/>
        <v>8.253651911</v>
      </c>
      <c r="CS19" s="25">
        <f t="shared" si="15"/>
        <v>0</v>
      </c>
      <c r="CT19" s="25">
        <f t="shared" si="16"/>
        <v>0</v>
      </c>
      <c r="CU19" s="25">
        <f t="shared" si="17"/>
        <v>0</v>
      </c>
      <c r="CV19" s="77">
        <f t="shared" si="18"/>
        <v>230.8789205</v>
      </c>
      <c r="CW19" s="77">
        <f t="shared" si="19"/>
        <v>0</v>
      </c>
      <c r="CX19" s="77">
        <f t="shared" si="20"/>
        <v>0</v>
      </c>
      <c r="CY19" s="77">
        <f t="shared" si="21"/>
        <v>0</v>
      </c>
      <c r="CZ19" s="75">
        <f t="shared" si="22"/>
        <v>0</v>
      </c>
    </row>
    <row r="20" ht="12.0" customHeight="1">
      <c r="A20" s="11"/>
      <c r="B20" s="11"/>
      <c r="C20" s="11"/>
      <c r="D20" s="11"/>
      <c r="E20" s="11"/>
      <c r="F20" s="11"/>
      <c r="G20" s="11"/>
      <c r="H20" s="44" t="str">
        <f>$H$8</f>
        <v>Capacity [W]</v>
      </c>
      <c r="I20" s="35"/>
      <c r="J20" s="35"/>
      <c r="K20" s="36"/>
      <c r="L20" s="44" t="str">
        <f>$L$8</f>
        <v>Power [W]</v>
      </c>
      <c r="M20" s="35"/>
      <c r="N20" s="35"/>
      <c r="O20" s="36"/>
      <c r="P20" s="44" t="str">
        <f>$P$8</f>
        <v>EER</v>
      </c>
      <c r="Q20" s="36"/>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81"/>
      <c r="BB20" s="82"/>
      <c r="BC20" s="13"/>
      <c r="BD20" s="13"/>
      <c r="BE20" s="14" t="s">
        <v>3</v>
      </c>
      <c r="BF20" s="14"/>
      <c r="BG20" s="14"/>
      <c r="BH20" s="43"/>
      <c r="BI20" s="30"/>
      <c r="BJ20" s="30"/>
      <c r="BK20" s="30"/>
      <c r="BL20" s="30"/>
      <c r="BM20" s="30"/>
      <c r="BN20" s="30"/>
      <c r="BO20" s="30"/>
      <c r="BP20" s="30"/>
      <c r="BQ20" s="14"/>
      <c r="BR20" s="14"/>
      <c r="BS20" s="14"/>
      <c r="BT20" s="14"/>
      <c r="BU20" s="14"/>
      <c r="BV20" s="14"/>
      <c r="BW20" s="14"/>
      <c r="BX20" s="14"/>
      <c r="BY20" s="14"/>
      <c r="BZ20" s="14"/>
      <c r="CA20" s="8"/>
      <c r="CB20" s="51">
        <v>3.0</v>
      </c>
      <c r="CC20" s="51">
        <f>data!$D24</f>
        <v>17</v>
      </c>
      <c r="CD20" s="51">
        <f>data!$E24</f>
        <v>0</v>
      </c>
      <c r="CE20" s="75">
        <f t="shared" si="1"/>
        <v>0</v>
      </c>
      <c r="CF20" s="76">
        <f t="shared" si="2"/>
        <v>0.75</v>
      </c>
      <c r="CG20" s="76">
        <f t="shared" si="3"/>
        <v>0</v>
      </c>
      <c r="CH20" s="77">
        <f t="shared" si="4"/>
        <v>3313.032154</v>
      </c>
      <c r="CI20" s="77">
        <f t="shared" si="5"/>
        <v>1537.586705</v>
      </c>
      <c r="CJ20" s="77">
        <f t="shared" si="6"/>
        <v>1885.933148</v>
      </c>
      <c r="CK20" s="75">
        <f t="shared" si="7"/>
        <v>0</v>
      </c>
      <c r="CL20" s="77">
        <f t="shared" si="8"/>
        <v>667.429</v>
      </c>
      <c r="CM20" s="77">
        <f t="shared" si="9"/>
        <v>224.9744</v>
      </c>
      <c r="CN20" s="77">
        <f t="shared" si="10"/>
        <v>235.4266958</v>
      </c>
      <c r="CO20" s="25">
        <f t="shared" si="11"/>
        <v>4.963872043</v>
      </c>
      <c r="CP20" s="25">
        <f t="shared" si="12"/>
        <v>6.834496303</v>
      </c>
      <c r="CQ20" s="25">
        <f t="shared" si="13"/>
        <v>8.010702189</v>
      </c>
      <c r="CR20" s="25">
        <f t="shared" si="14"/>
        <v>8.010702189</v>
      </c>
      <c r="CS20" s="25">
        <f t="shared" si="15"/>
        <v>0</v>
      </c>
      <c r="CT20" s="25">
        <f t="shared" si="16"/>
        <v>0</v>
      </c>
      <c r="CU20" s="25">
        <f t="shared" si="17"/>
        <v>0</v>
      </c>
      <c r="CV20" s="77">
        <f t="shared" si="18"/>
        <v>235.4266958</v>
      </c>
      <c r="CW20" s="77">
        <f t="shared" si="19"/>
        <v>0</v>
      </c>
      <c r="CX20" s="77">
        <f t="shared" si="20"/>
        <v>0</v>
      </c>
      <c r="CY20" s="77">
        <f t="shared" si="21"/>
        <v>0</v>
      </c>
      <c r="CZ20" s="75">
        <f t="shared" si="22"/>
        <v>0</v>
      </c>
    </row>
    <row r="21" ht="12.0" customHeight="1">
      <c r="A21" s="11"/>
      <c r="B21" s="11"/>
      <c r="C21" s="11"/>
      <c r="D21" s="34" t="s">
        <v>102</v>
      </c>
      <c r="E21" s="35"/>
      <c r="F21" s="35"/>
      <c r="G21" s="36"/>
      <c r="H21" s="83"/>
      <c r="I21" s="35"/>
      <c r="J21" s="35"/>
      <c r="K21" s="36"/>
      <c r="L21" s="83"/>
      <c r="M21" s="35"/>
      <c r="N21" s="35"/>
      <c r="O21" s="36"/>
      <c r="P21" s="84"/>
      <c r="Q21" s="36"/>
      <c r="R21" s="11"/>
      <c r="S21" s="11"/>
      <c r="T21" s="11"/>
      <c r="U21" s="11"/>
      <c r="V21" s="11"/>
      <c r="W21" s="11"/>
      <c r="X21" s="11"/>
      <c r="Y21" s="11"/>
      <c r="Z21" s="11"/>
      <c r="AA21" s="11"/>
      <c r="AB21" s="11"/>
      <c r="AC21" s="11"/>
      <c r="AD21" s="11"/>
      <c r="AE21" s="11"/>
      <c r="AF21" s="11"/>
      <c r="AG21" s="11"/>
      <c r="AH21" s="11"/>
      <c r="AI21" s="85" t="s">
        <v>103</v>
      </c>
      <c r="AJ21" s="11"/>
      <c r="AK21" s="11"/>
      <c r="AL21" s="11"/>
      <c r="AM21" s="11"/>
      <c r="AN21" s="11"/>
      <c r="AO21" s="11"/>
      <c r="AP21" s="11"/>
      <c r="AQ21" s="86"/>
      <c r="AR21" s="87"/>
      <c r="AS21" s="87"/>
      <c r="AT21" s="87"/>
      <c r="AU21" s="87"/>
      <c r="AV21" s="87"/>
      <c r="AW21" s="87"/>
      <c r="AX21" s="87"/>
      <c r="AY21" s="87"/>
      <c r="AZ21" s="87"/>
      <c r="BA21" s="87"/>
      <c r="BB21" s="88"/>
      <c r="BC21" s="89"/>
      <c r="BD21" s="13"/>
      <c r="BE21" s="14" t="s">
        <v>3</v>
      </c>
      <c r="BF21" s="14"/>
      <c r="BG21" s="14"/>
      <c r="BH21" s="43"/>
      <c r="BI21" s="30"/>
      <c r="BJ21" s="30"/>
      <c r="BK21" s="14"/>
      <c r="BL21" s="14"/>
      <c r="BM21" s="14"/>
      <c r="BN21" s="14"/>
      <c r="BO21" s="14"/>
      <c r="BP21" s="14"/>
      <c r="BQ21" s="14"/>
      <c r="BR21" s="14"/>
      <c r="BS21" s="14"/>
      <c r="BT21" s="14"/>
      <c r="BU21" s="14"/>
      <c r="BV21" s="14"/>
      <c r="BW21" s="14"/>
      <c r="BX21" s="14"/>
      <c r="BY21" s="14"/>
      <c r="BZ21" s="14"/>
      <c r="CA21" s="8"/>
      <c r="CB21" s="51">
        <v>4.0</v>
      </c>
      <c r="CC21" s="51">
        <f>data!$D25</f>
        <v>18</v>
      </c>
      <c r="CD21" s="51">
        <f>data!$E25</f>
        <v>0</v>
      </c>
      <c r="CE21" s="75">
        <f t="shared" si="1"/>
        <v>0</v>
      </c>
      <c r="CF21" s="76">
        <f t="shared" si="2"/>
        <v>0.75</v>
      </c>
      <c r="CG21" s="76">
        <f t="shared" si="3"/>
        <v>0</v>
      </c>
      <c r="CH21" s="77">
        <f t="shared" si="4"/>
        <v>3278.493368</v>
      </c>
      <c r="CI21" s="77">
        <f t="shared" si="5"/>
        <v>1521.557166</v>
      </c>
      <c r="CJ21" s="77">
        <f t="shared" si="6"/>
        <v>1866.272052</v>
      </c>
      <c r="CK21" s="75">
        <f t="shared" si="7"/>
        <v>0</v>
      </c>
      <c r="CL21" s="77">
        <f t="shared" si="8"/>
        <v>680.3218333</v>
      </c>
      <c r="CM21" s="77">
        <f t="shared" si="9"/>
        <v>229.3202667</v>
      </c>
      <c r="CN21" s="77">
        <f t="shared" si="10"/>
        <v>239.9744712</v>
      </c>
      <c r="CO21" s="25">
        <f t="shared" si="11"/>
        <v>4.819033003</v>
      </c>
      <c r="CP21" s="25">
        <f t="shared" si="12"/>
        <v>6.635074989</v>
      </c>
      <c r="CQ21" s="25">
        <f t="shared" si="13"/>
        <v>7.776960786</v>
      </c>
      <c r="CR21" s="25">
        <f t="shared" si="14"/>
        <v>7.776960786</v>
      </c>
      <c r="CS21" s="25">
        <f t="shared" si="15"/>
        <v>0</v>
      </c>
      <c r="CT21" s="25">
        <f t="shared" si="16"/>
        <v>0</v>
      </c>
      <c r="CU21" s="25">
        <f t="shared" si="17"/>
        <v>0</v>
      </c>
      <c r="CV21" s="77">
        <f t="shared" si="18"/>
        <v>239.9744712</v>
      </c>
      <c r="CW21" s="77">
        <f t="shared" si="19"/>
        <v>0</v>
      </c>
      <c r="CX21" s="77">
        <f t="shared" si="20"/>
        <v>0</v>
      </c>
      <c r="CY21" s="77">
        <f t="shared" si="21"/>
        <v>0</v>
      </c>
      <c r="CZ21" s="75">
        <f t="shared" si="22"/>
        <v>0</v>
      </c>
    </row>
    <row r="22" ht="12.0" customHeight="1">
      <c r="A22" s="11"/>
      <c r="B22" s="11"/>
      <c r="C22" s="11"/>
      <c r="D22" s="34" t="s">
        <v>104</v>
      </c>
      <c r="E22" s="35"/>
      <c r="F22" s="35"/>
      <c r="G22" s="36"/>
      <c r="H22" s="83"/>
      <c r="I22" s="35"/>
      <c r="J22" s="35"/>
      <c r="K22" s="36"/>
      <c r="L22" s="83"/>
      <c r="M22" s="35"/>
      <c r="N22" s="35"/>
      <c r="O22" s="36"/>
      <c r="P22" s="84"/>
      <c r="Q22" s="36"/>
      <c r="R22" s="11"/>
      <c r="S22" s="11"/>
      <c r="T22" s="11"/>
      <c r="U22" s="11"/>
      <c r="V22" s="11"/>
      <c r="W22" s="11"/>
      <c r="X22" s="11"/>
      <c r="Y22" s="11"/>
      <c r="Z22" s="11"/>
      <c r="AA22" s="11"/>
      <c r="AB22" s="11"/>
      <c r="AC22" s="11"/>
      <c r="AD22" s="11"/>
      <c r="AE22" s="11"/>
      <c r="AF22" s="11"/>
      <c r="AG22" s="11"/>
      <c r="AH22" s="11"/>
      <c r="AI22" s="11"/>
      <c r="AJ22" s="11"/>
      <c r="AK22" s="34" t="str">
        <f>$D$21</f>
        <v>Half Dry Coil</v>
      </c>
      <c r="AL22" s="35"/>
      <c r="AM22" s="35"/>
      <c r="AN22" s="35"/>
      <c r="AO22" s="35"/>
      <c r="AP22" s="36"/>
      <c r="AQ22" s="90" t="s">
        <v>51</v>
      </c>
      <c r="AR22" s="79"/>
      <c r="AS22" s="79"/>
      <c r="AT22" s="79"/>
      <c r="AU22" s="79"/>
      <c r="AV22" s="79"/>
      <c r="AW22" s="79"/>
      <c r="AX22" s="79"/>
      <c r="AY22" s="79"/>
      <c r="AZ22" s="79"/>
      <c r="BA22" s="79"/>
      <c r="BB22" s="91"/>
      <c r="BC22" s="89"/>
      <c r="BD22" s="13"/>
      <c r="BE22" s="14" t="s">
        <v>3</v>
      </c>
      <c r="BF22" s="14"/>
      <c r="BG22" s="14"/>
      <c r="BH22" s="43"/>
      <c r="BI22" s="30"/>
      <c r="BJ22" s="30"/>
      <c r="BK22" s="14"/>
      <c r="BL22" s="14"/>
      <c r="BM22" s="14"/>
      <c r="BN22" s="14"/>
      <c r="BO22" s="14"/>
      <c r="BP22" s="14"/>
      <c r="BQ22" s="14"/>
      <c r="BR22" s="14"/>
      <c r="BS22" s="14"/>
      <c r="BT22" s="14"/>
      <c r="BU22" s="14"/>
      <c r="BV22" s="14"/>
      <c r="BW22" s="14"/>
      <c r="BX22" s="14"/>
      <c r="BY22" s="14"/>
      <c r="BZ22" s="14"/>
      <c r="CA22" s="8"/>
      <c r="CB22" s="51">
        <v>5.0</v>
      </c>
      <c r="CC22" s="51">
        <f>data!$D26</f>
        <v>19</v>
      </c>
      <c r="CD22" s="51">
        <f>data!$E26</f>
        <v>0</v>
      </c>
      <c r="CE22" s="75">
        <f t="shared" si="1"/>
        <v>0</v>
      </c>
      <c r="CF22" s="76">
        <f t="shared" si="2"/>
        <v>0.75</v>
      </c>
      <c r="CG22" s="76">
        <f t="shared" si="3"/>
        <v>0</v>
      </c>
      <c r="CH22" s="77">
        <f t="shared" si="4"/>
        <v>3243.954581</v>
      </c>
      <c r="CI22" s="77">
        <f t="shared" si="5"/>
        <v>1505.527627</v>
      </c>
      <c r="CJ22" s="77">
        <f t="shared" si="6"/>
        <v>1846.610956</v>
      </c>
      <c r="CK22" s="75">
        <f t="shared" si="7"/>
        <v>0</v>
      </c>
      <c r="CL22" s="77">
        <f t="shared" si="8"/>
        <v>693.2146667</v>
      </c>
      <c r="CM22" s="77">
        <f t="shared" si="9"/>
        <v>233.6661333</v>
      </c>
      <c r="CN22" s="77">
        <f t="shared" si="10"/>
        <v>244.5222465</v>
      </c>
      <c r="CO22" s="25">
        <f t="shared" si="11"/>
        <v>4.679581575</v>
      </c>
      <c r="CP22" s="25">
        <f t="shared" si="12"/>
        <v>6.443071596</v>
      </c>
      <c r="CQ22" s="25">
        <f t="shared" si="13"/>
        <v>7.551913916</v>
      </c>
      <c r="CR22" s="25">
        <f t="shared" si="14"/>
        <v>7.551913916</v>
      </c>
      <c r="CS22" s="25">
        <f t="shared" si="15"/>
        <v>0</v>
      </c>
      <c r="CT22" s="25">
        <f t="shared" si="16"/>
        <v>0</v>
      </c>
      <c r="CU22" s="25">
        <f t="shared" si="17"/>
        <v>0</v>
      </c>
      <c r="CV22" s="77">
        <f t="shared" si="18"/>
        <v>244.5222465</v>
      </c>
      <c r="CW22" s="77">
        <f t="shared" si="19"/>
        <v>0</v>
      </c>
      <c r="CX22" s="77">
        <f t="shared" si="20"/>
        <v>0</v>
      </c>
      <c r="CY22" s="77">
        <f t="shared" si="21"/>
        <v>0</v>
      </c>
      <c r="CZ22" s="75">
        <f t="shared" si="22"/>
        <v>0</v>
      </c>
    </row>
    <row r="23" ht="12.0" customHeight="1">
      <c r="A23" s="11"/>
      <c r="B23" s="11"/>
      <c r="C23" s="11"/>
      <c r="D23" s="34" t="s">
        <v>105</v>
      </c>
      <c r="E23" s="35"/>
      <c r="F23" s="35"/>
      <c r="G23" s="36"/>
      <c r="H23" s="83"/>
      <c r="I23" s="35"/>
      <c r="J23" s="35"/>
      <c r="K23" s="36"/>
      <c r="L23" s="83"/>
      <c r="M23" s="35"/>
      <c r="N23" s="35"/>
      <c r="O23" s="36"/>
      <c r="P23" s="84"/>
      <c r="Q23" s="36"/>
      <c r="R23" s="11"/>
      <c r="S23" s="11"/>
      <c r="T23" s="11"/>
      <c r="U23" s="11"/>
      <c r="V23" s="11"/>
      <c r="W23" s="11"/>
      <c r="X23" s="11"/>
      <c r="Y23" s="11"/>
      <c r="Z23" s="11"/>
      <c r="AA23" s="11"/>
      <c r="AB23" s="11"/>
      <c r="AC23" s="11"/>
      <c r="AD23" s="11"/>
      <c r="AE23" s="11"/>
      <c r="AF23" s="11"/>
      <c r="AG23" s="11"/>
      <c r="AH23" s="11"/>
      <c r="AI23" s="11"/>
      <c r="AJ23" s="11"/>
      <c r="AK23" s="34" t="str">
        <f>$D$22</f>
        <v>Half Cyclic</v>
      </c>
      <c r="AL23" s="35"/>
      <c r="AM23" s="35"/>
      <c r="AN23" s="35"/>
      <c r="AO23" s="35"/>
      <c r="AP23" s="36"/>
      <c r="AQ23" s="92"/>
      <c r="AR23" s="87"/>
      <c r="AS23" s="87"/>
      <c r="AT23" s="87"/>
      <c r="AU23" s="87"/>
      <c r="AV23" s="87"/>
      <c r="AW23" s="87"/>
      <c r="AX23" s="87"/>
      <c r="AY23" s="87"/>
      <c r="AZ23" s="87"/>
      <c r="BA23" s="87"/>
      <c r="BB23" s="93"/>
      <c r="BC23" s="89"/>
      <c r="BD23" s="13"/>
      <c r="BE23" s="14" t="s">
        <v>3</v>
      </c>
      <c r="BF23" s="14"/>
      <c r="BG23" s="14"/>
      <c r="BH23" s="43"/>
      <c r="BI23" s="30"/>
      <c r="BJ23" s="30"/>
      <c r="BK23" s="14"/>
      <c r="BL23" s="14"/>
      <c r="BM23" s="14"/>
      <c r="BN23" s="14"/>
      <c r="BO23" s="14"/>
      <c r="BP23" s="14"/>
      <c r="BQ23" s="14"/>
      <c r="BR23" s="14"/>
      <c r="BS23" s="14"/>
      <c r="BT23" s="14"/>
      <c r="BU23" s="14"/>
      <c r="BV23" s="14"/>
      <c r="BW23" s="14"/>
      <c r="BX23" s="14"/>
      <c r="BY23" s="14"/>
      <c r="BZ23" s="14"/>
      <c r="CA23" s="8"/>
      <c r="CB23" s="51">
        <v>6.0</v>
      </c>
      <c r="CC23" s="51">
        <f>data!$D27</f>
        <v>20</v>
      </c>
      <c r="CD23" s="51">
        <f>data!$E27</f>
        <v>0</v>
      </c>
      <c r="CE23" s="75">
        <f t="shared" si="1"/>
        <v>0</v>
      </c>
      <c r="CF23" s="76">
        <f t="shared" si="2"/>
        <v>0.75</v>
      </c>
      <c r="CG23" s="76">
        <f t="shared" si="3"/>
        <v>0</v>
      </c>
      <c r="CH23" s="77">
        <f t="shared" si="4"/>
        <v>3209.415795</v>
      </c>
      <c r="CI23" s="77">
        <f t="shared" si="5"/>
        <v>1489.498088</v>
      </c>
      <c r="CJ23" s="77">
        <f t="shared" si="6"/>
        <v>1826.949861</v>
      </c>
      <c r="CK23" s="75">
        <f t="shared" si="7"/>
        <v>0</v>
      </c>
      <c r="CL23" s="77">
        <f t="shared" si="8"/>
        <v>706.1075</v>
      </c>
      <c r="CM23" s="77">
        <f t="shared" si="9"/>
        <v>238.012</v>
      </c>
      <c r="CN23" s="77">
        <f t="shared" si="10"/>
        <v>249.0700219</v>
      </c>
      <c r="CO23" s="25">
        <f t="shared" si="11"/>
        <v>4.54522264</v>
      </c>
      <c r="CP23" s="25">
        <f t="shared" si="12"/>
        <v>6.258079792</v>
      </c>
      <c r="CQ23" s="25">
        <f t="shared" si="13"/>
        <v>7.335085318</v>
      </c>
      <c r="CR23" s="25">
        <f t="shared" si="14"/>
        <v>7.335085318</v>
      </c>
      <c r="CS23" s="25">
        <f t="shared" si="15"/>
        <v>0</v>
      </c>
      <c r="CT23" s="25">
        <f t="shared" si="16"/>
        <v>0</v>
      </c>
      <c r="CU23" s="25">
        <f t="shared" si="17"/>
        <v>0</v>
      </c>
      <c r="CV23" s="77">
        <f t="shared" si="18"/>
        <v>249.0700219</v>
      </c>
      <c r="CW23" s="77">
        <f t="shared" si="19"/>
        <v>0</v>
      </c>
      <c r="CX23" s="77">
        <f t="shared" si="20"/>
        <v>0</v>
      </c>
      <c r="CY23" s="77">
        <f t="shared" si="21"/>
        <v>0</v>
      </c>
      <c r="CZ23" s="75">
        <f t="shared" si="22"/>
        <v>0</v>
      </c>
    </row>
    <row r="24" ht="12.0" customHeight="1">
      <c r="A24" s="11"/>
      <c r="B24" s="11"/>
      <c r="C24" s="11"/>
      <c r="D24" s="34" t="s">
        <v>106</v>
      </c>
      <c r="E24" s="35"/>
      <c r="F24" s="35"/>
      <c r="G24" s="36"/>
      <c r="H24" s="83"/>
      <c r="I24" s="35"/>
      <c r="J24" s="35"/>
      <c r="K24" s="36"/>
      <c r="L24" s="83"/>
      <c r="M24" s="35"/>
      <c r="N24" s="35"/>
      <c r="O24" s="36"/>
      <c r="P24" s="84"/>
      <c r="Q24" s="36"/>
      <c r="R24" s="11"/>
      <c r="S24" s="11"/>
      <c r="T24" s="11"/>
      <c r="U24" s="11"/>
      <c r="V24" s="11"/>
      <c r="W24" s="11"/>
      <c r="X24" s="11"/>
      <c r="Y24" s="11"/>
      <c r="Z24" s="11"/>
      <c r="AA24" s="11"/>
      <c r="AB24" s="11"/>
      <c r="AC24" s="11"/>
      <c r="AD24" s="11"/>
      <c r="AE24" s="11"/>
      <c r="AF24" s="11"/>
      <c r="AG24" s="11"/>
      <c r="AH24" s="11"/>
      <c r="AI24" s="11"/>
      <c r="AJ24" s="11"/>
      <c r="AK24" s="34" t="str">
        <f>$D$23</f>
        <v>Min Dry Coil</v>
      </c>
      <c r="AL24" s="35"/>
      <c r="AM24" s="35"/>
      <c r="AN24" s="35"/>
      <c r="AO24" s="35"/>
      <c r="AP24" s="36"/>
      <c r="AQ24" s="90" t="s">
        <v>51</v>
      </c>
      <c r="AR24" s="79"/>
      <c r="AS24" s="79"/>
      <c r="AT24" s="79"/>
      <c r="AU24" s="79"/>
      <c r="AV24" s="79"/>
      <c r="AW24" s="79"/>
      <c r="AX24" s="79"/>
      <c r="AY24" s="79"/>
      <c r="AZ24" s="79"/>
      <c r="BA24" s="79"/>
      <c r="BB24" s="91"/>
      <c r="BC24" s="89"/>
      <c r="BD24" s="13"/>
      <c r="BE24" s="14" t="s">
        <v>3</v>
      </c>
      <c r="BF24" s="14"/>
      <c r="BG24" s="14"/>
      <c r="BH24" s="43"/>
      <c r="BI24" s="30"/>
      <c r="BJ24" s="30"/>
      <c r="BK24" s="14"/>
      <c r="BL24" s="14"/>
      <c r="BM24" s="14"/>
      <c r="BN24" s="14"/>
      <c r="BO24" s="14"/>
      <c r="BP24" s="14"/>
      <c r="BQ24" s="14"/>
      <c r="BR24" s="14"/>
      <c r="BS24" s="14"/>
      <c r="BT24" s="14"/>
      <c r="BU24" s="14"/>
      <c r="BV24" s="14"/>
      <c r="BW24" s="14"/>
      <c r="BX24" s="14"/>
      <c r="BY24" s="14"/>
      <c r="BZ24" s="14"/>
      <c r="CA24" s="8"/>
      <c r="CB24" s="51">
        <v>7.0</v>
      </c>
      <c r="CC24" s="51">
        <f>data!$D28</f>
        <v>21</v>
      </c>
      <c r="CD24" s="51">
        <f>data!$E28</f>
        <v>100</v>
      </c>
      <c r="CE24" s="75">
        <f t="shared" si="1"/>
        <v>179.4222667</v>
      </c>
      <c r="CF24" s="76">
        <f t="shared" si="2"/>
        <v>0.7748192583</v>
      </c>
      <c r="CG24" s="76">
        <f t="shared" si="3"/>
        <v>0.09927703316</v>
      </c>
      <c r="CH24" s="77">
        <f t="shared" si="4"/>
        <v>3174.877009</v>
      </c>
      <c r="CI24" s="77">
        <f t="shared" si="5"/>
        <v>1473.468548</v>
      </c>
      <c r="CJ24" s="77">
        <f t="shared" si="6"/>
        <v>1807.288765</v>
      </c>
      <c r="CK24" s="75">
        <f t="shared" si="7"/>
        <v>17942.22667</v>
      </c>
      <c r="CL24" s="77">
        <f t="shared" si="8"/>
        <v>719.0003333</v>
      </c>
      <c r="CM24" s="77">
        <f t="shared" si="9"/>
        <v>242.3578667</v>
      </c>
      <c r="CN24" s="77">
        <f t="shared" si="10"/>
        <v>253.6177972</v>
      </c>
      <c r="CO24" s="25">
        <f t="shared" si="11"/>
        <v>4.415682249</v>
      </c>
      <c r="CP24" s="25">
        <f t="shared" si="12"/>
        <v>6.07972239</v>
      </c>
      <c r="CQ24" s="25">
        <f t="shared" si="13"/>
        <v>7.126032892</v>
      </c>
      <c r="CR24" s="25">
        <f t="shared" si="14"/>
        <v>7.126032892</v>
      </c>
      <c r="CS24" s="25">
        <f t="shared" si="15"/>
        <v>0</v>
      </c>
      <c r="CT24" s="25">
        <f t="shared" si="16"/>
        <v>0</v>
      </c>
      <c r="CU24" s="25">
        <f t="shared" si="17"/>
        <v>0</v>
      </c>
      <c r="CV24" s="77">
        <f t="shared" si="18"/>
        <v>253.6177972</v>
      </c>
      <c r="CW24" s="77">
        <f t="shared" si="19"/>
        <v>0</v>
      </c>
      <c r="CX24" s="77">
        <f t="shared" si="20"/>
        <v>0</v>
      </c>
      <c r="CY24" s="77">
        <f t="shared" si="21"/>
        <v>0</v>
      </c>
      <c r="CZ24" s="75">
        <f t="shared" si="22"/>
        <v>3249.586558</v>
      </c>
    </row>
    <row r="25" ht="12.0" customHeight="1">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34" t="str">
        <f>$D$24</f>
        <v>Min Cyclic</v>
      </c>
      <c r="AL25" s="35"/>
      <c r="AM25" s="35"/>
      <c r="AN25" s="35"/>
      <c r="AO25" s="35"/>
      <c r="AP25" s="36"/>
      <c r="AQ25" s="92"/>
      <c r="AR25" s="87"/>
      <c r="AS25" s="87"/>
      <c r="AT25" s="87"/>
      <c r="AU25" s="87"/>
      <c r="AV25" s="87"/>
      <c r="AW25" s="87"/>
      <c r="AX25" s="87"/>
      <c r="AY25" s="87"/>
      <c r="AZ25" s="87"/>
      <c r="BA25" s="87"/>
      <c r="BB25" s="93"/>
      <c r="BC25" s="89"/>
      <c r="BD25" s="13"/>
      <c r="BE25" s="14" t="s">
        <v>3</v>
      </c>
      <c r="BF25" s="14"/>
      <c r="BG25" s="14"/>
      <c r="BH25" s="43"/>
      <c r="BI25" s="30"/>
      <c r="BJ25" s="30"/>
      <c r="BK25" s="14"/>
      <c r="BL25" s="14"/>
      <c r="BM25" s="14"/>
      <c r="BN25" s="14"/>
      <c r="BO25" s="14"/>
      <c r="BP25" s="14"/>
      <c r="BQ25" s="14"/>
      <c r="BR25" s="14"/>
      <c r="BS25" s="14"/>
      <c r="BT25" s="14"/>
      <c r="BU25" s="14"/>
      <c r="BV25" s="14"/>
      <c r="BW25" s="14"/>
      <c r="BX25" s="14"/>
      <c r="BY25" s="14"/>
      <c r="BZ25" s="14"/>
      <c r="CA25" s="8"/>
      <c r="CB25" s="51">
        <v>8.0</v>
      </c>
      <c r="CC25" s="51">
        <f>data!$D29</f>
        <v>22</v>
      </c>
      <c r="CD25" s="51">
        <f>data!$E29</f>
        <v>139</v>
      </c>
      <c r="CE25" s="75">
        <f t="shared" si="1"/>
        <v>358.8445333</v>
      </c>
      <c r="CF25" s="76">
        <f t="shared" si="2"/>
        <v>0.8001844623</v>
      </c>
      <c r="CG25" s="76">
        <f t="shared" si="3"/>
        <v>0.2007378491</v>
      </c>
      <c r="CH25" s="77">
        <f t="shared" si="4"/>
        <v>3140.338222</v>
      </c>
      <c r="CI25" s="77">
        <f t="shared" si="5"/>
        <v>1457.439009</v>
      </c>
      <c r="CJ25" s="77">
        <f t="shared" si="6"/>
        <v>1787.627669</v>
      </c>
      <c r="CK25" s="75">
        <f t="shared" si="7"/>
        <v>49879.39013</v>
      </c>
      <c r="CL25" s="77">
        <f t="shared" si="8"/>
        <v>731.8931667</v>
      </c>
      <c r="CM25" s="77">
        <f t="shared" si="9"/>
        <v>246.7037333</v>
      </c>
      <c r="CN25" s="77">
        <f t="shared" si="10"/>
        <v>258.1655726</v>
      </c>
      <c r="CO25" s="25">
        <f t="shared" si="11"/>
        <v>4.290705755</v>
      </c>
      <c r="CP25" s="25">
        <f t="shared" si="12"/>
        <v>5.90764878</v>
      </c>
      <c r="CQ25" s="25">
        <f t="shared" si="13"/>
        <v>6.924345689</v>
      </c>
      <c r="CR25" s="25">
        <f t="shared" si="14"/>
        <v>6.924345689</v>
      </c>
      <c r="CS25" s="25">
        <f t="shared" si="15"/>
        <v>0</v>
      </c>
      <c r="CT25" s="25">
        <f t="shared" si="16"/>
        <v>0</v>
      </c>
      <c r="CU25" s="25">
        <f t="shared" si="17"/>
        <v>0</v>
      </c>
      <c r="CV25" s="77">
        <f t="shared" si="18"/>
        <v>258.1655726</v>
      </c>
      <c r="CW25" s="77">
        <f t="shared" si="19"/>
        <v>0</v>
      </c>
      <c r="CX25" s="77">
        <f t="shared" si="20"/>
        <v>0</v>
      </c>
      <c r="CY25" s="77">
        <f t="shared" si="21"/>
        <v>0</v>
      </c>
      <c r="CZ25" s="75">
        <f t="shared" si="22"/>
        <v>9002.275078</v>
      </c>
    </row>
    <row r="26" ht="12.0" customHeight="1">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2"/>
      <c r="BB26" s="12"/>
      <c r="BC26" s="13"/>
      <c r="BD26" s="13"/>
      <c r="BE26" s="14" t="s">
        <v>3</v>
      </c>
      <c r="BF26" s="14"/>
      <c r="BG26" s="14"/>
      <c r="BH26" s="14"/>
      <c r="BI26" s="14"/>
      <c r="BJ26" s="14"/>
      <c r="BK26" s="14"/>
      <c r="BL26" s="14"/>
      <c r="BM26" s="14"/>
      <c r="BN26" s="14"/>
      <c r="BO26" s="14"/>
      <c r="BP26" s="14"/>
      <c r="BQ26" s="14"/>
      <c r="BR26" s="14"/>
      <c r="BS26" s="14"/>
      <c r="BT26" s="14"/>
      <c r="BU26" s="14"/>
      <c r="BV26" s="14"/>
      <c r="BW26" s="14"/>
      <c r="BX26" s="14"/>
      <c r="BY26" s="14"/>
      <c r="BZ26" s="14"/>
      <c r="CA26" s="8"/>
      <c r="CB26" s="51">
        <v>9.0</v>
      </c>
      <c r="CC26" s="51">
        <f>data!$D30</f>
        <v>23</v>
      </c>
      <c r="CD26" s="51">
        <f>data!$E30</f>
        <v>165</v>
      </c>
      <c r="CE26" s="75">
        <f t="shared" si="1"/>
        <v>538.2668</v>
      </c>
      <c r="CF26" s="76">
        <f t="shared" si="2"/>
        <v>0.8261138259</v>
      </c>
      <c r="CG26" s="76">
        <f t="shared" si="3"/>
        <v>0.3044553036</v>
      </c>
      <c r="CH26" s="77">
        <f t="shared" si="4"/>
        <v>3105.799436</v>
      </c>
      <c r="CI26" s="77">
        <f t="shared" si="5"/>
        <v>1441.40947</v>
      </c>
      <c r="CJ26" s="77">
        <f t="shared" si="6"/>
        <v>1767.966574</v>
      </c>
      <c r="CK26" s="75">
        <f t="shared" si="7"/>
        <v>88814.022</v>
      </c>
      <c r="CL26" s="77">
        <f t="shared" si="8"/>
        <v>744.786</v>
      </c>
      <c r="CM26" s="77">
        <f t="shared" si="9"/>
        <v>251.0496</v>
      </c>
      <c r="CN26" s="77">
        <f t="shared" si="10"/>
        <v>262.7133479</v>
      </c>
      <c r="CO26" s="25">
        <f t="shared" si="11"/>
        <v>4.170056145</v>
      </c>
      <c r="CP26" s="25">
        <f t="shared" si="12"/>
        <v>5.741532629</v>
      </c>
      <c r="CQ26" s="25">
        <f t="shared" si="13"/>
        <v>6.729641215</v>
      </c>
      <c r="CR26" s="25">
        <f t="shared" si="14"/>
        <v>6.729641215</v>
      </c>
      <c r="CS26" s="25">
        <f t="shared" si="15"/>
        <v>0</v>
      </c>
      <c r="CT26" s="25">
        <f t="shared" si="16"/>
        <v>0</v>
      </c>
      <c r="CU26" s="25">
        <f t="shared" si="17"/>
        <v>0</v>
      </c>
      <c r="CV26" s="77">
        <f t="shared" si="18"/>
        <v>262.7133479</v>
      </c>
      <c r="CW26" s="77">
        <f t="shared" si="19"/>
        <v>0</v>
      </c>
      <c r="CX26" s="77">
        <f t="shared" si="20"/>
        <v>0</v>
      </c>
      <c r="CY26" s="77">
        <f t="shared" si="21"/>
        <v>0</v>
      </c>
      <c r="CZ26" s="75">
        <f t="shared" si="22"/>
        <v>15975.32626</v>
      </c>
    </row>
    <row r="27" ht="12.0" customHeight="1">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2"/>
      <c r="BB27" s="12"/>
      <c r="BC27" s="13"/>
      <c r="BD27" s="13"/>
      <c r="BE27" s="14" t="s">
        <v>3</v>
      </c>
      <c r="BF27" s="14"/>
      <c r="BG27" s="14"/>
      <c r="BH27" s="14"/>
      <c r="BI27" s="14"/>
      <c r="BJ27" s="14"/>
      <c r="BK27" s="14"/>
      <c r="BL27" s="14"/>
      <c r="BM27" s="14"/>
      <c r="BN27" s="14"/>
      <c r="BO27" s="14"/>
      <c r="BP27" s="14"/>
      <c r="BQ27" s="14"/>
      <c r="BR27" s="14"/>
      <c r="BS27" s="14"/>
      <c r="BT27" s="14"/>
      <c r="BU27" s="14"/>
      <c r="BV27" s="14"/>
      <c r="BW27" s="14"/>
      <c r="BX27" s="14"/>
      <c r="BY27" s="14"/>
      <c r="BZ27" s="14"/>
      <c r="CA27" s="8"/>
      <c r="CB27" s="51">
        <v>10.0</v>
      </c>
      <c r="CC27" s="51">
        <f>data!$D31</f>
        <v>24</v>
      </c>
      <c r="CD27" s="51">
        <f>data!$E31</f>
        <v>196</v>
      </c>
      <c r="CE27" s="75">
        <f t="shared" si="1"/>
        <v>717.6890667</v>
      </c>
      <c r="CF27" s="76">
        <f t="shared" si="2"/>
        <v>0.8526263825</v>
      </c>
      <c r="CG27" s="76">
        <f t="shared" si="3"/>
        <v>0.4105055299</v>
      </c>
      <c r="CH27" s="77">
        <f t="shared" si="4"/>
        <v>3071.26065</v>
      </c>
      <c r="CI27" s="77">
        <f t="shared" si="5"/>
        <v>1425.379931</v>
      </c>
      <c r="CJ27" s="77">
        <f t="shared" si="6"/>
        <v>1748.305478</v>
      </c>
      <c r="CK27" s="75">
        <f t="shared" si="7"/>
        <v>140667.0571</v>
      </c>
      <c r="CL27" s="77">
        <f t="shared" si="8"/>
        <v>757.6788333</v>
      </c>
      <c r="CM27" s="77">
        <f t="shared" si="9"/>
        <v>255.3954667</v>
      </c>
      <c r="CN27" s="77">
        <f t="shared" si="10"/>
        <v>267.2611233</v>
      </c>
      <c r="CO27" s="25">
        <f t="shared" si="11"/>
        <v>4.053512537</v>
      </c>
      <c r="CP27" s="25">
        <f t="shared" si="12"/>
        <v>5.581069819</v>
      </c>
      <c r="CQ27" s="25">
        <f t="shared" si="13"/>
        <v>6.541563011</v>
      </c>
      <c r="CR27" s="25">
        <f t="shared" si="14"/>
        <v>6.541563011</v>
      </c>
      <c r="CS27" s="25">
        <f t="shared" si="15"/>
        <v>0</v>
      </c>
      <c r="CT27" s="25">
        <f t="shared" si="16"/>
        <v>0</v>
      </c>
      <c r="CU27" s="25">
        <f t="shared" si="17"/>
        <v>0</v>
      </c>
      <c r="CV27" s="77">
        <f t="shared" si="18"/>
        <v>267.2611233</v>
      </c>
      <c r="CW27" s="77">
        <f t="shared" si="19"/>
        <v>0</v>
      </c>
      <c r="CX27" s="77">
        <f t="shared" si="20"/>
        <v>0</v>
      </c>
      <c r="CY27" s="77">
        <f t="shared" si="21"/>
        <v>0</v>
      </c>
      <c r="CZ27" s="75">
        <f t="shared" si="22"/>
        <v>25220.40787</v>
      </c>
    </row>
    <row r="28" ht="12.0" customHeight="1">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2"/>
      <c r="BB28" s="12"/>
      <c r="BC28" s="13"/>
      <c r="BD28" s="13"/>
      <c r="BE28" s="14" t="s">
        <v>3</v>
      </c>
      <c r="BF28" s="14"/>
      <c r="BG28" s="14"/>
      <c r="BH28" s="14"/>
      <c r="BI28" s="14"/>
      <c r="BJ28" s="14"/>
      <c r="BK28" s="14"/>
      <c r="BL28" s="14"/>
      <c r="BM28" s="14"/>
      <c r="BN28" s="14"/>
      <c r="BO28" s="14"/>
      <c r="BP28" s="14"/>
      <c r="BQ28" s="14"/>
      <c r="BR28" s="14"/>
      <c r="BS28" s="14"/>
      <c r="BT28" s="14"/>
      <c r="BU28" s="14"/>
      <c r="BV28" s="14"/>
      <c r="BW28" s="14"/>
      <c r="BX28" s="14"/>
      <c r="BY28" s="14"/>
      <c r="BZ28" s="14"/>
      <c r="CA28" s="8"/>
      <c r="CB28" s="51">
        <v>11.0</v>
      </c>
      <c r="CC28" s="51">
        <f>data!$D32</f>
        <v>25</v>
      </c>
      <c r="CD28" s="51">
        <f>data!$E32</f>
        <v>210</v>
      </c>
      <c r="CE28" s="75">
        <f t="shared" si="1"/>
        <v>897.1113333</v>
      </c>
      <c r="CF28" s="76">
        <f t="shared" si="2"/>
        <v>0.8797420312</v>
      </c>
      <c r="CG28" s="76">
        <f t="shared" si="3"/>
        <v>0.5189681246</v>
      </c>
      <c r="CH28" s="77">
        <f t="shared" si="4"/>
        <v>3036.721863</v>
      </c>
      <c r="CI28" s="77">
        <f t="shared" si="5"/>
        <v>1409.350392</v>
      </c>
      <c r="CJ28" s="77">
        <f t="shared" si="6"/>
        <v>1728.644383</v>
      </c>
      <c r="CK28" s="75">
        <f t="shared" si="7"/>
        <v>188393.38</v>
      </c>
      <c r="CL28" s="77">
        <f t="shared" si="8"/>
        <v>770.5716667</v>
      </c>
      <c r="CM28" s="77">
        <f t="shared" si="9"/>
        <v>259.7413333</v>
      </c>
      <c r="CN28" s="77">
        <f t="shared" si="10"/>
        <v>271.8088986</v>
      </c>
      <c r="CO28" s="25">
        <f t="shared" si="11"/>
        <v>3.940868831</v>
      </c>
      <c r="CP28" s="25">
        <f t="shared" si="12"/>
        <v>5.425976581</v>
      </c>
      <c r="CQ28" s="25">
        <f t="shared" si="13"/>
        <v>6.359778474</v>
      </c>
      <c r="CR28" s="25">
        <f t="shared" si="14"/>
        <v>6.359778474</v>
      </c>
      <c r="CS28" s="25">
        <f t="shared" si="15"/>
        <v>0</v>
      </c>
      <c r="CT28" s="25">
        <f t="shared" si="16"/>
        <v>0</v>
      </c>
      <c r="CU28" s="25">
        <f t="shared" si="17"/>
        <v>0</v>
      </c>
      <c r="CV28" s="77">
        <f t="shared" si="18"/>
        <v>271.8088986</v>
      </c>
      <c r="CW28" s="77">
        <f t="shared" si="19"/>
        <v>0</v>
      </c>
      <c r="CX28" s="77">
        <f t="shared" si="20"/>
        <v>0</v>
      </c>
      <c r="CY28" s="77">
        <f t="shared" si="21"/>
        <v>0</v>
      </c>
      <c r="CZ28" s="75">
        <f t="shared" si="22"/>
        <v>33671.9531</v>
      </c>
    </row>
    <row r="29" ht="12.0" customHeight="1">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2"/>
      <c r="AO29" s="12"/>
      <c r="AP29" s="12"/>
      <c r="AQ29" s="11"/>
      <c r="AR29" s="11"/>
      <c r="AS29" s="11"/>
      <c r="AT29" s="11"/>
      <c r="AU29" s="11"/>
      <c r="AV29" s="11"/>
      <c r="AW29" s="11"/>
      <c r="AX29" s="11"/>
      <c r="AY29" s="11"/>
      <c r="AZ29" s="11"/>
      <c r="BA29" s="12"/>
      <c r="BB29" s="12"/>
      <c r="BC29" s="13"/>
      <c r="BD29" s="13"/>
      <c r="BE29" s="14" t="s">
        <v>3</v>
      </c>
      <c r="BF29" s="14"/>
      <c r="BG29" s="14"/>
      <c r="BH29" s="14"/>
      <c r="BI29" s="14"/>
      <c r="BJ29" s="14"/>
      <c r="BK29" s="14"/>
      <c r="BL29" s="14"/>
      <c r="BM29" s="14"/>
      <c r="BN29" s="14"/>
      <c r="BO29" s="14"/>
      <c r="BP29" s="14"/>
      <c r="BQ29" s="14"/>
      <c r="BR29" s="14"/>
      <c r="BS29" s="14"/>
      <c r="BT29" s="14"/>
      <c r="BU29" s="14"/>
      <c r="BV29" s="14"/>
      <c r="BW29" s="14"/>
      <c r="BX29" s="14"/>
      <c r="BY29" s="14"/>
      <c r="BZ29" s="14"/>
      <c r="CA29" s="8"/>
      <c r="CB29" s="51">
        <v>12.0</v>
      </c>
      <c r="CC29" s="51">
        <f>data!$D33</f>
        <v>26</v>
      </c>
      <c r="CD29" s="51">
        <f>data!$E33</f>
        <v>215</v>
      </c>
      <c r="CE29" s="75">
        <f t="shared" si="1"/>
        <v>1076.5336</v>
      </c>
      <c r="CF29" s="76">
        <f t="shared" si="2"/>
        <v>0.9074815869</v>
      </c>
      <c r="CG29" s="76">
        <f t="shared" si="3"/>
        <v>0.6299263476</v>
      </c>
      <c r="CH29" s="77">
        <f t="shared" si="4"/>
        <v>3002.183077</v>
      </c>
      <c r="CI29" s="77">
        <f t="shared" si="5"/>
        <v>1393.320853</v>
      </c>
      <c r="CJ29" s="77">
        <f t="shared" si="6"/>
        <v>1708.983287</v>
      </c>
      <c r="CK29" s="75">
        <f t="shared" si="7"/>
        <v>231454.724</v>
      </c>
      <c r="CL29" s="77">
        <f t="shared" si="8"/>
        <v>783.4645</v>
      </c>
      <c r="CM29" s="77">
        <f t="shared" si="9"/>
        <v>264.0872</v>
      </c>
      <c r="CN29" s="77">
        <f t="shared" si="10"/>
        <v>276.356674</v>
      </c>
      <c r="CO29" s="25">
        <f t="shared" si="11"/>
        <v>3.831932496</v>
      </c>
      <c r="CP29" s="25">
        <f t="shared" si="12"/>
        <v>5.275987827</v>
      </c>
      <c r="CQ29" s="25">
        <f t="shared" si="13"/>
        <v>6.183976896</v>
      </c>
      <c r="CR29" s="25">
        <f t="shared" si="14"/>
        <v>6.183976896</v>
      </c>
      <c r="CS29" s="25">
        <f t="shared" si="15"/>
        <v>0</v>
      </c>
      <c r="CT29" s="25">
        <f t="shared" si="16"/>
        <v>0</v>
      </c>
      <c r="CU29" s="25">
        <f t="shared" si="17"/>
        <v>0</v>
      </c>
      <c r="CV29" s="77">
        <f t="shared" si="18"/>
        <v>276.356674</v>
      </c>
      <c r="CW29" s="77">
        <f t="shared" si="19"/>
        <v>0</v>
      </c>
      <c r="CX29" s="77">
        <f t="shared" si="20"/>
        <v>0</v>
      </c>
      <c r="CY29" s="77">
        <f t="shared" si="21"/>
        <v>0</v>
      </c>
      <c r="CZ29" s="75">
        <f t="shared" si="22"/>
        <v>41243.96114</v>
      </c>
    </row>
    <row r="30" ht="12.0" customHeight="1">
      <c r="A30" s="11"/>
      <c r="B30" s="11"/>
      <c r="C30" s="28" t="str">
        <f>$C$6</f>
        <v>　</v>
      </c>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2"/>
      <c r="AO30" s="11"/>
      <c r="AP30" s="12"/>
      <c r="AQ30" s="11"/>
      <c r="AR30" s="11"/>
      <c r="AS30" s="11"/>
      <c r="AT30" s="11"/>
      <c r="AU30" s="11"/>
      <c r="AV30" s="11"/>
      <c r="AW30" s="11"/>
      <c r="AX30" s="11"/>
      <c r="AY30" s="11"/>
      <c r="AZ30" s="11"/>
      <c r="BA30" s="12"/>
      <c r="BB30" s="12"/>
      <c r="BC30" s="13"/>
      <c r="BD30" s="13"/>
      <c r="BE30" s="14" t="s">
        <v>3</v>
      </c>
      <c r="BF30" s="14"/>
      <c r="BG30" s="14"/>
      <c r="BH30" s="14"/>
      <c r="BI30" s="14"/>
      <c r="BJ30" s="14"/>
      <c r="BK30" s="14"/>
      <c r="BL30" s="14"/>
      <c r="BM30" s="14"/>
      <c r="BN30" s="14"/>
      <c r="BO30" s="14"/>
      <c r="BP30" s="14"/>
      <c r="BQ30" s="14"/>
      <c r="BR30" s="14"/>
      <c r="BS30" s="14"/>
      <c r="BT30" s="14"/>
      <c r="BU30" s="14"/>
      <c r="BV30" s="14"/>
      <c r="BW30" s="14"/>
      <c r="BX30" s="14"/>
      <c r="BY30" s="14"/>
      <c r="BZ30" s="14"/>
      <c r="CA30" s="8"/>
      <c r="CB30" s="51">
        <v>13.0</v>
      </c>
      <c r="CC30" s="51">
        <f>data!$D34</f>
        <v>27</v>
      </c>
      <c r="CD30" s="51">
        <f>data!$E34</f>
        <v>210</v>
      </c>
      <c r="CE30" s="75">
        <f t="shared" si="1"/>
        <v>1255.955867</v>
      </c>
      <c r="CF30" s="76">
        <f t="shared" si="2"/>
        <v>0.9358668336</v>
      </c>
      <c r="CG30" s="76">
        <f t="shared" si="3"/>
        <v>0.7434673345</v>
      </c>
      <c r="CH30" s="77">
        <f t="shared" si="4"/>
        <v>2967.644291</v>
      </c>
      <c r="CI30" s="77">
        <f t="shared" si="5"/>
        <v>1377.291313</v>
      </c>
      <c r="CJ30" s="77">
        <f t="shared" si="6"/>
        <v>1689.322191</v>
      </c>
      <c r="CK30" s="75">
        <f t="shared" si="7"/>
        <v>263750.732</v>
      </c>
      <c r="CL30" s="77">
        <f t="shared" si="8"/>
        <v>796.3573333</v>
      </c>
      <c r="CM30" s="77">
        <f t="shared" si="9"/>
        <v>268.4330667</v>
      </c>
      <c r="CN30" s="77">
        <f t="shared" si="10"/>
        <v>280.9044493</v>
      </c>
      <c r="CO30" s="25">
        <f t="shared" si="11"/>
        <v>3.726523467</v>
      </c>
      <c r="CP30" s="25">
        <f t="shared" si="12"/>
        <v>5.130855637</v>
      </c>
      <c r="CQ30" s="25">
        <f t="shared" si="13"/>
        <v>6.013867689</v>
      </c>
      <c r="CR30" s="25">
        <f t="shared" si="14"/>
        <v>6.013867689</v>
      </c>
      <c r="CS30" s="25">
        <f t="shared" si="15"/>
        <v>0</v>
      </c>
      <c r="CT30" s="25">
        <f t="shared" si="16"/>
        <v>0</v>
      </c>
      <c r="CU30" s="25">
        <f t="shared" si="17"/>
        <v>0</v>
      </c>
      <c r="CV30" s="77">
        <f t="shared" si="18"/>
        <v>280.9044493</v>
      </c>
      <c r="CW30" s="77">
        <f t="shared" si="19"/>
        <v>0</v>
      </c>
      <c r="CX30" s="77">
        <f t="shared" si="20"/>
        <v>0</v>
      </c>
      <c r="CY30" s="77">
        <f t="shared" si="21"/>
        <v>0</v>
      </c>
      <c r="CZ30" s="75">
        <f t="shared" si="22"/>
        <v>46862.53181</v>
      </c>
    </row>
    <row r="31" ht="12.0" customHeight="1">
      <c r="A31" s="11"/>
      <c r="B31" s="11"/>
      <c r="C31" s="11"/>
      <c r="D31" s="11" t="s">
        <v>107</v>
      </c>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28" t="str">
        <f>$AI$6</f>
        <v>Select test item</v>
      </c>
      <c r="AJ31" s="11"/>
      <c r="AK31" s="11"/>
      <c r="AL31" s="11"/>
      <c r="AM31" s="11"/>
      <c r="AN31" s="11"/>
      <c r="AO31" s="11"/>
      <c r="AP31" s="12"/>
      <c r="AQ31" s="11"/>
      <c r="AR31" s="11"/>
      <c r="AS31" s="11"/>
      <c r="AT31" s="11"/>
      <c r="AU31" s="11"/>
      <c r="AV31" s="11"/>
      <c r="AW31" s="11"/>
      <c r="AX31" s="11"/>
      <c r="AY31" s="11"/>
      <c r="AZ31" s="11"/>
      <c r="BA31" s="12"/>
      <c r="BB31" s="12"/>
      <c r="BC31" s="13"/>
      <c r="BD31" s="13"/>
      <c r="BE31" s="14" t="s">
        <v>3</v>
      </c>
      <c r="BF31" s="14"/>
      <c r="BG31" s="14"/>
      <c r="BH31" s="14"/>
      <c r="BI31" s="29"/>
      <c r="BJ31" s="30"/>
      <c r="BK31" s="30"/>
      <c r="BL31" s="30"/>
      <c r="BM31" s="30"/>
      <c r="BN31" s="30"/>
      <c r="BO31" s="30"/>
      <c r="BP31" s="14"/>
      <c r="BQ31" s="14"/>
      <c r="BR31" s="14"/>
      <c r="BS31" s="14"/>
      <c r="BT31" s="14"/>
      <c r="BU31" s="14"/>
      <c r="BV31" s="14"/>
      <c r="BW31" s="14"/>
      <c r="BX31" s="14"/>
      <c r="BY31" s="14"/>
      <c r="BZ31" s="14"/>
      <c r="CA31" s="8"/>
      <c r="CB31" s="51">
        <v>14.0</v>
      </c>
      <c r="CC31" s="51">
        <f>data!$D35</f>
        <v>28</v>
      </c>
      <c r="CD31" s="51">
        <f>data!$E35</f>
        <v>181</v>
      </c>
      <c r="CE31" s="75">
        <f t="shared" si="1"/>
        <v>1435.378133</v>
      </c>
      <c r="CF31" s="76">
        <f t="shared" si="2"/>
        <v>0.9649205814</v>
      </c>
      <c r="CG31" s="76">
        <f t="shared" si="3"/>
        <v>0.8596823254</v>
      </c>
      <c r="CH31" s="77">
        <f t="shared" si="4"/>
        <v>2933.105504</v>
      </c>
      <c r="CI31" s="77">
        <f t="shared" si="5"/>
        <v>1361.261774</v>
      </c>
      <c r="CJ31" s="77">
        <f t="shared" si="6"/>
        <v>1669.661096</v>
      </c>
      <c r="CK31" s="75">
        <f t="shared" si="7"/>
        <v>259803.4421</v>
      </c>
      <c r="CL31" s="77">
        <f t="shared" si="8"/>
        <v>809.2501667</v>
      </c>
      <c r="CM31" s="77">
        <f t="shared" si="9"/>
        <v>272.7789333</v>
      </c>
      <c r="CN31" s="77">
        <f t="shared" si="10"/>
        <v>285.4522247</v>
      </c>
      <c r="CO31" s="25">
        <f t="shared" si="11"/>
        <v>3.624473154</v>
      </c>
      <c r="CP31" s="25">
        <f t="shared" si="12"/>
        <v>4.990347889</v>
      </c>
      <c r="CQ31" s="25">
        <f t="shared" si="13"/>
        <v>5.849178782</v>
      </c>
      <c r="CR31" s="25">
        <f t="shared" si="14"/>
        <v>5.849178782</v>
      </c>
      <c r="CS31" s="25">
        <f t="shared" si="15"/>
        <v>0</v>
      </c>
      <c r="CT31" s="25">
        <f t="shared" si="16"/>
        <v>4.937698086</v>
      </c>
      <c r="CU31" s="25">
        <f t="shared" si="17"/>
        <v>0</v>
      </c>
      <c r="CV31" s="77">
        <f t="shared" si="18"/>
        <v>285.4522247</v>
      </c>
      <c r="CW31" s="77">
        <f t="shared" si="19"/>
        <v>0</v>
      </c>
      <c r="CX31" s="77">
        <f t="shared" si="20"/>
        <v>290.697833</v>
      </c>
      <c r="CY31" s="77">
        <f t="shared" si="21"/>
        <v>0</v>
      </c>
      <c r="CZ31" s="75">
        <f t="shared" si="22"/>
        <v>98648.15837</v>
      </c>
    </row>
    <row r="32" ht="12.0" customHeight="1">
      <c r="A32" s="11"/>
      <c r="B32" s="11"/>
      <c r="C32" s="11"/>
      <c r="D32" s="11"/>
      <c r="E32" s="11"/>
      <c r="F32" s="11"/>
      <c r="G32" s="11"/>
      <c r="H32" s="44" t="str">
        <f>$H$8</f>
        <v>Capacity [W]</v>
      </c>
      <c r="I32" s="35"/>
      <c r="J32" s="35"/>
      <c r="K32" s="36"/>
      <c r="L32" s="44" t="str">
        <f>$L$8</f>
        <v>Power [W]</v>
      </c>
      <c r="M32" s="35"/>
      <c r="N32" s="35"/>
      <c r="O32" s="36"/>
      <c r="P32" s="44" t="str">
        <f>$P$8</f>
        <v>EER</v>
      </c>
      <c r="Q32" s="36"/>
      <c r="R32" s="11"/>
      <c r="S32" s="11"/>
      <c r="T32" s="11"/>
      <c r="U32" s="11"/>
      <c r="V32" s="11"/>
      <c r="W32" s="11"/>
      <c r="X32" s="11"/>
      <c r="Y32" s="11"/>
      <c r="Z32" s="11"/>
      <c r="AA32" s="11"/>
      <c r="AB32" s="11"/>
      <c r="AC32" s="11"/>
      <c r="AD32" s="11"/>
      <c r="AE32" s="11"/>
      <c r="AF32" s="11"/>
      <c r="AG32" s="11"/>
      <c r="AH32" s="11"/>
      <c r="AI32" s="11"/>
      <c r="AJ32" s="11"/>
      <c r="AK32" s="34" t="str">
        <f>$AK$7</f>
        <v>Test</v>
      </c>
      <c r="AL32" s="35"/>
      <c r="AM32" s="35"/>
      <c r="AN32" s="35"/>
      <c r="AO32" s="35"/>
      <c r="AP32" s="36"/>
      <c r="AQ32" s="94"/>
      <c r="AR32" s="38" t="str">
        <f>$AR$7</f>
        <v>Required test only</v>
      </c>
      <c r="AS32" s="38"/>
      <c r="AT32" s="38"/>
      <c r="AU32" s="38"/>
      <c r="AV32" s="39"/>
      <c r="AW32" s="40"/>
      <c r="AX32" s="41" t="str">
        <f>$AX$7</f>
        <v>With Optional test</v>
      </c>
      <c r="AY32" s="41"/>
      <c r="AZ32" s="41"/>
      <c r="BA32" s="41"/>
      <c r="BB32" s="42"/>
      <c r="BC32" s="13">
        <v>1.0</v>
      </c>
      <c r="BD32" s="13" t="str">
        <f>IF($BC$32=2,"Optional test","Required test")</f>
        <v>Required test</v>
      </c>
      <c r="BE32" s="14" t="s">
        <v>3</v>
      </c>
      <c r="BF32" s="43"/>
      <c r="BG32" s="14"/>
      <c r="BH32" s="14"/>
      <c r="BI32" s="30"/>
      <c r="BJ32" s="30"/>
      <c r="BK32" s="14"/>
      <c r="BL32" s="14"/>
      <c r="BM32" s="14"/>
      <c r="BN32" s="14"/>
      <c r="BO32" s="14"/>
      <c r="BP32" s="14"/>
      <c r="BQ32" s="14"/>
      <c r="BR32" s="14"/>
      <c r="BS32" s="14"/>
      <c r="BT32" s="14"/>
      <c r="BU32" s="14"/>
      <c r="BV32" s="14"/>
      <c r="BW32" s="14"/>
      <c r="BX32" s="14"/>
      <c r="BY32" s="14"/>
      <c r="BZ32" s="14"/>
      <c r="CA32" s="8"/>
      <c r="CB32" s="51">
        <v>15.0</v>
      </c>
      <c r="CC32" s="51">
        <f>data!$D36</f>
        <v>29</v>
      </c>
      <c r="CD32" s="51">
        <f>data!$E36</f>
        <v>150</v>
      </c>
      <c r="CE32" s="75">
        <f t="shared" si="1"/>
        <v>1614.8004</v>
      </c>
      <c r="CF32" s="76">
        <f t="shared" si="2"/>
        <v>0.9946667273</v>
      </c>
      <c r="CG32" s="76">
        <f t="shared" si="3"/>
        <v>0.9786669091</v>
      </c>
      <c r="CH32" s="77">
        <f t="shared" si="4"/>
        <v>2898.566718</v>
      </c>
      <c r="CI32" s="77">
        <f t="shared" si="5"/>
        <v>1345.232235</v>
      </c>
      <c r="CJ32" s="77">
        <f t="shared" si="6"/>
        <v>1650</v>
      </c>
      <c r="CK32" s="75">
        <f t="shared" si="7"/>
        <v>242220.06</v>
      </c>
      <c r="CL32" s="77">
        <f t="shared" si="8"/>
        <v>822.143</v>
      </c>
      <c r="CM32" s="77">
        <f t="shared" si="9"/>
        <v>277.1248</v>
      </c>
      <c r="CN32" s="77">
        <f t="shared" si="10"/>
        <v>290</v>
      </c>
      <c r="CO32" s="25">
        <f t="shared" si="11"/>
        <v>3.525623545</v>
      </c>
      <c r="CP32" s="25">
        <f t="shared" si="12"/>
        <v>4.854247022</v>
      </c>
      <c r="CQ32" s="25">
        <f t="shared" si="13"/>
        <v>5.689655172</v>
      </c>
      <c r="CR32" s="25">
        <f t="shared" si="14"/>
        <v>5.689655172</v>
      </c>
      <c r="CS32" s="25">
        <f t="shared" si="15"/>
        <v>0</v>
      </c>
      <c r="CT32" s="25">
        <f t="shared" si="16"/>
        <v>4.659745981</v>
      </c>
      <c r="CU32" s="25">
        <f t="shared" si="17"/>
        <v>0</v>
      </c>
      <c r="CV32" s="77">
        <f t="shared" si="18"/>
        <v>290</v>
      </c>
      <c r="CW32" s="77">
        <f t="shared" si="19"/>
        <v>0</v>
      </c>
      <c r="CX32" s="77">
        <f t="shared" si="20"/>
        <v>346.5425812</v>
      </c>
      <c r="CY32" s="77">
        <f t="shared" si="21"/>
        <v>0</v>
      </c>
      <c r="CZ32" s="75">
        <f t="shared" si="22"/>
        <v>94781.66327</v>
      </c>
    </row>
    <row r="33" ht="12.0" customHeight="1">
      <c r="A33" s="11"/>
      <c r="B33" s="11"/>
      <c r="C33" s="11"/>
      <c r="D33" s="47" t="str">
        <f>$D$9</f>
        <v>Full</v>
      </c>
      <c r="E33" s="35"/>
      <c r="F33" s="35"/>
      <c r="G33" s="36"/>
      <c r="H33" s="95">
        <v>4800.0</v>
      </c>
      <c r="I33" s="35"/>
      <c r="J33" s="35"/>
      <c r="K33" s="36"/>
      <c r="L33" s="95">
        <v>1850.0</v>
      </c>
      <c r="M33" s="35"/>
      <c r="N33" s="35"/>
      <c r="O33" s="36"/>
      <c r="P33" s="49">
        <f>$H$33/$L$33</f>
        <v>2.594594595</v>
      </c>
      <c r="Q33" s="36"/>
      <c r="R33" s="11"/>
      <c r="S33" s="11"/>
      <c r="T33" s="11"/>
      <c r="U33" s="11"/>
      <c r="V33" s="11"/>
      <c r="W33" s="11"/>
      <c r="X33" s="11"/>
      <c r="Y33" s="11"/>
      <c r="Z33" s="11"/>
      <c r="AA33" s="11"/>
      <c r="AB33" s="11"/>
      <c r="AC33" s="11"/>
      <c r="AD33" s="11"/>
      <c r="AE33" s="11"/>
      <c r="AF33" s="11"/>
      <c r="AG33" s="11"/>
      <c r="AH33" s="11"/>
      <c r="AI33" s="11" t="str">
        <f>$AI$8</f>
        <v>Measurement point</v>
      </c>
      <c r="AJ33" s="11"/>
      <c r="AK33" s="11"/>
      <c r="AL33" s="11"/>
      <c r="AM33" s="11"/>
      <c r="AN33" s="11"/>
      <c r="AO33" s="11"/>
      <c r="AP33" s="11"/>
      <c r="AQ33" s="11"/>
      <c r="AR33" s="11"/>
      <c r="AS33" s="11"/>
      <c r="AT33" s="11"/>
      <c r="AU33" s="11"/>
      <c r="AV33" s="11"/>
      <c r="AW33" s="11"/>
      <c r="AX33" s="11"/>
      <c r="AY33" s="11"/>
      <c r="AZ33" s="11"/>
      <c r="BA33" s="12"/>
      <c r="BB33" s="12"/>
      <c r="BC33" s="13"/>
      <c r="BD33" s="13"/>
      <c r="BE33" s="14" t="s">
        <v>3</v>
      </c>
      <c r="BF33" s="43"/>
      <c r="BG33" s="14"/>
      <c r="BH33" s="14"/>
      <c r="BI33" s="30"/>
      <c r="BJ33" s="30"/>
      <c r="BK33" s="30"/>
      <c r="BL33" s="30"/>
      <c r="BM33" s="30"/>
      <c r="BN33" s="30"/>
      <c r="BO33" s="30"/>
      <c r="BP33" s="30"/>
      <c r="BQ33" s="14"/>
      <c r="BR33" s="14"/>
      <c r="BS33" s="14"/>
      <c r="BT33" s="14"/>
      <c r="BU33" s="14"/>
      <c r="BV33" s="14"/>
      <c r="BW33" s="14"/>
      <c r="BX33" s="14"/>
      <c r="BY33" s="14"/>
      <c r="BZ33" s="14"/>
      <c r="CA33" s="8"/>
      <c r="CB33" s="51">
        <v>16.0</v>
      </c>
      <c r="CC33" s="51">
        <f>data!$D37</f>
        <v>30</v>
      </c>
      <c r="CD33" s="51">
        <f>data!$E37</f>
        <v>120</v>
      </c>
      <c r="CE33" s="75">
        <f t="shared" si="1"/>
        <v>1794.222667</v>
      </c>
      <c r="CF33" s="76">
        <f t="shared" si="2"/>
        <v>1</v>
      </c>
      <c r="CG33" s="76">
        <f t="shared" si="3"/>
        <v>1</v>
      </c>
      <c r="CH33" s="77">
        <f t="shared" si="4"/>
        <v>2864.027932</v>
      </c>
      <c r="CI33" s="77">
        <f t="shared" si="5"/>
        <v>1329.202696</v>
      </c>
      <c r="CJ33" s="77">
        <f t="shared" si="6"/>
        <v>1630.338904</v>
      </c>
      <c r="CK33" s="75">
        <f t="shared" si="7"/>
        <v>215306.72</v>
      </c>
      <c r="CL33" s="77">
        <f t="shared" si="8"/>
        <v>835.0358333</v>
      </c>
      <c r="CM33" s="77">
        <f t="shared" si="9"/>
        <v>281.4706667</v>
      </c>
      <c r="CN33" s="77">
        <f t="shared" si="10"/>
        <v>294.5477753</v>
      </c>
      <c r="CO33" s="25">
        <f t="shared" si="11"/>
        <v>3.429826383</v>
      </c>
      <c r="CP33" s="25">
        <f t="shared" si="12"/>
        <v>4.72234891</v>
      </c>
      <c r="CQ33" s="25">
        <f t="shared" si="13"/>
        <v>5.535057606</v>
      </c>
      <c r="CR33" s="25">
        <f t="shared" si="14"/>
        <v>0</v>
      </c>
      <c r="CS33" s="25">
        <f t="shared" si="15"/>
        <v>0</v>
      </c>
      <c r="CT33" s="25">
        <f t="shared" si="16"/>
        <v>4.381793876</v>
      </c>
      <c r="CU33" s="25">
        <f t="shared" si="17"/>
        <v>0</v>
      </c>
      <c r="CV33" s="77">
        <f t="shared" si="18"/>
        <v>0</v>
      </c>
      <c r="CW33" s="77">
        <f t="shared" si="19"/>
        <v>0</v>
      </c>
      <c r="CX33" s="77">
        <f t="shared" si="20"/>
        <v>409.4721745</v>
      </c>
      <c r="CY33" s="77">
        <f t="shared" si="21"/>
        <v>0</v>
      </c>
      <c r="CZ33" s="75">
        <f t="shared" si="22"/>
        <v>49136.66094</v>
      </c>
    </row>
    <row r="34" ht="12.0" customHeight="1">
      <c r="A34" s="11"/>
      <c r="B34" s="11"/>
      <c r="C34" s="11"/>
      <c r="D34" s="47" t="str">
        <f>$D$10</f>
        <v>Half</v>
      </c>
      <c r="E34" s="35"/>
      <c r="F34" s="35"/>
      <c r="G34" s="36"/>
      <c r="H34" s="52">
        <v>2300.0</v>
      </c>
      <c r="I34" s="35"/>
      <c r="J34" s="35"/>
      <c r="K34" s="36"/>
      <c r="L34" s="52">
        <v>700.0</v>
      </c>
      <c r="M34" s="35"/>
      <c r="N34" s="35"/>
      <c r="O34" s="36"/>
      <c r="P34" s="49">
        <f>$H$34/$L$34</f>
        <v>3.285714286</v>
      </c>
      <c r="Q34" s="36"/>
      <c r="R34" s="11"/>
      <c r="S34" s="11"/>
      <c r="T34" s="11"/>
      <c r="U34" s="11"/>
      <c r="V34" s="11"/>
      <c r="W34" s="11"/>
      <c r="X34" s="11"/>
      <c r="Y34" s="11"/>
      <c r="Z34" s="11"/>
      <c r="AA34" s="11"/>
      <c r="AB34" s="11"/>
      <c r="AC34" s="11"/>
      <c r="AD34" s="11"/>
      <c r="AE34" s="11"/>
      <c r="AF34" s="11"/>
      <c r="AG34" s="11"/>
      <c r="AH34" s="11"/>
      <c r="AI34" s="11"/>
      <c r="AJ34" s="11"/>
      <c r="AK34" s="34" t="str">
        <f>$AK$9</f>
        <v>Full Performance</v>
      </c>
      <c r="AL34" s="35"/>
      <c r="AM34" s="35"/>
      <c r="AN34" s="35"/>
      <c r="AO34" s="35"/>
      <c r="AP34" s="36"/>
      <c r="AQ34" s="50" t="s">
        <v>36</v>
      </c>
      <c r="AR34" s="35"/>
      <c r="AS34" s="35"/>
      <c r="AT34" s="35"/>
      <c r="AU34" s="35"/>
      <c r="AV34" s="35"/>
      <c r="AW34" s="35"/>
      <c r="AX34" s="35"/>
      <c r="AY34" s="35"/>
      <c r="AZ34" s="35"/>
      <c r="BA34" s="35"/>
      <c r="BB34" s="36"/>
      <c r="BC34" s="13"/>
      <c r="BD34" s="13"/>
      <c r="BE34" s="14" t="s">
        <v>3</v>
      </c>
      <c r="BF34" s="43"/>
      <c r="BG34" s="14"/>
      <c r="BH34" s="14"/>
      <c r="BI34" s="30"/>
      <c r="BJ34" s="30"/>
      <c r="BK34" s="14"/>
      <c r="BL34" s="14"/>
      <c r="BM34" s="14"/>
      <c r="BN34" s="14"/>
      <c r="BO34" s="14"/>
      <c r="BP34" s="14"/>
      <c r="BQ34" s="14"/>
      <c r="BR34" s="14"/>
      <c r="BS34" s="14"/>
      <c r="BT34" s="14"/>
      <c r="BU34" s="14"/>
      <c r="BV34" s="14"/>
      <c r="BW34" s="14"/>
      <c r="BX34" s="14"/>
      <c r="BY34" s="14"/>
      <c r="BZ34" s="14"/>
      <c r="CA34" s="8"/>
      <c r="CB34" s="51">
        <v>17.0</v>
      </c>
      <c r="CC34" s="51">
        <f>data!$D38</f>
        <v>31</v>
      </c>
      <c r="CD34" s="51">
        <f>data!$E38</f>
        <v>75</v>
      </c>
      <c r="CE34" s="75">
        <f t="shared" si="1"/>
        <v>1973.644933</v>
      </c>
      <c r="CF34" s="76">
        <f t="shared" si="2"/>
        <v>1</v>
      </c>
      <c r="CG34" s="76">
        <f t="shared" si="3"/>
        <v>1</v>
      </c>
      <c r="CH34" s="77">
        <f t="shared" si="4"/>
        <v>2829.489145</v>
      </c>
      <c r="CI34" s="77">
        <f t="shared" si="5"/>
        <v>1313.173157</v>
      </c>
      <c r="CJ34" s="77">
        <f t="shared" si="6"/>
        <v>1610.677809</v>
      </c>
      <c r="CK34" s="75">
        <f t="shared" si="7"/>
        <v>148023.37</v>
      </c>
      <c r="CL34" s="77">
        <f t="shared" si="8"/>
        <v>847.9286667</v>
      </c>
      <c r="CM34" s="77">
        <f t="shared" si="9"/>
        <v>285.8165333</v>
      </c>
      <c r="CN34" s="77">
        <f t="shared" si="10"/>
        <v>299.0955507</v>
      </c>
      <c r="CO34" s="25">
        <f t="shared" si="11"/>
        <v>3.33694243</v>
      </c>
      <c r="CP34" s="25">
        <f t="shared" si="12"/>
        <v>4.594461844</v>
      </c>
      <c r="CQ34" s="25">
        <f t="shared" si="13"/>
        <v>5.385161381</v>
      </c>
      <c r="CR34" s="25">
        <f t="shared" si="14"/>
        <v>0</v>
      </c>
      <c r="CS34" s="25">
        <f t="shared" si="15"/>
        <v>0</v>
      </c>
      <c r="CT34" s="25">
        <f t="shared" si="16"/>
        <v>4.103841771</v>
      </c>
      <c r="CU34" s="25">
        <f t="shared" si="17"/>
        <v>0</v>
      </c>
      <c r="CV34" s="77">
        <f t="shared" si="18"/>
        <v>0</v>
      </c>
      <c r="CW34" s="77">
        <f t="shared" si="19"/>
        <v>0</v>
      </c>
      <c r="CX34" s="77">
        <f t="shared" si="20"/>
        <v>480.9261768</v>
      </c>
      <c r="CY34" s="77">
        <f t="shared" si="21"/>
        <v>0</v>
      </c>
      <c r="CZ34" s="75">
        <f t="shared" si="22"/>
        <v>36069.46326</v>
      </c>
    </row>
    <row r="35" ht="12.0" customHeight="1">
      <c r="A35" s="11"/>
      <c r="B35" s="11"/>
      <c r="C35" s="11"/>
      <c r="D35" s="47" t="str">
        <f>$D$11</f>
        <v>Minimum</v>
      </c>
      <c r="E35" s="35"/>
      <c r="F35" s="35"/>
      <c r="G35" s="36"/>
      <c r="H35" s="52">
        <v>1300.0</v>
      </c>
      <c r="I35" s="35"/>
      <c r="J35" s="35"/>
      <c r="K35" s="36"/>
      <c r="L35" s="52">
        <v>420.0</v>
      </c>
      <c r="M35" s="35"/>
      <c r="N35" s="35"/>
      <c r="O35" s="36"/>
      <c r="P35" s="49">
        <f>$H$35/$L$35</f>
        <v>3.095238095</v>
      </c>
      <c r="Q35" s="36"/>
      <c r="R35" s="11"/>
      <c r="S35" s="11"/>
      <c r="T35" s="11"/>
      <c r="U35" s="11"/>
      <c r="V35" s="11"/>
      <c r="W35" s="11"/>
      <c r="X35" s="11"/>
      <c r="Y35" s="11"/>
      <c r="Z35" s="11"/>
      <c r="AA35" s="11"/>
      <c r="AB35" s="11"/>
      <c r="AC35" s="11"/>
      <c r="AD35" s="11"/>
      <c r="AE35" s="11"/>
      <c r="AF35" s="11"/>
      <c r="AG35" s="11"/>
      <c r="AH35" s="11"/>
      <c r="AI35" s="11"/>
      <c r="AJ35" s="11"/>
      <c r="AK35" s="34" t="str">
        <f>$AK$10</f>
        <v>Half Performance</v>
      </c>
      <c r="AL35" s="35"/>
      <c r="AM35" s="35"/>
      <c r="AN35" s="35"/>
      <c r="AO35" s="35"/>
      <c r="AP35" s="36"/>
      <c r="AQ35" s="50" t="s">
        <v>36</v>
      </c>
      <c r="AR35" s="35"/>
      <c r="AS35" s="35"/>
      <c r="AT35" s="35"/>
      <c r="AU35" s="35"/>
      <c r="AV35" s="35"/>
      <c r="AW35" s="35"/>
      <c r="AX35" s="35"/>
      <c r="AY35" s="35"/>
      <c r="AZ35" s="35"/>
      <c r="BA35" s="35"/>
      <c r="BB35" s="36"/>
      <c r="BC35" s="13"/>
      <c r="BD35" s="13"/>
      <c r="BE35" s="14" t="s">
        <v>3</v>
      </c>
      <c r="BF35" s="43"/>
      <c r="BG35" s="14"/>
      <c r="BH35" s="14"/>
      <c r="BI35" s="30"/>
      <c r="BJ35" s="30"/>
      <c r="BK35" s="14"/>
      <c r="BL35" s="14"/>
      <c r="BM35" s="14"/>
      <c r="BN35" s="14"/>
      <c r="BO35" s="14"/>
      <c r="BP35" s="14"/>
      <c r="BQ35" s="14"/>
      <c r="BR35" s="14"/>
      <c r="BS35" s="14"/>
      <c r="BT35" s="14"/>
      <c r="BU35" s="14"/>
      <c r="BV35" s="14"/>
      <c r="BW35" s="14"/>
      <c r="BX35" s="14"/>
      <c r="BY35" s="14"/>
      <c r="BZ35" s="14"/>
      <c r="CA35" s="8"/>
      <c r="CB35" s="51">
        <v>18.0</v>
      </c>
      <c r="CC35" s="51">
        <f>data!$D39</f>
        <v>32</v>
      </c>
      <c r="CD35" s="51">
        <f>data!$E39</f>
        <v>35</v>
      </c>
      <c r="CE35" s="75">
        <f t="shared" si="1"/>
        <v>2153.0672</v>
      </c>
      <c r="CF35" s="76">
        <f t="shared" si="2"/>
        <v>1</v>
      </c>
      <c r="CG35" s="76">
        <f t="shared" si="3"/>
        <v>1</v>
      </c>
      <c r="CH35" s="77">
        <f t="shared" si="4"/>
        <v>2794.950359</v>
      </c>
      <c r="CI35" s="77">
        <f t="shared" si="5"/>
        <v>1297.143618</v>
      </c>
      <c r="CJ35" s="77">
        <f t="shared" si="6"/>
        <v>1591.016713</v>
      </c>
      <c r="CK35" s="75">
        <f t="shared" si="7"/>
        <v>75357.352</v>
      </c>
      <c r="CL35" s="77">
        <f t="shared" si="8"/>
        <v>860.8215</v>
      </c>
      <c r="CM35" s="77">
        <f t="shared" si="9"/>
        <v>290.1624</v>
      </c>
      <c r="CN35" s="77">
        <f t="shared" si="10"/>
        <v>303.643326</v>
      </c>
      <c r="CO35" s="25">
        <f t="shared" si="11"/>
        <v>3.24684079</v>
      </c>
      <c r="CP35" s="25">
        <f t="shared" si="12"/>
        <v>4.470405599</v>
      </c>
      <c r="CQ35" s="25">
        <f t="shared" si="13"/>
        <v>5.239755254</v>
      </c>
      <c r="CR35" s="25">
        <f t="shared" si="14"/>
        <v>0</v>
      </c>
      <c r="CS35" s="25">
        <f t="shared" si="15"/>
        <v>0</v>
      </c>
      <c r="CT35" s="25">
        <f t="shared" si="16"/>
        <v>3.825889666</v>
      </c>
      <c r="CU35" s="25">
        <f t="shared" si="17"/>
        <v>0</v>
      </c>
      <c r="CV35" s="77">
        <f t="shared" si="18"/>
        <v>0</v>
      </c>
      <c r="CW35" s="77">
        <f t="shared" si="19"/>
        <v>0</v>
      </c>
      <c r="CX35" s="77">
        <f t="shared" si="20"/>
        <v>562.7624913</v>
      </c>
      <c r="CY35" s="77">
        <f t="shared" si="21"/>
        <v>0</v>
      </c>
      <c r="CZ35" s="75">
        <f t="shared" si="22"/>
        <v>19696.68719</v>
      </c>
    </row>
    <row r="36" ht="12.0" customHeight="1">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34" t="str">
        <f>$AK$11</f>
        <v>Min Performance</v>
      </c>
      <c r="AL36" s="35"/>
      <c r="AM36" s="35"/>
      <c r="AN36" s="35"/>
      <c r="AO36" s="35"/>
      <c r="AP36" s="36"/>
      <c r="AQ36" s="96"/>
      <c r="AR36" s="53" t="str">
        <f>$AR$11</f>
        <v>Not Measure</v>
      </c>
      <c r="AS36" s="35"/>
      <c r="AT36" s="35"/>
      <c r="AU36" s="35"/>
      <c r="AV36" s="36"/>
      <c r="AW36" s="96"/>
      <c r="AX36" s="53" t="str">
        <f>$AX$11</f>
        <v>Measure</v>
      </c>
      <c r="AY36" s="35"/>
      <c r="AZ36" s="35"/>
      <c r="BA36" s="35"/>
      <c r="BB36" s="36"/>
      <c r="BC36" s="13">
        <v>1.0</v>
      </c>
      <c r="BD36" s="13" t="str">
        <f>IF($BC$32=2,IF($BC$36=2,"Measure","Not Measure"),"Not Measure")</f>
        <v>Not Measure</v>
      </c>
      <c r="BE36" s="14" t="s">
        <v>3</v>
      </c>
      <c r="BF36" s="43"/>
      <c r="BG36" s="14"/>
      <c r="BH36" s="14"/>
      <c r="BI36" s="30"/>
      <c r="BJ36" s="30"/>
      <c r="BK36" s="15"/>
      <c r="BL36" s="15"/>
      <c r="BM36" s="15"/>
      <c r="BN36" s="15"/>
      <c r="BO36" s="15"/>
      <c r="BP36" s="15"/>
      <c r="BQ36" s="15"/>
      <c r="BR36" s="15"/>
      <c r="BS36" s="15"/>
      <c r="BT36" s="15"/>
      <c r="BU36" s="15"/>
      <c r="BV36" s="15"/>
      <c r="BW36" s="15"/>
      <c r="BX36" s="15"/>
      <c r="BY36" s="15"/>
      <c r="BZ36" s="15"/>
      <c r="CA36" s="8"/>
      <c r="CB36" s="51">
        <v>19.0</v>
      </c>
      <c r="CC36" s="51">
        <f>data!$D40</f>
        <v>33</v>
      </c>
      <c r="CD36" s="51">
        <f>data!$E40</f>
        <v>11</v>
      </c>
      <c r="CE36" s="75">
        <f t="shared" si="1"/>
        <v>2332.489467</v>
      </c>
      <c r="CF36" s="76">
        <f t="shared" si="2"/>
        <v>1</v>
      </c>
      <c r="CG36" s="76">
        <f t="shared" si="3"/>
        <v>1</v>
      </c>
      <c r="CH36" s="77">
        <f t="shared" si="4"/>
        <v>2760.411573</v>
      </c>
      <c r="CI36" s="77">
        <f t="shared" si="5"/>
        <v>1281.114078</v>
      </c>
      <c r="CJ36" s="77">
        <f t="shared" si="6"/>
        <v>1571.355617</v>
      </c>
      <c r="CK36" s="75">
        <f t="shared" si="7"/>
        <v>25657.38413</v>
      </c>
      <c r="CL36" s="77">
        <f t="shared" si="8"/>
        <v>873.7143333</v>
      </c>
      <c r="CM36" s="77">
        <f t="shared" si="9"/>
        <v>294.5082667</v>
      </c>
      <c r="CN36" s="77">
        <f t="shared" si="10"/>
        <v>308.1911014</v>
      </c>
      <c r="CO36" s="25">
        <f t="shared" si="11"/>
        <v>3.159398292</v>
      </c>
      <c r="CP36" s="25">
        <f t="shared" si="12"/>
        <v>4.350010588</v>
      </c>
      <c r="CQ36" s="25">
        <f t="shared" si="13"/>
        <v>5.098640455</v>
      </c>
      <c r="CR36" s="25">
        <f t="shared" si="14"/>
        <v>0</v>
      </c>
      <c r="CS36" s="25">
        <f t="shared" si="15"/>
        <v>0</v>
      </c>
      <c r="CT36" s="25">
        <f t="shared" si="16"/>
        <v>3.547937562</v>
      </c>
      <c r="CU36" s="25">
        <f t="shared" si="17"/>
        <v>0</v>
      </c>
      <c r="CV36" s="77">
        <f t="shared" si="18"/>
        <v>0</v>
      </c>
      <c r="CW36" s="77">
        <f t="shared" si="19"/>
        <v>0</v>
      </c>
      <c r="CX36" s="77">
        <f t="shared" si="20"/>
        <v>657.4212275</v>
      </c>
      <c r="CY36" s="77">
        <f t="shared" si="21"/>
        <v>0</v>
      </c>
      <c r="CZ36" s="75">
        <f t="shared" si="22"/>
        <v>7231.633502</v>
      </c>
    </row>
    <row r="37" ht="12.0" customHeight="1">
      <c r="A37" s="11"/>
      <c r="B37" s="11"/>
      <c r="C37" s="11"/>
      <c r="D37" s="11" t="s">
        <v>108</v>
      </c>
      <c r="E37" s="11"/>
      <c r="F37" s="11"/>
      <c r="G37" s="11"/>
      <c r="H37" s="11"/>
      <c r="I37" s="11"/>
      <c r="J37" s="11"/>
      <c r="K37" s="11"/>
      <c r="L37" s="11"/>
      <c r="M37" s="11"/>
      <c r="N37" s="11"/>
      <c r="O37" s="11"/>
      <c r="P37" s="11"/>
      <c r="Q37" s="11"/>
      <c r="R37" s="11"/>
      <c r="S37" s="11"/>
      <c r="T37" s="11"/>
      <c r="U37" s="11"/>
      <c r="V37" s="11"/>
      <c r="W37" s="11"/>
      <c r="X37" s="11"/>
      <c r="Y37" s="34" t="str">
        <f>data!$I$7</f>
        <v>International</v>
      </c>
      <c r="Z37" s="35"/>
      <c r="AA37" s="35"/>
      <c r="AB37" s="36"/>
      <c r="AC37" s="34" t="str">
        <f>data!$K$7</f>
        <v>CUSTOM</v>
      </c>
      <c r="AD37" s="35"/>
      <c r="AE37" s="35"/>
      <c r="AF37" s="36"/>
      <c r="AG37" s="11"/>
      <c r="AH37" s="11"/>
      <c r="AI37" s="11"/>
      <c r="AJ37" s="11"/>
      <c r="AK37" s="11"/>
      <c r="AL37" s="11"/>
      <c r="AM37" s="11"/>
      <c r="AN37" s="11"/>
      <c r="AO37" s="11"/>
      <c r="AP37" s="11"/>
      <c r="AQ37" s="11"/>
      <c r="AR37" s="11"/>
      <c r="AS37" s="11"/>
      <c r="AT37" s="11"/>
      <c r="AU37" s="11"/>
      <c r="AV37" s="11"/>
      <c r="AW37" s="11"/>
      <c r="AX37" s="11"/>
      <c r="AY37" s="11"/>
      <c r="AZ37" s="11"/>
      <c r="BA37" s="97"/>
      <c r="BB37" s="97"/>
      <c r="BC37" s="13"/>
      <c r="BD37" s="13"/>
      <c r="BE37" s="14" t="s">
        <v>3</v>
      </c>
      <c r="BF37" s="43"/>
      <c r="BG37" s="14"/>
      <c r="BH37" s="14"/>
      <c r="BI37" s="30"/>
      <c r="BJ37" s="30"/>
      <c r="BK37" s="30"/>
      <c r="BL37" s="30"/>
      <c r="BM37" s="30"/>
      <c r="BN37" s="30"/>
      <c r="BO37" s="30"/>
      <c r="BP37" s="30"/>
      <c r="BQ37" s="15"/>
      <c r="BR37" s="15"/>
      <c r="BS37" s="15"/>
      <c r="BT37" s="15"/>
      <c r="BU37" s="15"/>
      <c r="BV37" s="15"/>
      <c r="BW37" s="15"/>
      <c r="BX37" s="15"/>
      <c r="BY37" s="15"/>
      <c r="BZ37" s="15"/>
      <c r="CA37" s="8"/>
      <c r="CB37" s="51">
        <v>20.0</v>
      </c>
      <c r="CC37" s="51">
        <f>data!$D41</f>
        <v>34</v>
      </c>
      <c r="CD37" s="51">
        <f>data!$E41</f>
        <v>6</v>
      </c>
      <c r="CE37" s="75">
        <f t="shared" si="1"/>
        <v>2511.911733</v>
      </c>
      <c r="CF37" s="76">
        <f t="shared" si="2"/>
        <v>1</v>
      </c>
      <c r="CG37" s="76">
        <f t="shared" si="3"/>
        <v>1</v>
      </c>
      <c r="CH37" s="77">
        <f t="shared" si="4"/>
        <v>2725.872786</v>
      </c>
      <c r="CI37" s="77">
        <f t="shared" si="5"/>
        <v>1265.084539</v>
      </c>
      <c r="CJ37" s="77">
        <f t="shared" si="6"/>
        <v>1551.694522</v>
      </c>
      <c r="CK37" s="75">
        <f t="shared" si="7"/>
        <v>15071.4704</v>
      </c>
      <c r="CL37" s="77">
        <f t="shared" si="8"/>
        <v>886.6071667</v>
      </c>
      <c r="CM37" s="77">
        <f t="shared" si="9"/>
        <v>298.8541333</v>
      </c>
      <c r="CN37" s="77">
        <f t="shared" si="10"/>
        <v>312.7388767</v>
      </c>
      <c r="CO37" s="25">
        <f t="shared" si="11"/>
        <v>3.074498931</v>
      </c>
      <c r="CP37" s="25">
        <f t="shared" si="12"/>
        <v>4.23311709</v>
      </c>
      <c r="CQ37" s="25">
        <f t="shared" si="13"/>
        <v>4.961629773</v>
      </c>
      <c r="CR37" s="25">
        <f t="shared" si="14"/>
        <v>0</v>
      </c>
      <c r="CS37" s="25">
        <f t="shared" si="15"/>
        <v>0</v>
      </c>
      <c r="CT37" s="25">
        <f t="shared" si="16"/>
        <v>3.269985457</v>
      </c>
      <c r="CU37" s="25">
        <f t="shared" si="17"/>
        <v>0</v>
      </c>
      <c r="CV37" s="77">
        <f t="shared" si="18"/>
        <v>0</v>
      </c>
      <c r="CW37" s="77">
        <f t="shared" si="19"/>
        <v>0</v>
      </c>
      <c r="CX37" s="77">
        <f t="shared" si="20"/>
        <v>768.1721422</v>
      </c>
      <c r="CY37" s="77">
        <f t="shared" si="21"/>
        <v>0</v>
      </c>
      <c r="CZ37" s="75">
        <f t="shared" si="22"/>
        <v>4609.032853</v>
      </c>
    </row>
    <row r="38" ht="12.0" customHeight="1">
      <c r="A38" s="11"/>
      <c r="B38" s="11"/>
      <c r="C38" s="11"/>
      <c r="D38" s="11"/>
      <c r="E38" s="11"/>
      <c r="F38" s="11"/>
      <c r="G38" s="11"/>
      <c r="H38" s="44" t="str">
        <f>$H$8</f>
        <v>Capacity [W]</v>
      </c>
      <c r="I38" s="35"/>
      <c r="J38" s="35"/>
      <c r="K38" s="36"/>
      <c r="L38" s="44" t="str">
        <f>$L$8</f>
        <v>Power [W]</v>
      </c>
      <c r="M38" s="35"/>
      <c r="N38" s="35"/>
      <c r="O38" s="36"/>
      <c r="P38" s="44" t="str">
        <f>$P$8</f>
        <v>EER</v>
      </c>
      <c r="Q38" s="36"/>
      <c r="R38" s="11"/>
      <c r="S38" s="11"/>
      <c r="T38" s="11"/>
      <c r="U38" s="34" t="str">
        <f>$U$13</f>
        <v>CSTL [ kWh ]</v>
      </c>
      <c r="V38" s="35"/>
      <c r="W38" s="35"/>
      <c r="X38" s="36"/>
      <c r="Y38" s="98">
        <f>'Variable Capacity unit'!$CK$163/1000</f>
        <v>12655.75385</v>
      </c>
      <c r="Z38" s="35"/>
      <c r="AA38" s="35"/>
      <c r="AB38" s="36"/>
      <c r="AC38" s="98">
        <f>'Variable Capacity unit'!CK223/1000</f>
        <v>12655.75385</v>
      </c>
      <c r="AD38" s="35"/>
      <c r="AE38" s="35"/>
      <c r="AF38" s="36"/>
      <c r="AG38" s="11"/>
      <c r="AH38" s="11"/>
      <c r="AI38" s="11" t="s">
        <v>109</v>
      </c>
      <c r="AJ38" s="11"/>
      <c r="AK38" s="47" t="str">
        <f>$D$9</f>
        <v>Full</v>
      </c>
      <c r="AL38" s="35"/>
      <c r="AM38" s="35"/>
      <c r="AN38" s="35"/>
      <c r="AO38" s="35"/>
      <c r="AP38" s="36"/>
      <c r="AQ38" s="50" t="s">
        <v>36</v>
      </c>
      <c r="AR38" s="35"/>
      <c r="AS38" s="35"/>
      <c r="AT38" s="35"/>
      <c r="AU38" s="35"/>
      <c r="AV38" s="35"/>
      <c r="AW38" s="35"/>
      <c r="AX38" s="35"/>
      <c r="AY38" s="35"/>
      <c r="AZ38" s="35"/>
      <c r="BA38" s="35"/>
      <c r="BB38" s="36"/>
      <c r="BC38" s="13"/>
      <c r="BD38" s="13"/>
      <c r="BE38" s="14" t="s">
        <v>3</v>
      </c>
      <c r="BF38" s="43"/>
      <c r="BG38" s="14"/>
      <c r="BH38" s="14"/>
      <c r="BI38" s="30"/>
      <c r="BJ38" s="30"/>
      <c r="BK38" s="15"/>
      <c r="BL38" s="15"/>
      <c r="BM38" s="15"/>
      <c r="BN38" s="15"/>
      <c r="BO38" s="15"/>
      <c r="BP38" s="15"/>
      <c r="BQ38" s="15"/>
      <c r="BR38" s="15"/>
      <c r="BS38" s="15"/>
      <c r="BT38" s="15"/>
      <c r="BU38" s="15"/>
      <c r="BV38" s="15"/>
      <c r="BW38" s="15"/>
      <c r="BX38" s="15"/>
      <c r="BY38" s="15"/>
      <c r="BZ38" s="15"/>
      <c r="CA38" s="8"/>
      <c r="CB38" s="51">
        <v>21.0</v>
      </c>
      <c r="CC38" s="51">
        <f>data!$D42</f>
        <v>35</v>
      </c>
      <c r="CD38" s="51">
        <f>data!$E42</f>
        <v>4</v>
      </c>
      <c r="CE38" s="75">
        <f t="shared" si="1"/>
        <v>2691.334</v>
      </c>
      <c r="CF38" s="76">
        <f t="shared" si="2"/>
        <v>1</v>
      </c>
      <c r="CG38" s="76">
        <f t="shared" si="3"/>
        <v>1</v>
      </c>
      <c r="CH38" s="77">
        <f t="shared" si="4"/>
        <v>2691.334</v>
      </c>
      <c r="CI38" s="77">
        <f t="shared" si="5"/>
        <v>1249.055</v>
      </c>
      <c r="CJ38" s="77">
        <f t="shared" si="6"/>
        <v>1532.033426</v>
      </c>
      <c r="CK38" s="75">
        <f t="shared" si="7"/>
        <v>10765.336</v>
      </c>
      <c r="CL38" s="77">
        <f t="shared" si="8"/>
        <v>899.5</v>
      </c>
      <c r="CM38" s="77">
        <f t="shared" si="9"/>
        <v>303.2</v>
      </c>
      <c r="CN38" s="77">
        <f t="shared" si="10"/>
        <v>317.2866521</v>
      </c>
      <c r="CO38" s="25">
        <f t="shared" si="11"/>
        <v>2.992033352</v>
      </c>
      <c r="CP38" s="25">
        <f t="shared" si="12"/>
        <v>4.119574538</v>
      </c>
      <c r="CQ38" s="25">
        <f t="shared" si="13"/>
        <v>4.828546729</v>
      </c>
      <c r="CR38" s="25">
        <f t="shared" si="14"/>
        <v>0</v>
      </c>
      <c r="CS38" s="25">
        <f t="shared" si="15"/>
        <v>0</v>
      </c>
      <c r="CT38" s="25">
        <f t="shared" si="16"/>
        <v>2.992033352</v>
      </c>
      <c r="CU38" s="25">
        <f t="shared" si="17"/>
        <v>0</v>
      </c>
      <c r="CV38" s="77">
        <f t="shared" si="18"/>
        <v>0</v>
      </c>
      <c r="CW38" s="77">
        <f t="shared" si="19"/>
        <v>0</v>
      </c>
      <c r="CX38" s="77">
        <f t="shared" si="20"/>
        <v>899.5</v>
      </c>
      <c r="CY38" s="77">
        <f t="shared" si="21"/>
        <v>0</v>
      </c>
      <c r="CZ38" s="75">
        <f t="shared" si="22"/>
        <v>3598</v>
      </c>
    </row>
    <row r="39" ht="12.0" customHeight="1">
      <c r="A39" s="11"/>
      <c r="B39" s="11"/>
      <c r="C39" s="11"/>
      <c r="D39" s="47" t="str">
        <f>$D$9</f>
        <v>Full</v>
      </c>
      <c r="E39" s="35"/>
      <c r="F39" s="35"/>
      <c r="G39" s="36"/>
      <c r="H39" s="95">
        <v>5500.0</v>
      </c>
      <c r="I39" s="35"/>
      <c r="J39" s="35"/>
      <c r="K39" s="36"/>
      <c r="L39" s="95">
        <v>1520.0</v>
      </c>
      <c r="M39" s="35"/>
      <c r="N39" s="35"/>
      <c r="O39" s="36"/>
      <c r="P39" s="49">
        <f>$H$39/$L$39</f>
        <v>3.618421053</v>
      </c>
      <c r="Q39" s="36"/>
      <c r="R39" s="11"/>
      <c r="S39" s="11"/>
      <c r="T39" s="11"/>
      <c r="U39" s="34" t="str">
        <f>$U$14</f>
        <v>CSEC [ kWh ]</v>
      </c>
      <c r="V39" s="35"/>
      <c r="W39" s="35"/>
      <c r="X39" s="36"/>
      <c r="Y39" s="98">
        <f>'Variable Capacity unit'!$CZ$163/1000</f>
        <v>3094.744645</v>
      </c>
      <c r="Z39" s="35"/>
      <c r="AA39" s="35"/>
      <c r="AB39" s="36"/>
      <c r="AC39" s="98">
        <f>'Variable Capacity unit'!CZ223/1000</f>
        <v>3094.744645</v>
      </c>
      <c r="AD39" s="35"/>
      <c r="AE39" s="35"/>
      <c r="AF39" s="36"/>
      <c r="AG39" s="11"/>
      <c r="AH39" s="11"/>
      <c r="AI39" s="11"/>
      <c r="AJ39" s="11"/>
      <c r="AK39" s="47" t="str">
        <f>$D$10</f>
        <v>Half</v>
      </c>
      <c r="AL39" s="35"/>
      <c r="AM39" s="35"/>
      <c r="AN39" s="35"/>
      <c r="AO39" s="35"/>
      <c r="AP39" s="36"/>
      <c r="AQ39" s="40"/>
      <c r="AR39" s="53" t="s">
        <v>51</v>
      </c>
      <c r="AS39" s="35"/>
      <c r="AT39" s="35"/>
      <c r="AU39" s="35"/>
      <c r="AV39" s="36"/>
      <c r="AW39" s="40"/>
      <c r="AX39" s="53" t="s">
        <v>36</v>
      </c>
      <c r="AY39" s="35"/>
      <c r="AZ39" s="35"/>
      <c r="BA39" s="35"/>
      <c r="BB39" s="36"/>
      <c r="BC39" s="13">
        <v>1.0</v>
      </c>
      <c r="BD39" s="13" t="str">
        <f>IF($BC$32=2,IF($BC$39=2,"Measure","Default"),"Default")</f>
        <v>Default</v>
      </c>
      <c r="BE39" s="14" t="s">
        <v>3</v>
      </c>
      <c r="BF39" s="43"/>
      <c r="BG39" s="14"/>
      <c r="BH39" s="14"/>
      <c r="BI39" s="30"/>
      <c r="BJ39" s="30"/>
      <c r="BK39" s="15"/>
      <c r="BL39" s="15"/>
      <c r="BM39" s="15"/>
      <c r="BN39" s="15"/>
      <c r="BO39" s="15"/>
      <c r="BP39" s="15"/>
      <c r="BQ39" s="15"/>
      <c r="BR39" s="15"/>
      <c r="BS39" s="15"/>
      <c r="BT39" s="15"/>
      <c r="BU39" s="15"/>
      <c r="BV39" s="15"/>
      <c r="BW39" s="15"/>
      <c r="BX39" s="15"/>
      <c r="BY39" s="15"/>
      <c r="BZ39" s="15"/>
      <c r="CA39" s="8"/>
      <c r="CB39" s="51">
        <v>22.0</v>
      </c>
      <c r="CC39" s="51">
        <f>data!$D43</f>
        <v>36</v>
      </c>
      <c r="CD39" s="51">
        <f>data!$E43</f>
        <v>0</v>
      </c>
      <c r="CE39" s="75">
        <f t="shared" si="1"/>
        <v>2870.756267</v>
      </c>
      <c r="CF39" s="76">
        <f t="shared" si="2"/>
        <v>1</v>
      </c>
      <c r="CG39" s="76">
        <f t="shared" si="3"/>
        <v>1</v>
      </c>
      <c r="CH39" s="77">
        <f t="shared" si="4"/>
        <v>2656.795214</v>
      </c>
      <c r="CI39" s="77">
        <f t="shared" si="5"/>
        <v>1233.025461</v>
      </c>
      <c r="CJ39" s="77">
        <f t="shared" si="6"/>
        <v>1512.372331</v>
      </c>
      <c r="CK39" s="75">
        <f t="shared" si="7"/>
        <v>0</v>
      </c>
      <c r="CL39" s="77">
        <f t="shared" si="8"/>
        <v>912.3928333</v>
      </c>
      <c r="CM39" s="77">
        <f t="shared" si="9"/>
        <v>307.5458667</v>
      </c>
      <c r="CN39" s="77">
        <f t="shared" si="10"/>
        <v>321.8344274</v>
      </c>
      <c r="CO39" s="25">
        <f t="shared" si="11"/>
        <v>2.91189838</v>
      </c>
      <c r="CP39" s="25">
        <f t="shared" si="12"/>
        <v>4.009240879</v>
      </c>
      <c r="CQ39" s="25">
        <f t="shared" si="13"/>
        <v>4.699224824</v>
      </c>
      <c r="CR39" s="25">
        <f t="shared" si="14"/>
        <v>0</v>
      </c>
      <c r="CS39" s="25">
        <f t="shared" si="15"/>
        <v>0</v>
      </c>
      <c r="CT39" s="25">
        <f t="shared" si="16"/>
        <v>0</v>
      </c>
      <c r="CU39" s="25">
        <f t="shared" si="17"/>
        <v>2.91189838</v>
      </c>
      <c r="CV39" s="77">
        <f t="shared" si="18"/>
        <v>0</v>
      </c>
      <c r="CW39" s="77">
        <f t="shared" si="19"/>
        <v>0</v>
      </c>
      <c r="CX39" s="77">
        <f t="shared" si="20"/>
        <v>0</v>
      </c>
      <c r="CY39" s="77">
        <f t="shared" si="21"/>
        <v>912.3928333</v>
      </c>
      <c r="CZ39" s="75">
        <f t="shared" si="22"/>
        <v>0</v>
      </c>
    </row>
    <row r="40" ht="12.0" customHeight="1">
      <c r="A40" s="11"/>
      <c r="B40" s="11"/>
      <c r="C40" s="11"/>
      <c r="D40" s="47" t="str">
        <f>$D$10</f>
        <v>Half</v>
      </c>
      <c r="E40" s="35"/>
      <c r="F40" s="35"/>
      <c r="G40" s="36"/>
      <c r="H40" s="95">
        <v>2600.0</v>
      </c>
      <c r="I40" s="35"/>
      <c r="J40" s="35"/>
      <c r="K40" s="36"/>
      <c r="L40" s="95">
        <v>600.0</v>
      </c>
      <c r="M40" s="35"/>
      <c r="N40" s="35"/>
      <c r="O40" s="36"/>
      <c r="P40" s="49">
        <f>$H$40/$L$40</f>
        <v>4.333333333</v>
      </c>
      <c r="Q40" s="36"/>
      <c r="R40" s="11"/>
      <c r="S40" s="11"/>
      <c r="T40" s="11"/>
      <c r="U40" s="34" t="str">
        <f>$U$15</f>
        <v>CSPF</v>
      </c>
      <c r="V40" s="35"/>
      <c r="W40" s="35"/>
      <c r="X40" s="36"/>
      <c r="Y40" s="49">
        <f>'Variable Capacity unit'!$CF$112</f>
        <v>4.089433959</v>
      </c>
      <c r="Z40" s="35"/>
      <c r="AA40" s="35"/>
      <c r="AB40" s="36"/>
      <c r="AC40" s="59">
        <f>'Variable Capacity unit'!CF172</f>
        <v>4.089433959</v>
      </c>
      <c r="AD40" s="35"/>
      <c r="AE40" s="35"/>
      <c r="AF40" s="36"/>
      <c r="AG40" s="11"/>
      <c r="AH40" s="11"/>
      <c r="AI40" s="11"/>
      <c r="AJ40" s="11"/>
      <c r="AK40" s="47" t="str">
        <f>$D$11</f>
        <v>Minimum</v>
      </c>
      <c r="AL40" s="35"/>
      <c r="AM40" s="35"/>
      <c r="AN40" s="35"/>
      <c r="AO40" s="35"/>
      <c r="AP40" s="36"/>
      <c r="AQ40" s="40"/>
      <c r="AR40" s="53" t="s">
        <v>51</v>
      </c>
      <c r="AS40" s="35"/>
      <c r="AT40" s="35"/>
      <c r="AU40" s="35"/>
      <c r="AV40" s="36"/>
      <c r="AW40" s="40"/>
      <c r="AX40" s="53" t="s">
        <v>36</v>
      </c>
      <c r="AY40" s="35"/>
      <c r="AZ40" s="35"/>
      <c r="BA40" s="35"/>
      <c r="BB40" s="36"/>
      <c r="BC40" s="13">
        <v>1.0</v>
      </c>
      <c r="BD40" s="13" t="str">
        <f>IF(AND($BC$32=2,$BC$36=2),IF($BC$40=2,"Measure","Default"),"Default")</f>
        <v>Default</v>
      </c>
      <c r="BE40" s="14" t="s">
        <v>3</v>
      </c>
      <c r="BF40" s="43"/>
      <c r="BG40" s="14"/>
      <c r="BH40" s="14" t="s">
        <v>3</v>
      </c>
      <c r="BI40" s="30"/>
      <c r="BJ40" s="30"/>
      <c r="BK40" s="15"/>
      <c r="BL40" s="15"/>
      <c r="BM40" s="15"/>
      <c r="BN40" s="15"/>
      <c r="BO40" s="15"/>
      <c r="BP40" s="15"/>
      <c r="BQ40" s="15"/>
      <c r="BR40" s="15"/>
      <c r="BS40" s="15"/>
      <c r="BT40" s="15"/>
      <c r="BU40" s="15"/>
      <c r="BV40" s="15"/>
      <c r="BW40" s="15"/>
      <c r="BX40" s="15"/>
      <c r="BY40" s="15"/>
      <c r="BZ40" s="15"/>
      <c r="CA40" s="8"/>
      <c r="CB40" s="51">
        <v>23.0</v>
      </c>
      <c r="CC40" s="51">
        <f>data!$D44</f>
        <v>37</v>
      </c>
      <c r="CD40" s="51">
        <f>data!$E44</f>
        <v>0</v>
      </c>
      <c r="CE40" s="75">
        <f t="shared" si="1"/>
        <v>3050.178533</v>
      </c>
      <c r="CF40" s="76">
        <f t="shared" si="2"/>
        <v>1</v>
      </c>
      <c r="CG40" s="76">
        <f t="shared" si="3"/>
        <v>1</v>
      </c>
      <c r="CH40" s="77">
        <f t="shared" si="4"/>
        <v>2622.256427</v>
      </c>
      <c r="CI40" s="77">
        <f t="shared" si="5"/>
        <v>1216.995922</v>
      </c>
      <c r="CJ40" s="77">
        <f t="shared" si="6"/>
        <v>1492.711235</v>
      </c>
      <c r="CK40" s="75">
        <f t="shared" si="7"/>
        <v>0</v>
      </c>
      <c r="CL40" s="77">
        <f t="shared" si="8"/>
        <v>925.2856667</v>
      </c>
      <c r="CM40" s="77">
        <f t="shared" si="9"/>
        <v>311.8917333</v>
      </c>
      <c r="CN40" s="77">
        <f t="shared" si="10"/>
        <v>326.3822028</v>
      </c>
      <c r="CO40" s="25">
        <f t="shared" si="11"/>
        <v>2.833996593</v>
      </c>
      <c r="CP40" s="25">
        <f t="shared" si="12"/>
        <v>3.901981975</v>
      </c>
      <c r="CQ40" s="25">
        <f t="shared" si="13"/>
        <v>4.573506834</v>
      </c>
      <c r="CR40" s="25">
        <f t="shared" si="14"/>
        <v>0</v>
      </c>
      <c r="CS40" s="25">
        <f t="shared" si="15"/>
        <v>0</v>
      </c>
      <c r="CT40" s="25">
        <f t="shared" si="16"/>
        <v>0</v>
      </c>
      <c r="CU40" s="25">
        <f t="shared" si="17"/>
        <v>2.833996593</v>
      </c>
      <c r="CV40" s="77">
        <f t="shared" si="18"/>
        <v>0</v>
      </c>
      <c r="CW40" s="77">
        <f t="shared" si="19"/>
        <v>0</v>
      </c>
      <c r="CX40" s="77">
        <f t="shared" si="20"/>
        <v>0</v>
      </c>
      <c r="CY40" s="77">
        <f t="shared" si="21"/>
        <v>925.2856667</v>
      </c>
      <c r="CZ40" s="75">
        <f t="shared" si="22"/>
        <v>0</v>
      </c>
    </row>
    <row r="41" ht="12.0" customHeight="1">
      <c r="A41" s="11"/>
      <c r="B41" s="11"/>
      <c r="C41" s="11"/>
      <c r="D41" s="47" t="str">
        <f>$D$11</f>
        <v>Minimum</v>
      </c>
      <c r="E41" s="35"/>
      <c r="F41" s="35"/>
      <c r="G41" s="36"/>
      <c r="H41" s="69">
        <v>1500.0</v>
      </c>
      <c r="I41" s="35"/>
      <c r="J41" s="35"/>
      <c r="K41" s="36"/>
      <c r="L41" s="69">
        <v>320.0</v>
      </c>
      <c r="M41" s="35"/>
      <c r="N41" s="35"/>
      <c r="O41" s="36"/>
      <c r="P41" s="49">
        <f>$H$41/$L$41</f>
        <v>4.6875</v>
      </c>
      <c r="Q41" s="36"/>
      <c r="R41" s="11"/>
      <c r="S41" s="11"/>
      <c r="T41" s="11"/>
      <c r="U41" s="11"/>
      <c r="V41" s="11"/>
      <c r="W41" s="11"/>
      <c r="X41" s="11"/>
      <c r="Y41" s="11"/>
      <c r="Z41" s="11"/>
      <c r="AA41" s="11"/>
      <c r="AB41" s="11"/>
      <c r="AC41" s="11"/>
      <c r="AD41" s="11"/>
      <c r="AE41" s="11"/>
      <c r="AF41" s="11"/>
      <c r="AG41" s="11"/>
      <c r="AH41" s="11"/>
      <c r="AI41" s="11" t="str">
        <f>$AI$13</f>
        <v>(35℃）</v>
      </c>
      <c r="AJ41" s="11"/>
      <c r="AK41" s="47" t="str">
        <f>$D$9</f>
        <v>Full</v>
      </c>
      <c r="AL41" s="35"/>
      <c r="AM41" s="35"/>
      <c r="AN41" s="35"/>
      <c r="AO41" s="35"/>
      <c r="AP41" s="36"/>
      <c r="AQ41" s="50" t="s">
        <v>36</v>
      </c>
      <c r="AR41" s="35"/>
      <c r="AS41" s="35"/>
      <c r="AT41" s="35"/>
      <c r="AU41" s="35"/>
      <c r="AV41" s="35"/>
      <c r="AW41" s="35"/>
      <c r="AX41" s="35"/>
      <c r="AY41" s="35"/>
      <c r="AZ41" s="35"/>
      <c r="BA41" s="35"/>
      <c r="BB41" s="36"/>
      <c r="BC41" s="13"/>
      <c r="BD41" s="13"/>
      <c r="BE41" s="14" t="s">
        <v>3</v>
      </c>
      <c r="BF41" s="43"/>
      <c r="BG41" s="14"/>
      <c r="BH41" s="14"/>
      <c r="BI41" s="30"/>
      <c r="BJ41" s="30"/>
      <c r="BK41" s="15"/>
      <c r="BL41" s="15"/>
      <c r="BM41" s="15"/>
      <c r="BN41" s="15"/>
      <c r="BO41" s="15"/>
      <c r="BP41" s="15"/>
      <c r="BQ41" s="15"/>
      <c r="BR41" s="15"/>
      <c r="BS41" s="15"/>
      <c r="BT41" s="15"/>
      <c r="BU41" s="15"/>
      <c r="BV41" s="15"/>
      <c r="BW41" s="15"/>
      <c r="BX41" s="15"/>
      <c r="BY41" s="15"/>
      <c r="BZ41" s="15"/>
      <c r="CA41" s="8"/>
      <c r="CB41" s="51">
        <v>24.0</v>
      </c>
      <c r="CC41" s="51">
        <f>data!$D45</f>
        <v>38</v>
      </c>
      <c r="CD41" s="51">
        <f>data!$E45</f>
        <v>0</v>
      </c>
      <c r="CE41" s="75">
        <f t="shared" si="1"/>
        <v>3229.6008</v>
      </c>
      <c r="CF41" s="76">
        <f t="shared" si="2"/>
        <v>1</v>
      </c>
      <c r="CG41" s="76">
        <f t="shared" si="3"/>
        <v>1</v>
      </c>
      <c r="CH41" s="77">
        <f t="shared" si="4"/>
        <v>2587.717641</v>
      </c>
      <c r="CI41" s="77">
        <f t="shared" si="5"/>
        <v>1200.966383</v>
      </c>
      <c r="CJ41" s="77">
        <f t="shared" si="6"/>
        <v>1473.050139</v>
      </c>
      <c r="CK41" s="75">
        <f t="shared" si="7"/>
        <v>0</v>
      </c>
      <c r="CL41" s="77">
        <f t="shared" si="8"/>
        <v>938.1785</v>
      </c>
      <c r="CM41" s="77">
        <f t="shared" si="9"/>
        <v>316.2376</v>
      </c>
      <c r="CN41" s="77">
        <f t="shared" si="10"/>
        <v>330.9299781</v>
      </c>
      <c r="CO41" s="25">
        <f t="shared" si="11"/>
        <v>2.758235923</v>
      </c>
      <c r="CP41" s="25">
        <f t="shared" si="12"/>
        <v>3.797671063</v>
      </c>
      <c r="CQ41" s="25">
        <f t="shared" si="13"/>
        <v>4.451244181</v>
      </c>
      <c r="CR41" s="25">
        <f t="shared" si="14"/>
        <v>0</v>
      </c>
      <c r="CS41" s="25">
        <f t="shared" si="15"/>
        <v>0</v>
      </c>
      <c r="CT41" s="25">
        <f t="shared" si="16"/>
        <v>0</v>
      </c>
      <c r="CU41" s="25">
        <f t="shared" si="17"/>
        <v>2.758235923</v>
      </c>
      <c r="CV41" s="77">
        <f t="shared" si="18"/>
        <v>0</v>
      </c>
      <c r="CW41" s="77">
        <f t="shared" si="19"/>
        <v>0</v>
      </c>
      <c r="CX41" s="77">
        <f t="shared" si="20"/>
        <v>0</v>
      </c>
      <c r="CY41" s="77">
        <f t="shared" si="21"/>
        <v>938.1785</v>
      </c>
      <c r="CZ41" s="75">
        <f t="shared" si="22"/>
        <v>0</v>
      </c>
    </row>
    <row r="42" ht="12.0" customHeight="1">
      <c r="A42" s="11"/>
      <c r="B42" s="11"/>
      <c r="C42" s="11"/>
      <c r="D42" s="11"/>
      <c r="E42" s="11"/>
      <c r="F42" s="11"/>
      <c r="G42" s="11"/>
      <c r="H42" s="11"/>
      <c r="I42" s="11"/>
      <c r="J42" s="11"/>
      <c r="K42" s="11"/>
      <c r="L42" s="11"/>
      <c r="M42" s="11"/>
      <c r="N42" s="11"/>
      <c r="O42" s="11"/>
      <c r="P42" s="11"/>
      <c r="Q42" s="11"/>
      <c r="R42" s="11"/>
      <c r="S42" s="11"/>
      <c r="T42" s="11"/>
      <c r="U42" s="34" t="str">
        <f>$U$17</f>
        <v>CD</v>
      </c>
      <c r="V42" s="35"/>
      <c r="W42" s="35"/>
      <c r="X42" s="36"/>
      <c r="Y42" s="59">
        <f>'Variable Capacity unit'!$CH$114</f>
        <v>0.27</v>
      </c>
      <c r="Z42" s="35"/>
      <c r="AA42" s="35"/>
      <c r="AB42" s="36"/>
      <c r="AC42" s="59">
        <f>'Variable Capacity unit'!CH174</f>
        <v>0.27</v>
      </c>
      <c r="AD42" s="35"/>
      <c r="AE42" s="35"/>
      <c r="AF42" s="36"/>
      <c r="AG42" s="11"/>
      <c r="AH42" s="11"/>
      <c r="AI42" s="11"/>
      <c r="AJ42" s="11"/>
      <c r="AK42" s="47" t="str">
        <f>$D$10</f>
        <v>Half</v>
      </c>
      <c r="AL42" s="35"/>
      <c r="AM42" s="35"/>
      <c r="AN42" s="35"/>
      <c r="AO42" s="35"/>
      <c r="AP42" s="36"/>
      <c r="AQ42" s="99" t="s">
        <v>36</v>
      </c>
      <c r="AR42" s="71"/>
      <c r="AS42" s="71"/>
      <c r="AT42" s="71"/>
      <c r="AU42" s="71"/>
      <c r="AV42" s="71"/>
      <c r="AW42" s="71"/>
      <c r="AX42" s="71"/>
      <c r="AY42" s="71"/>
      <c r="AZ42" s="71"/>
      <c r="BA42" s="71"/>
      <c r="BB42" s="74"/>
      <c r="BC42" s="13"/>
      <c r="BD42" s="13"/>
      <c r="BE42" s="14" t="s">
        <v>3</v>
      </c>
      <c r="BF42" s="43"/>
      <c r="BG42" s="14"/>
      <c r="BH42" s="14"/>
      <c r="BI42" s="30"/>
      <c r="BJ42" s="30"/>
      <c r="BK42" s="15"/>
      <c r="BL42" s="15"/>
      <c r="BM42" s="15"/>
      <c r="BN42" s="15"/>
      <c r="BO42" s="15"/>
      <c r="BP42" s="15"/>
      <c r="BQ42" s="15"/>
      <c r="BR42" s="15"/>
      <c r="BS42" s="15"/>
      <c r="BT42" s="15"/>
      <c r="BU42" s="15"/>
      <c r="BV42" s="15"/>
      <c r="BW42" s="15"/>
      <c r="BX42" s="15"/>
      <c r="BY42" s="15"/>
      <c r="BZ42" s="15"/>
      <c r="CA42" s="8"/>
      <c r="CB42" s="51">
        <v>25.0</v>
      </c>
      <c r="CC42" s="51">
        <f>data!$D46</f>
        <v>39</v>
      </c>
      <c r="CD42" s="51">
        <f>data!$E46</f>
        <v>0</v>
      </c>
      <c r="CE42" s="75">
        <f t="shared" si="1"/>
        <v>3409.023067</v>
      </c>
      <c r="CF42" s="76">
        <f t="shared" si="2"/>
        <v>1</v>
      </c>
      <c r="CG42" s="76">
        <f t="shared" si="3"/>
        <v>1</v>
      </c>
      <c r="CH42" s="77">
        <f t="shared" si="4"/>
        <v>2553.178855</v>
      </c>
      <c r="CI42" s="77">
        <f t="shared" si="5"/>
        <v>1184.936843</v>
      </c>
      <c r="CJ42" s="77">
        <f t="shared" si="6"/>
        <v>1453.389044</v>
      </c>
      <c r="CK42" s="75">
        <f t="shared" si="7"/>
        <v>0</v>
      </c>
      <c r="CL42" s="77">
        <f t="shared" si="8"/>
        <v>951.0713333</v>
      </c>
      <c r="CM42" s="77">
        <f t="shared" si="9"/>
        <v>320.5834667</v>
      </c>
      <c r="CN42" s="77">
        <f t="shared" si="10"/>
        <v>335.4777535</v>
      </c>
      <c r="CO42" s="25">
        <f t="shared" si="11"/>
        <v>2.684529294</v>
      </c>
      <c r="CP42" s="25">
        <f t="shared" si="12"/>
        <v>3.696188252</v>
      </c>
      <c r="CQ42" s="25">
        <f t="shared" si="13"/>
        <v>4.33229634</v>
      </c>
      <c r="CR42" s="25">
        <f t="shared" si="14"/>
        <v>0</v>
      </c>
      <c r="CS42" s="25">
        <f t="shared" si="15"/>
        <v>0</v>
      </c>
      <c r="CT42" s="25">
        <f t="shared" si="16"/>
        <v>0</v>
      </c>
      <c r="CU42" s="25">
        <f t="shared" si="17"/>
        <v>2.684529294</v>
      </c>
      <c r="CV42" s="77">
        <f t="shared" si="18"/>
        <v>0</v>
      </c>
      <c r="CW42" s="77">
        <f t="shared" si="19"/>
        <v>0</v>
      </c>
      <c r="CX42" s="77">
        <f t="shared" si="20"/>
        <v>0</v>
      </c>
      <c r="CY42" s="77">
        <f t="shared" si="21"/>
        <v>951.0713333</v>
      </c>
      <c r="CZ42" s="75">
        <f t="shared" si="22"/>
        <v>0</v>
      </c>
    </row>
    <row r="43" ht="12.0" customHeight="1">
      <c r="A43" s="11"/>
      <c r="B43" s="11"/>
      <c r="C43" s="11"/>
      <c r="D43" s="11" t="s">
        <v>110</v>
      </c>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47" t="str">
        <f>$D$11</f>
        <v>Minimum</v>
      </c>
      <c r="AL43" s="35"/>
      <c r="AM43" s="35"/>
      <c r="AN43" s="35"/>
      <c r="AO43" s="35"/>
      <c r="AP43" s="61"/>
      <c r="AQ43" s="40"/>
      <c r="AR43" s="53" t="s">
        <v>51</v>
      </c>
      <c r="AS43" s="35"/>
      <c r="AT43" s="35"/>
      <c r="AU43" s="35"/>
      <c r="AV43" s="36"/>
      <c r="AW43" s="40"/>
      <c r="AX43" s="53" t="s">
        <v>36</v>
      </c>
      <c r="AY43" s="35"/>
      <c r="AZ43" s="35"/>
      <c r="BA43" s="35"/>
      <c r="BB43" s="36"/>
      <c r="BC43" s="13">
        <v>1.0</v>
      </c>
      <c r="BD43" s="13" t="str">
        <f>IF(AND($BC$32=2,$BC$36=2),"Measure","Default")</f>
        <v>Default</v>
      </c>
      <c r="BE43" s="14" t="s">
        <v>3</v>
      </c>
      <c r="BF43" s="43"/>
      <c r="BG43" s="14"/>
      <c r="BH43" s="14"/>
      <c r="BI43" s="30"/>
      <c r="BJ43" s="30"/>
      <c r="BK43" s="15"/>
      <c r="BL43" s="15"/>
      <c r="BM43" s="15"/>
      <c r="BN43" s="15"/>
      <c r="BO43" s="15"/>
      <c r="BP43" s="15"/>
      <c r="BQ43" s="15"/>
      <c r="BR43" s="15"/>
      <c r="BS43" s="15"/>
      <c r="BT43" s="15"/>
      <c r="BU43" s="15"/>
      <c r="BV43" s="15"/>
      <c r="BW43" s="15"/>
      <c r="BX43" s="15"/>
      <c r="BY43" s="15"/>
      <c r="BZ43" s="15"/>
      <c r="CA43" s="8"/>
      <c r="CB43" s="51">
        <v>26.0</v>
      </c>
      <c r="CC43" s="51">
        <f>data!$D47</f>
        <v>40</v>
      </c>
      <c r="CD43" s="51">
        <f>data!$E47</f>
        <v>0</v>
      </c>
      <c r="CE43" s="75">
        <f t="shared" si="1"/>
        <v>3588.445333</v>
      </c>
      <c r="CF43" s="76">
        <f t="shared" si="2"/>
        <v>1</v>
      </c>
      <c r="CG43" s="76">
        <f t="shared" si="3"/>
        <v>1</v>
      </c>
      <c r="CH43" s="77">
        <f t="shared" si="4"/>
        <v>2518.640068</v>
      </c>
      <c r="CI43" s="77">
        <f t="shared" si="5"/>
        <v>1168.907304</v>
      </c>
      <c r="CJ43" s="77">
        <f t="shared" si="6"/>
        <v>1433.727948</v>
      </c>
      <c r="CK43" s="75">
        <f t="shared" si="7"/>
        <v>0</v>
      </c>
      <c r="CL43" s="77">
        <f t="shared" si="8"/>
        <v>963.9641667</v>
      </c>
      <c r="CM43" s="77">
        <f t="shared" si="9"/>
        <v>324.9293333</v>
      </c>
      <c r="CN43" s="77">
        <f t="shared" si="10"/>
        <v>340.0255288</v>
      </c>
      <c r="CO43" s="25">
        <f t="shared" si="11"/>
        <v>2.612794288</v>
      </c>
      <c r="CP43" s="25">
        <f t="shared" si="12"/>
        <v>3.597420067</v>
      </c>
      <c r="CQ43" s="25">
        <f t="shared" si="13"/>
        <v>4.216530309</v>
      </c>
      <c r="CR43" s="25">
        <f t="shared" si="14"/>
        <v>0</v>
      </c>
      <c r="CS43" s="25">
        <f t="shared" si="15"/>
        <v>0</v>
      </c>
      <c r="CT43" s="25">
        <f t="shared" si="16"/>
        <v>0</v>
      </c>
      <c r="CU43" s="25">
        <f t="shared" si="17"/>
        <v>2.612794288</v>
      </c>
      <c r="CV43" s="77">
        <f t="shared" si="18"/>
        <v>0</v>
      </c>
      <c r="CW43" s="77">
        <f t="shared" si="19"/>
        <v>0</v>
      </c>
      <c r="CX43" s="77">
        <f t="shared" si="20"/>
        <v>0</v>
      </c>
      <c r="CY43" s="77">
        <f t="shared" si="21"/>
        <v>963.9641667</v>
      </c>
      <c r="CZ43" s="75">
        <f t="shared" si="22"/>
        <v>0</v>
      </c>
    </row>
    <row r="44" ht="12.0" customHeight="1">
      <c r="A44" s="11"/>
      <c r="B44" s="11"/>
      <c r="C44" s="11"/>
      <c r="D44" s="11"/>
      <c r="E44" s="11"/>
      <c r="F44" s="11"/>
      <c r="G44" s="11"/>
      <c r="H44" s="44" t="str">
        <f>$H$8</f>
        <v>Capacity [W]</v>
      </c>
      <c r="I44" s="35"/>
      <c r="J44" s="35"/>
      <c r="K44" s="36"/>
      <c r="L44" s="44" t="str">
        <f>$L$8</f>
        <v>Power [W]</v>
      </c>
      <c r="M44" s="35"/>
      <c r="N44" s="35"/>
      <c r="O44" s="36"/>
      <c r="P44" s="44" t="str">
        <f>$P$8</f>
        <v>EER</v>
      </c>
      <c r="Q44" s="36"/>
      <c r="R44" s="11"/>
      <c r="S44" s="11"/>
      <c r="T44" s="11"/>
      <c r="U44" s="11"/>
      <c r="V44" s="11"/>
      <c r="W44" s="11"/>
      <c r="X44" s="11"/>
      <c r="Y44" s="11"/>
      <c r="Z44" s="11"/>
      <c r="AA44" s="11"/>
      <c r="AB44" s="11"/>
      <c r="AC44" s="11"/>
      <c r="AD44" s="11"/>
      <c r="AE44" s="11"/>
      <c r="AF44" s="11"/>
      <c r="AG44" s="11"/>
      <c r="AH44" s="11"/>
      <c r="AI44" s="11" t="str">
        <f>$AI$16</f>
        <v>(29℃）</v>
      </c>
      <c r="AJ44" s="11"/>
      <c r="AK44" s="47" t="str">
        <f>$D$9</f>
        <v>Full</v>
      </c>
      <c r="AL44" s="35"/>
      <c r="AM44" s="35"/>
      <c r="AN44" s="35"/>
      <c r="AO44" s="35"/>
      <c r="AP44" s="36"/>
      <c r="AQ44" s="100" t="s">
        <v>51</v>
      </c>
      <c r="AR44" s="101"/>
      <c r="AS44" s="101"/>
      <c r="AT44" s="101"/>
      <c r="AU44" s="101"/>
      <c r="AV44" s="101"/>
      <c r="AW44" s="101"/>
      <c r="AX44" s="101"/>
      <c r="AY44" s="101"/>
      <c r="AZ44" s="101"/>
      <c r="BA44" s="101"/>
      <c r="BB44" s="102"/>
      <c r="BC44" s="13"/>
      <c r="BD44" s="13"/>
      <c r="BE44" s="14" t="s">
        <v>3</v>
      </c>
      <c r="BF44" s="43"/>
      <c r="BG44" s="14"/>
      <c r="BH44" s="14"/>
      <c r="BI44" s="30"/>
      <c r="BJ44" s="30"/>
      <c r="BK44" s="15"/>
      <c r="BL44" s="15"/>
      <c r="BM44" s="15"/>
      <c r="BN44" s="15"/>
      <c r="BO44" s="15"/>
      <c r="BP44" s="15"/>
      <c r="BQ44" s="15"/>
      <c r="BR44" s="15"/>
      <c r="BS44" s="15"/>
      <c r="BT44" s="15"/>
      <c r="BU44" s="15"/>
      <c r="BV44" s="15"/>
      <c r="BW44" s="15"/>
      <c r="BX44" s="15"/>
      <c r="BY44" s="15"/>
      <c r="BZ44" s="15"/>
      <c r="CA44" s="8"/>
      <c r="CB44" s="51">
        <v>27.0</v>
      </c>
      <c r="CC44" s="51">
        <f>data!$D48</f>
        <v>41</v>
      </c>
      <c r="CD44" s="51">
        <f>data!$E48</f>
        <v>0</v>
      </c>
      <c r="CE44" s="75">
        <f t="shared" si="1"/>
        <v>3767.8676</v>
      </c>
      <c r="CF44" s="76">
        <f t="shared" si="2"/>
        <v>1</v>
      </c>
      <c r="CG44" s="76">
        <f t="shared" si="3"/>
        <v>1</v>
      </c>
      <c r="CH44" s="77">
        <f t="shared" si="4"/>
        <v>2484.101282</v>
      </c>
      <c r="CI44" s="77">
        <f t="shared" si="5"/>
        <v>1152.877765</v>
      </c>
      <c r="CJ44" s="77">
        <f t="shared" si="6"/>
        <v>1414.066852</v>
      </c>
      <c r="CK44" s="75">
        <f t="shared" si="7"/>
        <v>0</v>
      </c>
      <c r="CL44" s="77">
        <f t="shared" si="8"/>
        <v>976.857</v>
      </c>
      <c r="CM44" s="77">
        <f t="shared" si="9"/>
        <v>329.2752</v>
      </c>
      <c r="CN44" s="77">
        <f t="shared" si="10"/>
        <v>344.5733042</v>
      </c>
      <c r="CO44" s="25">
        <f t="shared" si="11"/>
        <v>2.54295284</v>
      </c>
      <c r="CP44" s="25">
        <f t="shared" si="12"/>
        <v>3.501259023</v>
      </c>
      <c r="CQ44" s="25">
        <f t="shared" si="13"/>
        <v>4.103820102</v>
      </c>
      <c r="CR44" s="25">
        <f t="shared" si="14"/>
        <v>0</v>
      </c>
      <c r="CS44" s="25">
        <f t="shared" si="15"/>
        <v>0</v>
      </c>
      <c r="CT44" s="25">
        <f t="shared" si="16"/>
        <v>0</v>
      </c>
      <c r="CU44" s="25">
        <f t="shared" si="17"/>
        <v>2.54295284</v>
      </c>
      <c r="CV44" s="77">
        <f t="shared" si="18"/>
        <v>0</v>
      </c>
      <c r="CW44" s="77">
        <f t="shared" si="19"/>
        <v>0</v>
      </c>
      <c r="CX44" s="77">
        <f t="shared" si="20"/>
        <v>0</v>
      </c>
      <c r="CY44" s="77">
        <f t="shared" si="21"/>
        <v>976.857</v>
      </c>
      <c r="CZ44" s="75">
        <f t="shared" si="22"/>
        <v>0</v>
      </c>
    </row>
    <row r="45" ht="12.0" customHeight="1">
      <c r="A45" s="11"/>
      <c r="B45" s="11"/>
      <c r="C45" s="11"/>
      <c r="D45" s="47" t="str">
        <f>$D$9</f>
        <v>Full</v>
      </c>
      <c r="E45" s="35"/>
      <c r="F45" s="35"/>
      <c r="G45" s="36"/>
      <c r="H45" s="103">
        <v>5900.0</v>
      </c>
      <c r="I45" s="35"/>
      <c r="J45" s="35"/>
      <c r="K45" s="36"/>
      <c r="L45" s="103">
        <v>1400.0</v>
      </c>
      <c r="M45" s="35"/>
      <c r="N45" s="35"/>
      <c r="O45" s="36"/>
      <c r="P45" s="104">
        <f>'Variable Capacity unit'!$CC$127</f>
        <v>4.263719337</v>
      </c>
      <c r="Q45" s="36"/>
      <c r="R45" s="11"/>
      <c r="S45" s="11"/>
      <c r="T45" s="11"/>
      <c r="U45" s="11"/>
      <c r="V45" s="11"/>
      <c r="W45" s="11"/>
      <c r="X45" s="11"/>
      <c r="Y45" s="11"/>
      <c r="Z45" s="11"/>
      <c r="AA45" s="11"/>
      <c r="AB45" s="11"/>
      <c r="AC45" s="11"/>
      <c r="AD45" s="11"/>
      <c r="AE45" s="11"/>
      <c r="AF45" s="11"/>
      <c r="AG45" s="11"/>
      <c r="AH45" s="11"/>
      <c r="AI45" s="11"/>
      <c r="AJ45" s="11"/>
      <c r="AK45" s="47" t="str">
        <f>$D$10</f>
        <v>Half</v>
      </c>
      <c r="AL45" s="35"/>
      <c r="AM45" s="35"/>
      <c r="AN45" s="35"/>
      <c r="AO45" s="35"/>
      <c r="AP45" s="36"/>
      <c r="AQ45" s="40"/>
      <c r="AR45" s="53" t="s">
        <v>51</v>
      </c>
      <c r="AS45" s="35"/>
      <c r="AT45" s="35"/>
      <c r="AU45" s="35"/>
      <c r="AV45" s="36"/>
      <c r="AW45" s="40"/>
      <c r="AX45" s="53" t="s">
        <v>36</v>
      </c>
      <c r="AY45" s="35"/>
      <c r="AZ45" s="35"/>
      <c r="BA45" s="35"/>
      <c r="BB45" s="36"/>
      <c r="BC45" s="13">
        <v>1.0</v>
      </c>
      <c r="BD45" s="13" t="str">
        <f>IF($BC$32=2,IF($BC$45=2,"Measure","Default"),"Default")</f>
        <v>Default</v>
      </c>
      <c r="BE45" s="14" t="s">
        <v>3</v>
      </c>
      <c r="BF45" s="43"/>
      <c r="BG45" s="14"/>
      <c r="BH45" s="14"/>
      <c r="BI45" s="30"/>
      <c r="BJ45" s="30"/>
      <c r="BK45" s="15"/>
      <c r="BL45" s="15"/>
      <c r="BM45" s="15"/>
      <c r="BN45" s="15"/>
      <c r="BO45" s="15"/>
      <c r="BP45" s="15"/>
      <c r="BQ45" s="15"/>
      <c r="BR45" s="15"/>
      <c r="BS45" s="15"/>
      <c r="BT45" s="15"/>
      <c r="BU45" s="15"/>
      <c r="BV45" s="15"/>
      <c r="BW45" s="15"/>
      <c r="BX45" s="15"/>
      <c r="BY45" s="15"/>
      <c r="BZ45" s="15"/>
      <c r="CA45" s="8"/>
      <c r="CB45" s="51">
        <v>28.0</v>
      </c>
      <c r="CC45" s="51">
        <f>data!$D49</f>
        <v>42</v>
      </c>
      <c r="CD45" s="51">
        <f>data!$E49</f>
        <v>0</v>
      </c>
      <c r="CE45" s="75">
        <f t="shared" si="1"/>
        <v>3947.289867</v>
      </c>
      <c r="CF45" s="76">
        <f t="shared" si="2"/>
        <v>1</v>
      </c>
      <c r="CG45" s="76">
        <f t="shared" si="3"/>
        <v>1</v>
      </c>
      <c r="CH45" s="77">
        <f t="shared" si="4"/>
        <v>2449.562496</v>
      </c>
      <c r="CI45" s="77">
        <f t="shared" si="5"/>
        <v>1136.848226</v>
      </c>
      <c r="CJ45" s="77">
        <f t="shared" si="6"/>
        <v>1394.405757</v>
      </c>
      <c r="CK45" s="75">
        <f t="shared" si="7"/>
        <v>0</v>
      </c>
      <c r="CL45" s="77">
        <f t="shared" si="8"/>
        <v>989.7498333</v>
      </c>
      <c r="CM45" s="77">
        <f t="shared" si="9"/>
        <v>333.6210667</v>
      </c>
      <c r="CN45" s="77">
        <f t="shared" si="10"/>
        <v>349.1210795</v>
      </c>
      <c r="CO45" s="25">
        <f t="shared" si="11"/>
        <v>2.47493095</v>
      </c>
      <c r="CP45" s="25">
        <f t="shared" si="12"/>
        <v>3.407603234</v>
      </c>
      <c r="CQ45" s="25">
        <f t="shared" si="13"/>
        <v>3.994046303</v>
      </c>
      <c r="CR45" s="25">
        <f t="shared" si="14"/>
        <v>0</v>
      </c>
      <c r="CS45" s="25">
        <f t="shared" si="15"/>
        <v>0</v>
      </c>
      <c r="CT45" s="25">
        <f t="shared" si="16"/>
        <v>0</v>
      </c>
      <c r="CU45" s="25">
        <f t="shared" si="17"/>
        <v>2.47493095</v>
      </c>
      <c r="CV45" s="77">
        <f t="shared" si="18"/>
        <v>0</v>
      </c>
      <c r="CW45" s="77">
        <f t="shared" si="19"/>
        <v>0</v>
      </c>
      <c r="CX45" s="77">
        <f t="shared" si="20"/>
        <v>0</v>
      </c>
      <c r="CY45" s="77">
        <f t="shared" si="21"/>
        <v>989.7498333</v>
      </c>
      <c r="CZ45" s="75">
        <f t="shared" si="22"/>
        <v>0</v>
      </c>
    </row>
    <row r="46" ht="12.0" customHeight="1">
      <c r="A46" s="11"/>
      <c r="B46" s="11"/>
      <c r="C46" s="11"/>
      <c r="D46" s="47" t="str">
        <f>$D$10</f>
        <v>Half</v>
      </c>
      <c r="E46" s="35"/>
      <c r="F46" s="35"/>
      <c r="G46" s="36"/>
      <c r="H46" s="105">
        <v>2850.0</v>
      </c>
      <c r="I46" s="35"/>
      <c r="J46" s="35"/>
      <c r="K46" s="36"/>
      <c r="L46" s="105">
        <v>580.0</v>
      </c>
      <c r="M46" s="35"/>
      <c r="N46" s="35"/>
      <c r="O46" s="36"/>
      <c r="P46" s="59">
        <f>$H$46/$L$46</f>
        <v>4.913793103</v>
      </c>
      <c r="Q46" s="36"/>
      <c r="R46" s="11"/>
      <c r="S46" s="11"/>
      <c r="T46" s="11"/>
      <c r="U46" s="11"/>
      <c r="V46" s="11"/>
      <c r="W46" s="11"/>
      <c r="X46" s="11"/>
      <c r="Y46" s="11"/>
      <c r="Z46" s="11"/>
      <c r="AA46" s="11"/>
      <c r="AB46" s="11"/>
      <c r="AC46" s="11"/>
      <c r="AD46" s="11"/>
      <c r="AE46" s="11"/>
      <c r="AF46" s="11"/>
      <c r="AG46" s="11"/>
      <c r="AH46" s="11"/>
      <c r="AI46" s="11"/>
      <c r="AJ46" s="11"/>
      <c r="AK46" s="47" t="str">
        <f>$D$11</f>
        <v>Minimum</v>
      </c>
      <c r="AL46" s="35"/>
      <c r="AM46" s="35"/>
      <c r="AN46" s="35"/>
      <c r="AO46" s="35"/>
      <c r="AP46" s="36"/>
      <c r="AQ46" s="40"/>
      <c r="AR46" s="53" t="s">
        <v>51</v>
      </c>
      <c r="AS46" s="35"/>
      <c r="AT46" s="35"/>
      <c r="AU46" s="35"/>
      <c r="AV46" s="36"/>
      <c r="AW46" s="40"/>
      <c r="AX46" s="53" t="s">
        <v>36</v>
      </c>
      <c r="AY46" s="35"/>
      <c r="AZ46" s="35"/>
      <c r="BA46" s="35"/>
      <c r="BB46" s="36"/>
      <c r="BC46" s="13">
        <v>1.0</v>
      </c>
      <c r="BD46" s="13" t="str">
        <f>IF(AND($BC32=2,$BC$36=2),IF($BC$46=2,"Measure","Default"),"Default")</f>
        <v>Default</v>
      </c>
      <c r="BE46" s="14" t="s">
        <v>3</v>
      </c>
      <c r="BF46" s="43"/>
      <c r="BG46" s="14"/>
      <c r="BH46" s="14"/>
      <c r="BI46" s="30"/>
      <c r="BJ46" s="30"/>
      <c r="BK46" s="15"/>
      <c r="BL46" s="15"/>
      <c r="BM46" s="15"/>
      <c r="BN46" s="15"/>
      <c r="BO46" s="15"/>
      <c r="BP46" s="15"/>
      <c r="BQ46" s="15"/>
      <c r="BR46" s="15"/>
      <c r="BS46" s="15"/>
      <c r="BT46" s="15"/>
      <c r="BU46" s="15"/>
      <c r="BV46" s="15"/>
      <c r="BW46" s="15"/>
      <c r="BX46" s="15"/>
      <c r="BY46" s="15"/>
      <c r="BZ46" s="15"/>
      <c r="CA46" s="8"/>
      <c r="CB46" s="51">
        <v>29.0</v>
      </c>
      <c r="CC46" s="51">
        <f>data!$D50</f>
        <v>43</v>
      </c>
      <c r="CD46" s="51">
        <f>data!$E50</f>
        <v>0</v>
      </c>
      <c r="CE46" s="75">
        <f t="shared" si="1"/>
        <v>4126.712133</v>
      </c>
      <c r="CF46" s="76">
        <f t="shared" si="2"/>
        <v>1</v>
      </c>
      <c r="CG46" s="76">
        <f t="shared" si="3"/>
        <v>1</v>
      </c>
      <c r="CH46" s="77">
        <f t="shared" si="4"/>
        <v>2415.023709</v>
      </c>
      <c r="CI46" s="77">
        <f t="shared" si="5"/>
        <v>1120.818687</v>
      </c>
      <c r="CJ46" s="77">
        <f t="shared" si="6"/>
        <v>1374.744661</v>
      </c>
      <c r="CK46" s="75">
        <f t="shared" si="7"/>
        <v>0</v>
      </c>
      <c r="CL46" s="77">
        <f t="shared" si="8"/>
        <v>1002.642667</v>
      </c>
      <c r="CM46" s="77">
        <f t="shared" si="9"/>
        <v>337.9669333</v>
      </c>
      <c r="CN46" s="77">
        <f t="shared" si="10"/>
        <v>353.6688549</v>
      </c>
      <c r="CO46" s="25">
        <f t="shared" si="11"/>
        <v>2.408658428</v>
      </c>
      <c r="CP46" s="25">
        <f t="shared" si="12"/>
        <v>3.316356058</v>
      </c>
      <c r="CQ46" s="25">
        <f t="shared" si="13"/>
        <v>3.887095633</v>
      </c>
      <c r="CR46" s="25">
        <f t="shared" si="14"/>
        <v>0</v>
      </c>
      <c r="CS46" s="25">
        <f t="shared" si="15"/>
        <v>0</v>
      </c>
      <c r="CT46" s="25">
        <f t="shared" si="16"/>
        <v>0</v>
      </c>
      <c r="CU46" s="25">
        <f t="shared" si="17"/>
        <v>2.408658428</v>
      </c>
      <c r="CV46" s="77">
        <f t="shared" si="18"/>
        <v>0</v>
      </c>
      <c r="CW46" s="77">
        <f t="shared" si="19"/>
        <v>0</v>
      </c>
      <c r="CX46" s="77">
        <f t="shared" si="20"/>
        <v>0</v>
      </c>
      <c r="CY46" s="77">
        <f t="shared" si="21"/>
        <v>1002.642667</v>
      </c>
      <c r="CZ46" s="75">
        <f t="shared" si="22"/>
        <v>0</v>
      </c>
    </row>
    <row r="47" ht="12.0" customHeight="1">
      <c r="A47" s="11"/>
      <c r="B47" s="11"/>
      <c r="C47" s="11"/>
      <c r="D47" s="47" t="str">
        <f>$D$11</f>
        <v>Minimum</v>
      </c>
      <c r="E47" s="35"/>
      <c r="F47" s="35"/>
      <c r="G47" s="36"/>
      <c r="H47" s="105">
        <v>1650.0</v>
      </c>
      <c r="I47" s="35"/>
      <c r="J47" s="35"/>
      <c r="K47" s="36"/>
      <c r="L47" s="105">
        <v>290.0</v>
      </c>
      <c r="M47" s="35"/>
      <c r="N47" s="35"/>
      <c r="O47" s="36"/>
      <c r="P47" s="59">
        <f>$H$47/$L$47</f>
        <v>5.689655172</v>
      </c>
      <c r="Q47" s="36"/>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78" t="s">
        <v>111</v>
      </c>
      <c r="AR47" s="79"/>
      <c r="AS47" s="79"/>
      <c r="AT47" s="79"/>
      <c r="AU47" s="79"/>
      <c r="AV47" s="79"/>
      <c r="AW47" s="79"/>
      <c r="AX47" s="79"/>
      <c r="AY47" s="79"/>
      <c r="AZ47" s="79"/>
      <c r="BA47" s="79"/>
      <c r="BB47" s="80"/>
      <c r="BC47" s="13"/>
      <c r="BD47" s="13"/>
      <c r="BE47" s="14" t="s">
        <v>3</v>
      </c>
      <c r="BF47" s="43"/>
      <c r="BG47" s="14"/>
      <c r="BH47" s="14"/>
      <c r="BI47" s="30"/>
      <c r="BJ47" s="30"/>
      <c r="BK47" s="30"/>
      <c r="BL47" s="30"/>
      <c r="BM47" s="30"/>
      <c r="BN47" s="30"/>
      <c r="BO47" s="30"/>
      <c r="BP47" s="30"/>
      <c r="BQ47" s="15"/>
      <c r="BR47" s="15"/>
      <c r="BS47" s="15"/>
      <c r="BT47" s="15"/>
      <c r="BU47" s="15"/>
      <c r="BV47" s="15"/>
      <c r="BW47" s="15"/>
      <c r="BX47" s="15"/>
      <c r="BY47" s="15"/>
      <c r="BZ47" s="15"/>
      <c r="CA47" s="8"/>
      <c r="CB47" s="51">
        <v>30.0</v>
      </c>
      <c r="CC47" s="51">
        <f>data!$D51</f>
        <v>44</v>
      </c>
      <c r="CD47" s="51">
        <f>data!$E51</f>
        <v>0</v>
      </c>
      <c r="CE47" s="75">
        <f t="shared" si="1"/>
        <v>4306.1344</v>
      </c>
      <c r="CF47" s="76">
        <f t="shared" si="2"/>
        <v>1</v>
      </c>
      <c r="CG47" s="76">
        <f t="shared" si="3"/>
        <v>1</v>
      </c>
      <c r="CH47" s="77">
        <f t="shared" si="4"/>
        <v>2380.484923</v>
      </c>
      <c r="CI47" s="77">
        <f t="shared" si="5"/>
        <v>1104.789148</v>
      </c>
      <c r="CJ47" s="77">
        <f t="shared" si="6"/>
        <v>1355.083565</v>
      </c>
      <c r="CK47" s="75">
        <f t="shared" si="7"/>
        <v>0</v>
      </c>
      <c r="CL47" s="77">
        <f t="shared" si="8"/>
        <v>1015.5355</v>
      </c>
      <c r="CM47" s="77">
        <f t="shared" si="9"/>
        <v>342.3128</v>
      </c>
      <c r="CN47" s="77">
        <f t="shared" si="10"/>
        <v>358.2166302</v>
      </c>
      <c r="CO47" s="25">
        <f t="shared" si="11"/>
        <v>2.344068645</v>
      </c>
      <c r="CP47" s="25">
        <f t="shared" si="12"/>
        <v>3.227425757</v>
      </c>
      <c r="CQ47" s="25">
        <f t="shared" si="13"/>
        <v>3.782860569</v>
      </c>
      <c r="CR47" s="25">
        <f t="shared" si="14"/>
        <v>0</v>
      </c>
      <c r="CS47" s="25">
        <f t="shared" si="15"/>
        <v>0</v>
      </c>
      <c r="CT47" s="25">
        <f t="shared" si="16"/>
        <v>0</v>
      </c>
      <c r="CU47" s="25">
        <f t="shared" si="17"/>
        <v>2.344068645</v>
      </c>
      <c r="CV47" s="77">
        <f t="shared" si="18"/>
        <v>0</v>
      </c>
      <c r="CW47" s="77">
        <f t="shared" si="19"/>
        <v>0</v>
      </c>
      <c r="CX47" s="77">
        <f t="shared" si="20"/>
        <v>0</v>
      </c>
      <c r="CY47" s="77">
        <f t="shared" si="21"/>
        <v>1015.5355</v>
      </c>
      <c r="CZ47" s="75">
        <f t="shared" si="22"/>
        <v>0</v>
      </c>
    </row>
    <row r="48" ht="12.0" customHeight="1">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81"/>
      <c r="BB48" s="82"/>
      <c r="BC48" s="13"/>
      <c r="BD48" s="13"/>
      <c r="BE48" s="14" t="s">
        <v>3</v>
      </c>
      <c r="BF48" s="43"/>
      <c r="BG48" s="14"/>
      <c r="BH48" s="14"/>
      <c r="BI48" s="30"/>
      <c r="BJ48" s="30"/>
      <c r="BK48" s="30"/>
      <c r="BL48" s="30"/>
      <c r="BM48" s="30"/>
      <c r="BN48" s="30"/>
      <c r="BO48" s="30"/>
      <c r="BP48" s="30"/>
      <c r="BQ48" s="15"/>
      <c r="BR48" s="15"/>
      <c r="BS48" s="15"/>
      <c r="BT48" s="15"/>
      <c r="BU48" s="15"/>
      <c r="BV48" s="15"/>
      <c r="BW48" s="15"/>
      <c r="BX48" s="15"/>
      <c r="BY48" s="15"/>
      <c r="BZ48" s="15"/>
      <c r="CA48" s="8"/>
      <c r="CB48" s="51">
        <v>31.0</v>
      </c>
      <c r="CC48" s="51">
        <f>data!$D52</f>
        <v>45</v>
      </c>
      <c r="CD48" s="51">
        <f>data!$E52</f>
        <v>0</v>
      </c>
      <c r="CE48" s="75">
        <f t="shared" si="1"/>
        <v>4485.556667</v>
      </c>
      <c r="CF48" s="76">
        <f t="shared" si="2"/>
        <v>1</v>
      </c>
      <c r="CG48" s="76">
        <f t="shared" si="3"/>
        <v>1</v>
      </c>
      <c r="CH48" s="77">
        <f t="shared" si="4"/>
        <v>2345.946137</v>
      </c>
      <c r="CI48" s="77">
        <f t="shared" si="5"/>
        <v>1088.759608</v>
      </c>
      <c r="CJ48" s="77">
        <f t="shared" si="6"/>
        <v>1335.42247</v>
      </c>
      <c r="CK48" s="75">
        <f t="shared" si="7"/>
        <v>0</v>
      </c>
      <c r="CL48" s="77">
        <f t="shared" si="8"/>
        <v>1028.428333</v>
      </c>
      <c r="CM48" s="77">
        <f t="shared" si="9"/>
        <v>346.6586667</v>
      </c>
      <c r="CN48" s="77">
        <f t="shared" si="10"/>
        <v>362.7644055</v>
      </c>
      <c r="CO48" s="25">
        <f t="shared" si="11"/>
        <v>2.281098313</v>
      </c>
      <c r="CP48" s="25">
        <f t="shared" si="12"/>
        <v>3.140725195</v>
      </c>
      <c r="CQ48" s="25">
        <f t="shared" si="13"/>
        <v>3.681238979</v>
      </c>
      <c r="CR48" s="25">
        <f t="shared" si="14"/>
        <v>0</v>
      </c>
      <c r="CS48" s="25">
        <f t="shared" si="15"/>
        <v>0</v>
      </c>
      <c r="CT48" s="25">
        <f t="shared" si="16"/>
        <v>0</v>
      </c>
      <c r="CU48" s="25">
        <f t="shared" si="17"/>
        <v>2.281098313</v>
      </c>
      <c r="CV48" s="77">
        <f t="shared" si="18"/>
        <v>0</v>
      </c>
      <c r="CW48" s="77">
        <f t="shared" si="19"/>
        <v>0</v>
      </c>
      <c r="CX48" s="77">
        <f t="shared" si="20"/>
        <v>0</v>
      </c>
      <c r="CY48" s="77">
        <f t="shared" si="21"/>
        <v>1028.428333</v>
      </c>
      <c r="CZ48" s="75">
        <f>IF(CF48=0,0,$CG48*$CV48*$CD48/$CF48+$CW48*$CD48+$CX48*$CD48+$CY48*$CD48)</f>
        <v>0</v>
      </c>
    </row>
    <row r="49" ht="12.0" customHeight="1">
      <c r="A49" s="11"/>
      <c r="B49" s="11"/>
      <c r="C49" s="11"/>
      <c r="D49" s="11" t="s">
        <v>112</v>
      </c>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85" t="s">
        <v>113</v>
      </c>
      <c r="AJ49" s="11"/>
      <c r="AK49" s="11"/>
      <c r="AL49" s="11"/>
      <c r="AM49" s="11"/>
      <c r="AN49" s="11"/>
      <c r="AO49" s="11"/>
      <c r="AP49" s="11"/>
      <c r="AQ49" s="86"/>
      <c r="AR49" s="87"/>
      <c r="AS49" s="87"/>
      <c r="AT49" s="87"/>
      <c r="AU49" s="87"/>
      <c r="AV49" s="87"/>
      <c r="AW49" s="87"/>
      <c r="AX49" s="87"/>
      <c r="AY49" s="87"/>
      <c r="AZ49" s="87"/>
      <c r="BA49" s="87"/>
      <c r="BB49" s="88"/>
      <c r="BC49" s="13"/>
      <c r="BD49" s="13"/>
      <c r="BE49" s="14" t="s">
        <v>3</v>
      </c>
      <c r="BF49" s="43"/>
      <c r="BG49" s="14"/>
      <c r="BH49" s="14"/>
      <c r="BI49" s="30"/>
      <c r="BJ49" s="30"/>
      <c r="BK49" s="15"/>
      <c r="BL49" s="15"/>
      <c r="BM49" s="15"/>
      <c r="BN49" s="15"/>
      <c r="BO49" s="15"/>
      <c r="BP49" s="15"/>
      <c r="BQ49" s="15"/>
      <c r="BR49" s="15"/>
      <c r="BS49" s="15"/>
      <c r="BT49" s="15"/>
      <c r="BU49" s="15"/>
      <c r="BV49" s="15"/>
      <c r="BW49" s="15"/>
      <c r="BX49" s="15"/>
      <c r="BY49" s="15"/>
      <c r="BZ49" s="15"/>
      <c r="CA49" s="8"/>
      <c r="CB49" s="51"/>
      <c r="CC49" s="51"/>
      <c r="CD49" s="51">
        <f>SUM(CD18:CD48)</f>
        <v>1817</v>
      </c>
      <c r="CE49" s="51"/>
      <c r="CF49" s="51"/>
      <c r="CG49" s="51"/>
      <c r="CH49" s="51"/>
      <c r="CI49" s="51"/>
      <c r="CJ49" s="8"/>
      <c r="CK49" s="46">
        <f>SUM(CK18:CK48)</f>
        <v>1973106.667</v>
      </c>
      <c r="CL49" s="24"/>
      <c r="CM49" s="24"/>
      <c r="CN49" s="24"/>
      <c r="CO49" s="24"/>
      <c r="CP49" s="24"/>
      <c r="CQ49" s="24"/>
      <c r="CR49" s="24"/>
      <c r="CS49" s="24"/>
      <c r="CT49" s="24"/>
      <c r="CU49" s="24"/>
      <c r="CV49" s="67"/>
      <c r="CW49" s="67"/>
      <c r="CX49" s="67"/>
      <c r="CY49" s="8"/>
      <c r="CZ49" s="106">
        <f>SUM(CZ18:CZ48)</f>
        <v>488997.3412</v>
      </c>
    </row>
    <row r="50" ht="12.0" customHeight="1">
      <c r="A50" s="11"/>
      <c r="B50" s="11"/>
      <c r="C50" s="11"/>
      <c r="D50" s="11"/>
      <c r="E50" s="11"/>
      <c r="F50" s="11"/>
      <c r="G50" s="11"/>
      <c r="H50" s="44" t="str">
        <f>$H$8</f>
        <v>Capacity [W]</v>
      </c>
      <c r="I50" s="35"/>
      <c r="J50" s="35"/>
      <c r="K50" s="36"/>
      <c r="L50" s="44" t="str">
        <f>$L$8</f>
        <v>Power [W]</v>
      </c>
      <c r="M50" s="35"/>
      <c r="N50" s="35"/>
      <c r="O50" s="36"/>
      <c r="P50" s="44" t="str">
        <f>$P$8</f>
        <v>EER</v>
      </c>
      <c r="Q50" s="36"/>
      <c r="R50" s="11"/>
      <c r="S50" s="11"/>
      <c r="T50" s="11"/>
      <c r="U50" s="11"/>
      <c r="V50" s="11"/>
      <c r="W50" s="11"/>
      <c r="X50" s="11"/>
      <c r="Y50" s="11"/>
      <c r="Z50" s="11"/>
      <c r="AA50" s="11"/>
      <c r="AB50" s="11"/>
      <c r="AC50" s="11"/>
      <c r="AD50" s="11"/>
      <c r="AE50" s="11"/>
      <c r="AF50" s="11"/>
      <c r="AG50" s="11"/>
      <c r="AH50" s="11"/>
      <c r="AI50" s="11"/>
      <c r="AJ50" s="11"/>
      <c r="AK50" s="34" t="str">
        <f>$D$21</f>
        <v>Half Dry Coil</v>
      </c>
      <c r="AL50" s="35"/>
      <c r="AM50" s="35"/>
      <c r="AN50" s="35"/>
      <c r="AO50" s="35"/>
      <c r="AP50" s="36"/>
      <c r="AQ50" s="90" t="s">
        <v>51</v>
      </c>
      <c r="AR50" s="79"/>
      <c r="AS50" s="79"/>
      <c r="AT50" s="79"/>
      <c r="AU50" s="79"/>
      <c r="AV50" s="79"/>
      <c r="AW50" s="79"/>
      <c r="AX50" s="79"/>
      <c r="AY50" s="79"/>
      <c r="AZ50" s="79"/>
      <c r="BA50" s="79"/>
      <c r="BB50" s="91"/>
      <c r="BC50" s="107"/>
      <c r="BD50" s="108"/>
      <c r="BE50" s="14" t="s">
        <v>3</v>
      </c>
      <c r="BF50" s="109"/>
      <c r="BG50" s="15"/>
      <c r="BH50" s="15"/>
      <c r="BI50" s="30"/>
      <c r="BJ50" s="30"/>
      <c r="BK50" s="15"/>
      <c r="BL50" s="15"/>
      <c r="BM50" s="15"/>
      <c r="BN50" s="15"/>
      <c r="BO50" s="15"/>
      <c r="BP50" s="15"/>
      <c r="BQ50" s="15"/>
      <c r="BR50" s="15"/>
      <c r="BS50" s="15"/>
      <c r="BT50" s="15"/>
      <c r="BU50" s="15"/>
      <c r="BV50" s="15"/>
      <c r="BW50" s="15"/>
      <c r="BX50" s="15"/>
      <c r="BY50" s="15"/>
      <c r="BZ50" s="15"/>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row>
    <row r="51" ht="12.0" customHeight="1">
      <c r="A51" s="11"/>
      <c r="B51" s="11"/>
      <c r="C51" s="11"/>
      <c r="D51" s="34" t="str">
        <f>$D$21</f>
        <v>Half Dry Coil</v>
      </c>
      <c r="E51" s="35"/>
      <c r="F51" s="35"/>
      <c r="G51" s="36"/>
      <c r="H51" s="83"/>
      <c r="I51" s="35"/>
      <c r="J51" s="35"/>
      <c r="K51" s="36"/>
      <c r="L51" s="83"/>
      <c r="M51" s="35"/>
      <c r="N51" s="35"/>
      <c r="O51" s="36"/>
      <c r="P51" s="84"/>
      <c r="Q51" s="36"/>
      <c r="R51" s="11"/>
      <c r="S51" s="11"/>
      <c r="T51" s="11"/>
      <c r="U51" s="11"/>
      <c r="V51" s="11"/>
      <c r="W51" s="11"/>
      <c r="X51" s="11"/>
      <c r="Y51" s="11"/>
      <c r="Z51" s="11"/>
      <c r="AA51" s="11"/>
      <c r="AB51" s="11"/>
      <c r="AC51" s="11"/>
      <c r="AD51" s="11"/>
      <c r="AE51" s="11"/>
      <c r="AF51" s="11"/>
      <c r="AG51" s="11"/>
      <c r="AH51" s="11"/>
      <c r="AI51" s="11"/>
      <c r="AJ51" s="11"/>
      <c r="AK51" s="34" t="str">
        <f>$D$22</f>
        <v>Half Cyclic</v>
      </c>
      <c r="AL51" s="35"/>
      <c r="AM51" s="35"/>
      <c r="AN51" s="35"/>
      <c r="AO51" s="35"/>
      <c r="AP51" s="36"/>
      <c r="AQ51" s="92"/>
      <c r="AR51" s="87"/>
      <c r="AS51" s="87"/>
      <c r="AT51" s="87"/>
      <c r="AU51" s="87"/>
      <c r="AV51" s="87"/>
      <c r="AW51" s="87"/>
      <c r="AX51" s="87"/>
      <c r="AY51" s="87"/>
      <c r="AZ51" s="87"/>
      <c r="BA51" s="87"/>
      <c r="BB51" s="93"/>
      <c r="BC51" s="107"/>
      <c r="BD51" s="108"/>
      <c r="BE51" s="14" t="s">
        <v>3</v>
      </c>
      <c r="BF51" s="109"/>
      <c r="BG51" s="15"/>
      <c r="BH51" s="15"/>
      <c r="BI51" s="30"/>
      <c r="BJ51" s="30"/>
      <c r="BK51" s="15"/>
      <c r="BL51" s="15"/>
      <c r="BM51" s="15"/>
      <c r="BN51" s="15"/>
      <c r="BO51" s="15"/>
      <c r="BP51" s="15"/>
      <c r="BQ51" s="15"/>
      <c r="BR51" s="15"/>
      <c r="BS51" s="15"/>
      <c r="BT51" s="15"/>
      <c r="BU51" s="15"/>
      <c r="BV51" s="15"/>
      <c r="BW51" s="15"/>
      <c r="BX51" s="15"/>
      <c r="BY51" s="15"/>
      <c r="BZ51" s="15"/>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row>
    <row r="52" ht="12.0" customHeight="1">
      <c r="A52" s="11"/>
      <c r="B52" s="11"/>
      <c r="C52" s="11"/>
      <c r="D52" s="34" t="str">
        <f>$D$22</f>
        <v>Half Cyclic</v>
      </c>
      <c r="E52" s="35"/>
      <c r="F52" s="35"/>
      <c r="G52" s="36"/>
      <c r="H52" s="83"/>
      <c r="I52" s="35"/>
      <c r="J52" s="35"/>
      <c r="K52" s="36"/>
      <c r="L52" s="83"/>
      <c r="M52" s="35"/>
      <c r="N52" s="35"/>
      <c r="O52" s="36"/>
      <c r="P52" s="84"/>
      <c r="Q52" s="36"/>
      <c r="R52" s="11"/>
      <c r="S52" s="11"/>
      <c r="T52" s="11"/>
      <c r="U52" s="11"/>
      <c r="V52" s="11"/>
      <c r="W52" s="11"/>
      <c r="X52" s="11"/>
      <c r="Y52" s="11"/>
      <c r="Z52" s="11"/>
      <c r="AA52" s="11"/>
      <c r="AB52" s="11"/>
      <c r="AC52" s="11"/>
      <c r="AD52" s="11"/>
      <c r="AE52" s="11"/>
      <c r="AF52" s="11"/>
      <c r="AG52" s="11"/>
      <c r="AH52" s="11"/>
      <c r="AI52" s="11"/>
      <c r="AJ52" s="11"/>
      <c r="AK52" s="34" t="str">
        <f>$D$23</f>
        <v>Min Dry Coil</v>
      </c>
      <c r="AL52" s="35"/>
      <c r="AM52" s="35"/>
      <c r="AN52" s="35"/>
      <c r="AO52" s="35"/>
      <c r="AP52" s="36"/>
      <c r="AQ52" s="90" t="s">
        <v>51</v>
      </c>
      <c r="AR52" s="79"/>
      <c r="AS52" s="79"/>
      <c r="AT52" s="79"/>
      <c r="AU52" s="79"/>
      <c r="AV52" s="79"/>
      <c r="AW52" s="79"/>
      <c r="AX52" s="79"/>
      <c r="AY52" s="79"/>
      <c r="AZ52" s="79"/>
      <c r="BA52" s="79"/>
      <c r="BB52" s="91"/>
      <c r="BC52" s="107"/>
      <c r="BD52" s="108"/>
      <c r="BE52" s="14" t="s">
        <v>3</v>
      </c>
      <c r="BF52" s="109"/>
      <c r="BG52" s="15"/>
      <c r="BH52" s="15"/>
      <c r="BI52" s="30"/>
      <c r="BJ52" s="30"/>
      <c r="BK52" s="15"/>
      <c r="BL52" s="15"/>
      <c r="BM52" s="15"/>
      <c r="BN52" s="15"/>
      <c r="BO52" s="15"/>
      <c r="BP52" s="15"/>
      <c r="BQ52" s="15"/>
      <c r="BR52" s="15"/>
      <c r="BS52" s="15"/>
      <c r="BT52" s="15"/>
      <c r="BU52" s="15"/>
      <c r="BV52" s="15"/>
      <c r="BW52" s="15"/>
      <c r="BX52" s="15"/>
      <c r="BY52" s="15"/>
      <c r="BZ52" s="15"/>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row>
    <row r="53" ht="12.0" customHeight="1">
      <c r="A53" s="11"/>
      <c r="B53" s="11"/>
      <c r="C53" s="11"/>
      <c r="D53" s="34" t="str">
        <f>$D$23</f>
        <v>Min Dry Coil</v>
      </c>
      <c r="E53" s="35"/>
      <c r="F53" s="35"/>
      <c r="G53" s="36"/>
      <c r="H53" s="83"/>
      <c r="I53" s="35"/>
      <c r="J53" s="35"/>
      <c r="K53" s="36"/>
      <c r="L53" s="83"/>
      <c r="M53" s="35"/>
      <c r="N53" s="35"/>
      <c r="O53" s="36"/>
      <c r="P53" s="84"/>
      <c r="Q53" s="36"/>
      <c r="R53" s="11"/>
      <c r="S53" s="11"/>
      <c r="T53" s="11"/>
      <c r="U53" s="11"/>
      <c r="V53" s="11"/>
      <c r="W53" s="11"/>
      <c r="X53" s="11"/>
      <c r="Y53" s="11"/>
      <c r="Z53" s="11"/>
      <c r="AA53" s="11"/>
      <c r="AB53" s="11"/>
      <c r="AC53" s="11"/>
      <c r="AD53" s="11"/>
      <c r="AE53" s="11"/>
      <c r="AF53" s="11"/>
      <c r="AG53" s="11"/>
      <c r="AH53" s="11"/>
      <c r="AI53" s="11"/>
      <c r="AJ53" s="11"/>
      <c r="AK53" s="34" t="str">
        <f>$D$24</f>
        <v>Min Cyclic</v>
      </c>
      <c r="AL53" s="35"/>
      <c r="AM53" s="35"/>
      <c r="AN53" s="35"/>
      <c r="AO53" s="35"/>
      <c r="AP53" s="36"/>
      <c r="AQ53" s="92"/>
      <c r="AR53" s="87"/>
      <c r="AS53" s="87"/>
      <c r="AT53" s="87"/>
      <c r="AU53" s="87"/>
      <c r="AV53" s="87"/>
      <c r="AW53" s="87"/>
      <c r="AX53" s="87"/>
      <c r="AY53" s="87"/>
      <c r="AZ53" s="87"/>
      <c r="BA53" s="87"/>
      <c r="BB53" s="93"/>
      <c r="BC53" s="107"/>
      <c r="BD53" s="107"/>
      <c r="BE53" s="14" t="s">
        <v>3</v>
      </c>
      <c r="BF53" s="109"/>
      <c r="BG53" s="15"/>
      <c r="BH53" s="15"/>
      <c r="BI53" s="15"/>
      <c r="BJ53" s="15"/>
      <c r="BK53" s="15"/>
      <c r="BL53" s="15"/>
      <c r="BM53" s="15"/>
      <c r="BN53" s="15"/>
      <c r="BO53" s="15"/>
      <c r="BP53" s="15"/>
      <c r="BQ53" s="15"/>
      <c r="BR53" s="15"/>
      <c r="BS53" s="15"/>
      <c r="BT53" s="15"/>
      <c r="BU53" s="15"/>
      <c r="BV53" s="15"/>
      <c r="BW53" s="15"/>
      <c r="BX53" s="15"/>
      <c r="BY53" s="15"/>
      <c r="BZ53" s="15"/>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row>
    <row r="54" ht="12.0" customHeight="1">
      <c r="A54" s="11"/>
      <c r="B54" s="11"/>
      <c r="C54" s="11"/>
      <c r="D54" s="34" t="str">
        <f>$D$24</f>
        <v>Min Cyclic</v>
      </c>
      <c r="E54" s="35"/>
      <c r="F54" s="35"/>
      <c r="G54" s="36"/>
      <c r="H54" s="83"/>
      <c r="I54" s="35"/>
      <c r="J54" s="35"/>
      <c r="K54" s="36"/>
      <c r="L54" s="83"/>
      <c r="M54" s="35"/>
      <c r="N54" s="35"/>
      <c r="O54" s="36"/>
      <c r="P54" s="84"/>
      <c r="Q54" s="36"/>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97"/>
      <c r="BB54" s="97"/>
      <c r="BC54" s="107"/>
      <c r="BD54" s="107"/>
      <c r="BE54" s="14" t="s">
        <v>3</v>
      </c>
      <c r="BF54" s="15"/>
      <c r="BG54" s="15"/>
      <c r="BH54" s="15"/>
      <c r="BI54" s="15"/>
      <c r="BJ54" s="15"/>
      <c r="BK54" s="15"/>
      <c r="BL54" s="15"/>
      <c r="BM54" s="15"/>
      <c r="BN54" s="15"/>
      <c r="BO54" s="15"/>
      <c r="BP54" s="15"/>
      <c r="BQ54" s="15"/>
      <c r="BR54" s="15"/>
      <c r="BS54" s="15"/>
      <c r="BT54" s="15"/>
      <c r="BU54" s="15"/>
      <c r="BV54" s="15"/>
      <c r="BW54" s="15"/>
      <c r="BX54" s="15"/>
      <c r="BY54" s="15"/>
      <c r="BZ54" s="15"/>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row>
    <row r="55" ht="12.0" customHeight="1">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97"/>
      <c r="BB55" s="97"/>
      <c r="BC55" s="97"/>
      <c r="BD55" s="97"/>
      <c r="BE55" s="14" t="s">
        <v>3</v>
      </c>
      <c r="BF55" s="15"/>
      <c r="BG55" s="15"/>
      <c r="BH55" s="15"/>
      <c r="BI55" s="15"/>
      <c r="BJ55" s="15"/>
      <c r="BK55" s="15"/>
      <c r="BL55" s="15"/>
      <c r="BM55" s="15"/>
      <c r="BN55" s="15"/>
      <c r="BO55" s="15"/>
      <c r="BP55" s="15"/>
      <c r="BQ55" s="15"/>
      <c r="BR55" s="15"/>
      <c r="BS55" s="15"/>
      <c r="BT55" s="15"/>
      <c r="BU55" s="15"/>
      <c r="BV55" s="15"/>
      <c r="BW55" s="15"/>
      <c r="BX55" s="15"/>
      <c r="BY55" s="15"/>
      <c r="BZ55" s="15"/>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row>
    <row r="56" ht="12.0" customHeight="1">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97"/>
      <c r="BB56" s="97"/>
      <c r="BC56" s="97"/>
      <c r="BD56" s="97"/>
      <c r="BE56" s="14" t="s">
        <v>3</v>
      </c>
      <c r="BF56" s="15"/>
      <c r="BG56" s="15"/>
      <c r="BH56" s="15"/>
      <c r="BI56" s="15"/>
      <c r="BJ56" s="15"/>
      <c r="BK56" s="15"/>
      <c r="BL56" s="15"/>
      <c r="BM56" s="15"/>
      <c r="BN56" s="15"/>
      <c r="BO56" s="15"/>
      <c r="BP56" s="15"/>
      <c r="BQ56" s="15"/>
      <c r="BR56" s="15"/>
      <c r="BS56" s="15"/>
      <c r="BT56" s="15"/>
      <c r="BU56" s="15"/>
      <c r="BV56" s="15"/>
      <c r="BW56" s="15"/>
      <c r="BX56" s="15"/>
      <c r="BY56" s="15"/>
      <c r="BZ56" s="15"/>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row>
    <row r="57" ht="14.25" customHeight="1">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row>
    <row r="58" ht="14.25" customHeight="1">
      <c r="A58" s="15"/>
      <c r="B58" s="15"/>
      <c r="C58" s="15"/>
      <c r="D58" s="15"/>
      <c r="E58" s="15"/>
      <c r="F58" s="15"/>
      <c r="G58" s="15"/>
      <c r="H58" s="15"/>
      <c r="I58" s="15"/>
      <c r="J58" s="15"/>
      <c r="K58" s="15"/>
      <c r="L58" s="15"/>
      <c r="M58" s="15"/>
      <c r="N58" s="15"/>
      <c r="O58" s="15"/>
      <c r="P58" s="15"/>
      <c r="Q58" s="15"/>
      <c r="R58" s="15"/>
      <c r="S58" s="15"/>
      <c r="T58" s="15"/>
      <c r="U58" s="15"/>
      <c r="V58" s="15"/>
      <c r="W58" s="15"/>
      <c r="X58" s="15"/>
      <c r="Y58" s="14"/>
      <c r="Z58" s="14"/>
      <c r="AA58" s="14"/>
      <c r="AB58" s="14"/>
      <c r="AC58" s="14"/>
      <c r="AD58" s="14"/>
      <c r="AE58" s="14"/>
      <c r="AF58" s="14"/>
      <c r="AG58" s="14"/>
      <c r="AH58" s="14"/>
      <c r="AI58" s="14"/>
      <c r="AJ58" s="14"/>
      <c r="AK58" s="14"/>
      <c r="AL58" s="14"/>
      <c r="AM58" s="14"/>
      <c r="AN58" s="14"/>
      <c r="AO58" s="14"/>
      <c r="AP58" s="14"/>
      <c r="AQ58" s="14"/>
      <c r="AR58" s="14"/>
      <c r="AS58" s="14"/>
      <c r="AT58" s="14"/>
      <c r="AU58" s="14"/>
      <c r="AV58" s="14"/>
      <c r="AW58" s="14"/>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row>
    <row r="59" ht="14.25" customHeight="1">
      <c r="A59" s="15"/>
      <c r="B59" s="15"/>
      <c r="C59" s="15"/>
      <c r="D59" s="15"/>
      <c r="E59" s="15"/>
      <c r="F59" s="15"/>
      <c r="G59" s="15"/>
      <c r="H59" s="15"/>
      <c r="I59" s="15"/>
      <c r="J59" s="15"/>
      <c r="K59" s="15"/>
      <c r="L59" s="15"/>
      <c r="M59" s="15"/>
      <c r="N59" s="15"/>
      <c r="O59" s="15"/>
      <c r="P59" s="15"/>
      <c r="Q59" s="15"/>
      <c r="R59" s="15"/>
      <c r="S59" s="15"/>
      <c r="T59" s="15"/>
      <c r="U59" s="15"/>
      <c r="V59" s="15"/>
      <c r="W59" s="15"/>
      <c r="X59" s="15"/>
      <c r="Y59" s="14"/>
      <c r="Z59" s="14"/>
      <c r="AA59" s="14"/>
      <c r="AB59" s="14"/>
      <c r="AC59" s="14" t="s">
        <v>36</v>
      </c>
      <c r="AD59" s="14"/>
      <c r="AE59" s="14"/>
      <c r="AF59" s="14"/>
      <c r="AG59" s="14"/>
      <c r="AH59" s="14"/>
      <c r="AI59" s="14"/>
      <c r="AJ59" s="14"/>
      <c r="AK59" s="14"/>
      <c r="AL59" s="14"/>
      <c r="AM59" s="14"/>
      <c r="AN59" s="14"/>
      <c r="AO59" s="14"/>
      <c r="AP59" s="14"/>
      <c r="AQ59" s="14"/>
      <c r="AR59" s="14"/>
      <c r="AS59" s="14"/>
      <c r="AT59" s="14"/>
      <c r="AU59" s="14"/>
      <c r="AV59" s="14"/>
      <c r="AW59" s="14"/>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8"/>
      <c r="CB59" s="8"/>
      <c r="CC59" s="8"/>
      <c r="CD59" s="8"/>
      <c r="CE59" s="8"/>
      <c r="CF59" s="8"/>
      <c r="CG59" s="8"/>
      <c r="CH59" s="8"/>
      <c r="CI59" s="8"/>
      <c r="CJ59" s="8"/>
      <c r="CK59" s="8"/>
      <c r="CL59" s="8"/>
      <c r="CM59" s="8"/>
      <c r="CN59" s="8"/>
      <c r="CO59" s="8"/>
      <c r="CP59" s="8"/>
      <c r="CQ59" s="8"/>
      <c r="CR59" s="8"/>
      <c r="CS59" s="8"/>
      <c r="CT59" s="8"/>
      <c r="CU59" s="8"/>
      <c r="CV59" s="8"/>
      <c r="CW59" s="8"/>
      <c r="CX59" s="8"/>
      <c r="CY59" s="8"/>
      <c r="CZ59" s="8"/>
    </row>
    <row r="60" ht="14.25" customHeight="1">
      <c r="A60" s="15"/>
      <c r="B60" s="15"/>
      <c r="C60" s="15"/>
      <c r="D60" s="15"/>
      <c r="E60" s="15"/>
      <c r="F60" s="15"/>
      <c r="G60" s="15"/>
      <c r="H60" s="15"/>
      <c r="I60" s="15"/>
      <c r="J60" s="15"/>
      <c r="K60" s="15"/>
      <c r="L60" s="15"/>
      <c r="M60" s="15"/>
      <c r="N60" s="15"/>
      <c r="O60" s="15"/>
      <c r="P60" s="15"/>
      <c r="Q60" s="15"/>
      <c r="R60" s="15"/>
      <c r="S60" s="15"/>
      <c r="T60" s="15"/>
      <c r="U60" s="15"/>
      <c r="V60" s="15"/>
      <c r="W60" s="15"/>
      <c r="X60" s="15"/>
      <c r="Y60" s="14"/>
      <c r="Z60" s="14"/>
      <c r="AA60" s="14"/>
      <c r="AB60" s="14"/>
      <c r="AC60" s="14" t="s">
        <v>45</v>
      </c>
      <c r="AD60" s="15"/>
      <c r="AE60" s="15"/>
      <c r="AF60" s="15"/>
      <c r="AG60" s="15"/>
      <c r="AH60" s="15"/>
      <c r="AI60" s="15"/>
      <c r="AJ60" s="14"/>
      <c r="AK60" s="14"/>
      <c r="AL60" s="15"/>
      <c r="AM60" s="14"/>
      <c r="AN60" s="15"/>
      <c r="AO60" s="14"/>
      <c r="AP60" s="14"/>
      <c r="AQ60" s="14"/>
      <c r="AR60" s="14"/>
      <c r="AS60" s="14"/>
      <c r="AT60" s="14"/>
      <c r="AU60" s="14"/>
      <c r="AV60" s="14"/>
      <c r="AW60" s="14"/>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7" t="s">
        <v>1</v>
      </c>
      <c r="CB60" s="8"/>
      <c r="CC60" s="8"/>
      <c r="CD60" s="8"/>
      <c r="CE60" s="8"/>
      <c r="CF60" s="8" t="str">
        <f>data!$F$7</f>
        <v>CUSTOM</v>
      </c>
      <c r="CG60" s="8"/>
      <c r="CH60" s="8"/>
      <c r="CI60" s="8"/>
      <c r="CJ60" s="8"/>
      <c r="CK60" s="8"/>
      <c r="CL60" s="9"/>
      <c r="CM60" s="8"/>
      <c r="CN60" s="8"/>
      <c r="CO60" s="8"/>
      <c r="CP60" s="8"/>
      <c r="CQ60" s="8"/>
      <c r="CR60" s="8"/>
      <c r="CS60" s="8"/>
      <c r="CT60" s="8"/>
      <c r="CU60" s="8"/>
      <c r="CV60" s="8"/>
      <c r="CW60" s="8"/>
      <c r="CX60" s="8"/>
      <c r="CY60" s="8"/>
      <c r="CZ60" s="8"/>
    </row>
    <row r="61" ht="14.25" customHeight="1">
      <c r="A61" s="15"/>
      <c r="B61" s="15"/>
      <c r="C61" s="15"/>
      <c r="D61" s="15"/>
      <c r="E61" s="15"/>
      <c r="F61" s="15"/>
      <c r="G61" s="15"/>
      <c r="H61" s="15"/>
      <c r="I61" s="15"/>
      <c r="J61" s="15"/>
      <c r="K61" s="15"/>
      <c r="L61" s="15"/>
      <c r="M61" s="15"/>
      <c r="N61" s="15"/>
      <c r="O61" s="15"/>
      <c r="P61" s="15"/>
      <c r="Q61" s="15"/>
      <c r="R61" s="15"/>
      <c r="S61" s="15"/>
      <c r="T61" s="15"/>
      <c r="U61" s="15"/>
      <c r="V61" s="15"/>
      <c r="W61" s="15"/>
      <c r="X61" s="15"/>
      <c r="Y61" s="14"/>
      <c r="Z61" s="14"/>
      <c r="AA61" s="14"/>
      <c r="AB61" s="14"/>
      <c r="AC61" s="14" t="s">
        <v>114</v>
      </c>
      <c r="AD61" s="15"/>
      <c r="AE61" s="15"/>
      <c r="AF61" s="15"/>
      <c r="AG61" s="15"/>
      <c r="AH61" s="15"/>
      <c r="AI61" s="15"/>
      <c r="AJ61" s="14"/>
      <c r="AK61" s="14"/>
      <c r="AL61" s="15"/>
      <c r="AM61" s="14"/>
      <c r="AN61" s="15"/>
      <c r="AO61" s="14"/>
      <c r="AP61" s="14"/>
      <c r="AQ61" s="14"/>
      <c r="AR61" s="14"/>
      <c r="AS61" s="14"/>
      <c r="AT61" s="14"/>
      <c r="AU61" s="14"/>
      <c r="AV61" s="14"/>
      <c r="AW61" s="14"/>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7"/>
      <c r="CB61" s="8"/>
      <c r="CC61" s="8"/>
      <c r="CD61" s="8"/>
      <c r="CE61" s="8"/>
      <c r="CF61" s="8"/>
      <c r="CG61" s="8"/>
      <c r="CH61" s="8"/>
      <c r="CI61" s="8"/>
      <c r="CJ61" s="8"/>
      <c r="CK61" s="8"/>
      <c r="CL61" s="9"/>
      <c r="CM61" s="8"/>
      <c r="CN61" s="8"/>
      <c r="CO61" s="8"/>
      <c r="CP61" s="8"/>
      <c r="CQ61" s="8"/>
      <c r="CR61" s="8"/>
      <c r="CS61" s="8"/>
      <c r="CT61" s="8"/>
      <c r="CU61" s="8"/>
      <c r="CV61" s="8"/>
      <c r="CW61" s="8"/>
      <c r="CX61" s="8"/>
      <c r="CY61" s="8"/>
      <c r="CZ61" s="8"/>
    </row>
    <row r="62" ht="14.25" customHeight="1">
      <c r="A62" s="15"/>
      <c r="B62" s="15"/>
      <c r="C62" s="15"/>
      <c r="D62" s="15"/>
      <c r="E62" s="15"/>
      <c r="F62" s="15"/>
      <c r="G62" s="15"/>
      <c r="H62" s="15"/>
      <c r="I62" s="15"/>
      <c r="J62" s="15"/>
      <c r="K62" s="15"/>
      <c r="L62" s="15"/>
      <c r="M62" s="15"/>
      <c r="N62" s="15"/>
      <c r="O62" s="15"/>
      <c r="P62" s="15"/>
      <c r="Q62" s="15"/>
      <c r="R62" s="15"/>
      <c r="S62" s="15"/>
      <c r="T62" s="15"/>
      <c r="U62" s="15"/>
      <c r="V62" s="15"/>
      <c r="W62" s="15"/>
      <c r="X62" s="15"/>
      <c r="Y62" s="14"/>
      <c r="Z62" s="14"/>
      <c r="AA62" s="14"/>
      <c r="AB62" s="14"/>
      <c r="AC62" s="14" t="s">
        <v>115</v>
      </c>
      <c r="AD62" s="15"/>
      <c r="AE62" s="14"/>
      <c r="AF62" s="14"/>
      <c r="AG62" s="14"/>
      <c r="AH62" s="14"/>
      <c r="AI62" s="14"/>
      <c r="AJ62" s="14"/>
      <c r="AK62" s="14"/>
      <c r="AL62" s="14"/>
      <c r="AM62" s="14"/>
      <c r="AN62" s="14"/>
      <c r="AO62" s="14"/>
      <c r="AP62" s="14"/>
      <c r="AQ62" s="14"/>
      <c r="AR62" s="14"/>
      <c r="AS62" s="14"/>
      <c r="AT62" s="14"/>
      <c r="AU62" s="14"/>
      <c r="AV62" s="14"/>
      <c r="AW62" s="14"/>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7"/>
      <c r="CB62" s="17" t="s">
        <v>116</v>
      </c>
      <c r="CC62" s="18">
        <f>'Variable Capacity unit'!$H$9</f>
        <v>2691.334</v>
      </c>
      <c r="CD62" s="19"/>
      <c r="CE62" s="20" t="s">
        <v>5</v>
      </c>
      <c r="CF62" s="21">
        <f>$CK$108/$CZ$108</f>
        <v>4.035004897</v>
      </c>
      <c r="CG62" s="8"/>
      <c r="CH62" s="8"/>
      <c r="CI62" s="8"/>
      <c r="CJ62" s="22"/>
      <c r="CK62" s="8"/>
      <c r="CL62" s="23"/>
      <c r="CM62" s="8"/>
      <c r="CN62" s="8"/>
      <c r="CO62" s="8"/>
      <c r="CP62" s="8"/>
      <c r="CQ62" s="8"/>
      <c r="CR62" s="8"/>
      <c r="CS62" s="8"/>
      <c r="CT62" s="8"/>
      <c r="CU62" s="8"/>
      <c r="CV62" s="8"/>
      <c r="CW62" s="8"/>
      <c r="CX62" s="8"/>
      <c r="CY62" s="8"/>
      <c r="CZ62" s="8"/>
    </row>
    <row r="63" ht="14.25" customHeight="1">
      <c r="A63" s="15"/>
      <c r="B63" s="15"/>
      <c r="C63" s="15"/>
      <c r="D63" s="15"/>
      <c r="E63" s="15"/>
      <c r="F63" s="15"/>
      <c r="G63" s="15"/>
      <c r="H63" s="15"/>
      <c r="I63" s="15"/>
      <c r="J63" s="15"/>
      <c r="K63" s="15"/>
      <c r="L63" s="15"/>
      <c r="M63" s="15"/>
      <c r="N63" s="15"/>
      <c r="O63" s="15"/>
      <c r="P63" s="15"/>
      <c r="Q63" s="15"/>
      <c r="R63" s="15"/>
      <c r="S63" s="15"/>
      <c r="T63" s="15"/>
      <c r="U63" s="15"/>
      <c r="V63" s="15"/>
      <c r="W63" s="15"/>
      <c r="X63" s="15"/>
      <c r="Y63" s="14"/>
      <c r="Z63" s="14"/>
      <c r="AA63" s="14"/>
      <c r="AB63" s="14"/>
      <c r="AC63" s="14" t="s">
        <v>36</v>
      </c>
      <c r="AD63" s="15"/>
      <c r="AE63" s="14"/>
      <c r="AF63" s="14"/>
      <c r="AG63" s="14"/>
      <c r="AH63" s="14"/>
      <c r="AI63" s="14"/>
      <c r="AJ63" s="14"/>
      <c r="AK63" s="14"/>
      <c r="AL63" s="14"/>
      <c r="AM63" s="14"/>
      <c r="AN63" s="14"/>
      <c r="AO63" s="14"/>
      <c r="AP63" s="14"/>
      <c r="AQ63" s="14"/>
      <c r="AR63" s="14"/>
      <c r="AS63" s="14"/>
      <c r="AT63" s="14"/>
      <c r="AU63" s="14"/>
      <c r="AV63" s="14"/>
      <c r="AW63" s="14"/>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7"/>
      <c r="CB63" s="8"/>
      <c r="CC63" s="8"/>
      <c r="CD63" s="8"/>
      <c r="CE63" s="8"/>
      <c r="CF63" s="8"/>
      <c r="CG63" s="8"/>
      <c r="CH63" s="8"/>
      <c r="CI63" s="8"/>
      <c r="CJ63" s="8"/>
      <c r="CK63" s="8"/>
      <c r="CL63" s="23"/>
      <c r="CM63" s="8"/>
      <c r="CN63" s="8"/>
      <c r="CO63" s="8"/>
      <c r="CP63" s="8"/>
      <c r="CQ63" s="8"/>
      <c r="CR63" s="8"/>
      <c r="CS63" s="8"/>
      <c r="CT63" s="8"/>
      <c r="CU63" s="8"/>
      <c r="CV63" s="8"/>
      <c r="CW63" s="8"/>
      <c r="CX63" s="8"/>
      <c r="CY63" s="8"/>
      <c r="CZ63" s="8"/>
    </row>
    <row r="64" ht="14.25" customHeight="1">
      <c r="A64" s="15"/>
      <c r="B64" s="15"/>
      <c r="C64" s="15"/>
      <c r="D64" s="15"/>
      <c r="E64" s="15"/>
      <c r="F64" s="15"/>
      <c r="G64" s="15"/>
      <c r="H64" s="15"/>
      <c r="I64" s="15"/>
      <c r="J64" s="15"/>
      <c r="K64" s="15"/>
      <c r="L64" s="15"/>
      <c r="M64" s="15"/>
      <c r="N64" s="15"/>
      <c r="O64" s="15"/>
      <c r="P64" s="15"/>
      <c r="Q64" s="15"/>
      <c r="R64" s="15"/>
      <c r="S64" s="15"/>
      <c r="T64" s="15"/>
      <c r="U64" s="15"/>
      <c r="V64" s="15"/>
      <c r="W64" s="15"/>
      <c r="X64" s="15"/>
      <c r="Y64" s="14"/>
      <c r="Z64" s="14"/>
      <c r="AA64" s="14"/>
      <c r="AB64" s="14"/>
      <c r="AC64" s="14" t="s">
        <v>51</v>
      </c>
      <c r="AD64" s="15"/>
      <c r="AE64" s="14"/>
      <c r="AF64" s="14"/>
      <c r="AG64" s="14"/>
      <c r="AH64" s="14"/>
      <c r="AI64" s="14"/>
      <c r="AJ64" s="14"/>
      <c r="AK64" s="14"/>
      <c r="AL64" s="14"/>
      <c r="AM64" s="14"/>
      <c r="AN64" s="14"/>
      <c r="AO64" s="14"/>
      <c r="AP64" s="14"/>
      <c r="AQ64" s="14"/>
      <c r="AR64" s="14"/>
      <c r="AS64" s="14"/>
      <c r="AT64" s="14"/>
      <c r="AU64" s="14"/>
      <c r="AV64" s="14"/>
      <c r="AW64" s="14"/>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7"/>
      <c r="CB64" s="8"/>
      <c r="CC64" s="24" t="s">
        <v>117</v>
      </c>
      <c r="CD64" s="24" t="s">
        <v>118</v>
      </c>
      <c r="CE64" s="24" t="s">
        <v>119</v>
      </c>
      <c r="CF64" s="8"/>
      <c r="CG64" s="24" t="s">
        <v>9</v>
      </c>
      <c r="CH64" s="24">
        <f>data!$F$14</f>
        <v>0.25</v>
      </c>
      <c r="CI64" s="8"/>
      <c r="CJ64" s="24" t="s">
        <v>120</v>
      </c>
      <c r="CK64" s="25">
        <f>(6*$CC$62*$CH$67+6*$CC$65*($CH$68-$CH$67)+35*($CC$70-$CC$65)*($CH$68-$CH$67))/(6*$CC$62+($CC$70-$CC$65)*($CH$68-$CH$67))</f>
        <v>35</v>
      </c>
      <c r="CL64" s="26"/>
      <c r="CM64" s="24" t="s">
        <v>121</v>
      </c>
      <c r="CN64" s="25">
        <f>($CE$65+($CE$70-$CE$65)/(35-29)*(35-$CH$67))/($CE$66+($CE$71-$CE$66)/(35-29)*(35-$CH$67))</f>
        <v>7.335085318</v>
      </c>
      <c r="CO64" s="8"/>
      <c r="CP64" s="8"/>
      <c r="CQ64" s="8"/>
      <c r="CR64" s="8"/>
      <c r="CS64" s="8"/>
      <c r="CT64" s="8"/>
      <c r="CU64" s="8"/>
      <c r="CV64" s="8"/>
      <c r="CW64" s="8"/>
      <c r="CX64" s="8"/>
      <c r="CY64" s="8"/>
      <c r="CZ64" s="8"/>
    </row>
    <row r="65" ht="14.25" customHeight="1">
      <c r="A65" s="15"/>
      <c r="B65" s="15"/>
      <c r="C65" s="15"/>
      <c r="D65" s="15"/>
      <c r="E65" s="15"/>
      <c r="F65" s="15"/>
      <c r="G65" s="15"/>
      <c r="H65" s="15"/>
      <c r="I65" s="15"/>
      <c r="J65" s="15"/>
      <c r="K65" s="15"/>
      <c r="L65" s="15"/>
      <c r="M65" s="15"/>
      <c r="N65" s="15"/>
      <c r="O65" s="15"/>
      <c r="P65" s="15"/>
      <c r="Q65" s="15"/>
      <c r="R65" s="15"/>
      <c r="S65" s="15"/>
      <c r="T65" s="15"/>
      <c r="U65" s="15"/>
      <c r="V65" s="15"/>
      <c r="W65" s="15"/>
      <c r="X65" s="15"/>
      <c r="Y65" s="14"/>
      <c r="Z65" s="14"/>
      <c r="AA65" s="14"/>
      <c r="AB65" s="14"/>
      <c r="AC65" s="15"/>
      <c r="AD65" s="15"/>
      <c r="AE65" s="14"/>
      <c r="AF65" s="14"/>
      <c r="AG65" s="14"/>
      <c r="AH65" s="14"/>
      <c r="AI65" s="14"/>
      <c r="AJ65" s="14"/>
      <c r="AK65" s="14"/>
      <c r="AL65" s="14"/>
      <c r="AM65" s="14"/>
      <c r="AN65" s="14"/>
      <c r="AO65" s="14"/>
      <c r="AP65" s="14"/>
      <c r="AQ65" s="14"/>
      <c r="AR65" s="14"/>
      <c r="AS65" s="14"/>
      <c r="AT65" s="14"/>
      <c r="AU65" s="14"/>
      <c r="AV65" s="14"/>
      <c r="AW65" s="14"/>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7"/>
      <c r="CB65" s="31" t="s">
        <v>14</v>
      </c>
      <c r="CC65" s="32">
        <f>'Variable Capacity unit'!$H$9</f>
        <v>2691.334</v>
      </c>
      <c r="CD65" s="32">
        <f>'Variable Capacity unit'!$H$10</f>
        <v>1249.055</v>
      </c>
      <c r="CE65" s="32">
        <f>IF('Variable Capacity unit'!$BD$7="Required test",$CD$65,IF('Variable Capacity unit'!$BD$11="Not Measure",$CD$65,IF('Variable Capacity unit'!$BD$15="Default",$CE$70/$CH$65,'Variable Capacity unit'!$H$11)))</f>
        <v>1532.033426</v>
      </c>
      <c r="CF65" s="8"/>
      <c r="CG65" s="33" t="s">
        <v>122</v>
      </c>
      <c r="CH65" s="20">
        <f>data!$F$15</f>
        <v>1.077</v>
      </c>
      <c r="CI65" s="8"/>
      <c r="CJ65" s="24" t="s">
        <v>123</v>
      </c>
      <c r="CK65" s="25">
        <f>(6*$CC$62*$CH$67+6*$CD$65*($CH$68-$CH$67)+35*($CD$70-$CD$65)*($CH$68-$CH$67))/(6*$CC$62+($CD$70-$CD$65)*($CH$68-$CH$67))</f>
        <v>27.62079471</v>
      </c>
      <c r="CL65" s="23"/>
      <c r="CM65" s="24" t="s">
        <v>124</v>
      </c>
      <c r="CN65" s="25">
        <f>($CC$65+($CC$70-$CC$65)/(35-29)*(35-$CK$64))/($CC$66+($CC$71-$CC$66)/(35-29)*(35-$CK$64))</f>
        <v>2.992033352</v>
      </c>
      <c r="CO65" s="8"/>
      <c r="CP65" s="8"/>
      <c r="CQ65" s="8"/>
      <c r="CR65" s="8"/>
      <c r="CS65" s="8"/>
      <c r="CT65" s="8"/>
      <c r="CU65" s="8"/>
      <c r="CV65" s="8"/>
      <c r="CW65" s="8"/>
      <c r="CX65" s="8"/>
      <c r="CY65" s="8"/>
      <c r="CZ65" s="8"/>
    </row>
    <row r="66" ht="14.25" customHeight="1">
      <c r="A66" s="15"/>
      <c r="B66" s="15"/>
      <c r="C66" s="15"/>
      <c r="D66" s="15"/>
      <c r="E66" s="15"/>
      <c r="F66" s="15"/>
      <c r="G66" s="15"/>
      <c r="H66" s="15"/>
      <c r="I66" s="15"/>
      <c r="J66" s="15"/>
      <c r="K66" s="15"/>
      <c r="L66" s="15"/>
      <c r="M66" s="15"/>
      <c r="N66" s="15"/>
      <c r="O66" s="15"/>
      <c r="P66" s="15"/>
      <c r="Q66" s="15"/>
      <c r="R66" s="15"/>
      <c r="S66" s="15"/>
      <c r="T66" s="15"/>
      <c r="U66" s="15"/>
      <c r="V66" s="15"/>
      <c r="W66" s="15"/>
      <c r="X66" s="15"/>
      <c r="Y66" s="14"/>
      <c r="Z66" s="14"/>
      <c r="AA66" s="14"/>
      <c r="AB66" s="14"/>
      <c r="AC66" s="15"/>
      <c r="AD66" s="15"/>
      <c r="AE66" s="14"/>
      <c r="AF66" s="14"/>
      <c r="AG66" s="14"/>
      <c r="AH66" s="14"/>
      <c r="AI66" s="14"/>
      <c r="AJ66" s="14"/>
      <c r="AK66" s="14"/>
      <c r="AL66" s="14"/>
      <c r="AM66" s="14"/>
      <c r="AN66" s="14"/>
      <c r="AO66" s="14"/>
      <c r="AP66" s="14"/>
      <c r="AQ66" s="14"/>
      <c r="AR66" s="14"/>
      <c r="AS66" s="14"/>
      <c r="AT66" s="14"/>
      <c r="AU66" s="14"/>
      <c r="AV66" s="14"/>
      <c r="AW66" s="14"/>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7"/>
      <c r="CB66" s="31" t="s">
        <v>23</v>
      </c>
      <c r="CC66" s="32">
        <f>'Variable Capacity unit'!$L$9</f>
        <v>899.5</v>
      </c>
      <c r="CD66" s="32">
        <f>'Variable Capacity unit'!$L$10</f>
        <v>303.2</v>
      </c>
      <c r="CE66" s="32">
        <f>IF('Variable Capacity unit'!$BD$7="Required test",$CD$66,IF('Variable Capacity unit'!$BD$11="Not Measure",$CD$66,IF('Variable Capacity unit'!$BD$15="Default",$CE$71/$CH$66,'Variable Capacity unit'!$L$11)))</f>
        <v>317.2866521</v>
      </c>
      <c r="CF66" s="8"/>
      <c r="CG66" s="33" t="s">
        <v>125</v>
      </c>
      <c r="CH66" s="20">
        <f>data!$F$16</f>
        <v>0.914</v>
      </c>
      <c r="CI66" s="8"/>
      <c r="CJ66" s="24" t="s">
        <v>126</v>
      </c>
      <c r="CK66" s="25">
        <f>(6*$CC$62*$CH$67+6*$CE$65*($CH$68-$CH$67)+35*($CE$70-$CE$65)*($CH$68-$CH$67))/(6*$CC$62+($CE$70-$CE$65)*($CH$68-$CH$67))</f>
        <v>29.17680835</v>
      </c>
      <c r="CL66" s="23"/>
      <c r="CM66" s="24" t="s">
        <v>127</v>
      </c>
      <c r="CN66" s="25">
        <f>($CD$65+($CD$70-$CD$65)/(35-29)*(35-$CK$65))/($CD$66+($CD$71-$CD$66)/(35-29)*(35-$CK$65))</f>
        <v>5.043098995</v>
      </c>
      <c r="CO66" s="8"/>
      <c r="CP66" s="8"/>
      <c r="CQ66" s="8"/>
      <c r="CR66" s="8"/>
      <c r="CS66" s="8"/>
      <c r="CT66" s="8"/>
      <c r="CU66" s="8"/>
      <c r="CV66" s="8"/>
      <c r="CW66" s="8"/>
      <c r="CX66" s="8"/>
      <c r="CY66" s="8"/>
      <c r="CZ66" s="8"/>
    </row>
    <row r="67" ht="14.25" customHeight="1">
      <c r="A67" s="15"/>
      <c r="B67" s="15"/>
      <c r="C67" s="15"/>
      <c r="D67" s="15"/>
      <c r="E67" s="15"/>
      <c r="F67" s="15"/>
      <c r="G67" s="15"/>
      <c r="H67" s="15"/>
      <c r="I67" s="15"/>
      <c r="J67" s="15"/>
      <c r="K67" s="15"/>
      <c r="L67" s="15"/>
      <c r="M67" s="15"/>
      <c r="N67" s="15"/>
      <c r="O67" s="15"/>
      <c r="P67" s="15"/>
      <c r="Q67" s="15"/>
      <c r="R67" s="15"/>
      <c r="S67" s="15"/>
      <c r="T67" s="15"/>
      <c r="U67" s="15"/>
      <c r="V67" s="15"/>
      <c r="W67" s="15"/>
      <c r="X67" s="15"/>
      <c r="Y67" s="14"/>
      <c r="Z67" s="14"/>
      <c r="AA67" s="14"/>
      <c r="AB67" s="14"/>
      <c r="AC67" s="15"/>
      <c r="AD67" s="15"/>
      <c r="AE67" s="14"/>
      <c r="AF67" s="14"/>
      <c r="AG67" s="14"/>
      <c r="AH67" s="14"/>
      <c r="AI67" s="14"/>
      <c r="AJ67" s="14"/>
      <c r="AK67" s="14"/>
      <c r="AL67" s="14"/>
      <c r="AM67" s="14"/>
      <c r="AN67" s="14"/>
      <c r="AO67" s="14"/>
      <c r="AP67" s="14"/>
      <c r="AQ67" s="14"/>
      <c r="AR67" s="14"/>
      <c r="AS67" s="14"/>
      <c r="AT67" s="14"/>
      <c r="AU67" s="14"/>
      <c r="AV67" s="14"/>
      <c r="AW67" s="14"/>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7"/>
      <c r="CB67" s="24" t="s">
        <v>128</v>
      </c>
      <c r="CC67" s="45">
        <f>$CC$65/$CC$66</f>
        <v>2.992033352</v>
      </c>
      <c r="CD67" s="45">
        <f>$CD$65/$CD$66</f>
        <v>4.119574538</v>
      </c>
      <c r="CE67" s="45">
        <f>$CE$65/$CE$66</f>
        <v>4.828546729</v>
      </c>
      <c r="CF67" s="8"/>
      <c r="CG67" s="24" t="s">
        <v>129</v>
      </c>
      <c r="CH67" s="24">
        <f>data!$F$11</f>
        <v>20</v>
      </c>
      <c r="CI67" s="8"/>
      <c r="CJ67" s="8"/>
      <c r="CK67" s="8"/>
      <c r="CL67" s="23"/>
      <c r="CM67" s="24" t="s">
        <v>130</v>
      </c>
      <c r="CN67" s="25">
        <f>($CE$65+($CE$70-$CE$65)/(35-29)*(35-$CK$66))/($CE$66+($CE$71-$CE$66)/(35-29)*(35-$CK$66))</f>
        <v>5.661969144</v>
      </c>
      <c r="CO67" s="46"/>
      <c r="CP67" s="8"/>
      <c r="CQ67" s="8"/>
      <c r="CR67" s="8"/>
      <c r="CS67" s="8"/>
      <c r="CT67" s="8"/>
      <c r="CU67" s="8"/>
      <c r="CV67" s="8"/>
      <c r="CW67" s="8"/>
      <c r="CX67" s="8"/>
      <c r="CY67" s="8"/>
      <c r="CZ67" s="8"/>
    </row>
    <row r="68" ht="14.25" customHeight="1">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4"/>
      <c r="AF68" s="14"/>
      <c r="AG68" s="14"/>
      <c r="AH68" s="14"/>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7"/>
      <c r="CB68" s="24"/>
      <c r="CC68" s="24"/>
      <c r="CD68" s="24"/>
      <c r="CE68" s="51"/>
      <c r="CF68" s="8"/>
      <c r="CG68" s="24" t="s">
        <v>131</v>
      </c>
      <c r="CH68" s="24">
        <f>data!$F$12</f>
        <v>35</v>
      </c>
      <c r="CI68" s="8"/>
      <c r="CJ68" s="8"/>
      <c r="CK68" s="8"/>
      <c r="CL68" s="8"/>
      <c r="CM68" s="8"/>
      <c r="CN68" s="8"/>
      <c r="CO68" s="8"/>
      <c r="CP68" s="8"/>
      <c r="CQ68" s="8"/>
      <c r="CR68" s="8"/>
      <c r="CS68" s="8"/>
      <c r="CT68" s="8"/>
      <c r="CU68" s="8"/>
      <c r="CV68" s="8"/>
      <c r="CW68" s="8"/>
      <c r="CX68" s="8"/>
      <c r="CY68" s="8"/>
      <c r="CZ68" s="8"/>
    </row>
    <row r="69" ht="14.2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4"/>
      <c r="AF69" s="14"/>
      <c r="AG69" s="14"/>
      <c r="AH69" s="14"/>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7"/>
      <c r="CB69" s="24"/>
      <c r="CC69" s="24" t="s">
        <v>132</v>
      </c>
      <c r="CD69" s="24" t="s">
        <v>133</v>
      </c>
      <c r="CE69" s="24" t="s">
        <v>134</v>
      </c>
      <c r="CF69" s="8"/>
      <c r="CG69" s="8"/>
      <c r="CH69" s="8"/>
      <c r="CI69" s="8"/>
      <c r="CJ69" s="8"/>
      <c r="CK69" s="8"/>
      <c r="CL69" s="8"/>
      <c r="CM69" s="24"/>
      <c r="CN69" s="46"/>
      <c r="CO69" s="46"/>
      <c r="CP69" s="8"/>
      <c r="CQ69" s="8"/>
      <c r="CR69" s="8"/>
      <c r="CS69" s="8"/>
      <c r="CT69" s="8"/>
      <c r="CU69" s="8"/>
      <c r="CV69" s="8"/>
      <c r="CW69" s="8"/>
      <c r="CX69" s="8"/>
      <c r="CY69" s="8"/>
      <c r="CZ69" s="8"/>
    </row>
    <row r="70" ht="14.2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4"/>
      <c r="AF70" s="14"/>
      <c r="AG70" s="14"/>
      <c r="AH70" s="14"/>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7"/>
      <c r="CB70" s="31" t="s">
        <v>14</v>
      </c>
      <c r="CC70" s="32">
        <f>$CC$65*$CH$65</f>
        <v>2898.566718</v>
      </c>
      <c r="CD70" s="32">
        <f>IF('Variable Capacity unit'!$BD$7="Required test",$CD$65*$CH$65,IF('Variable Capacity unit'!$BD$17="Default",$CD$65*$CH$65,'Variable Capacity unit'!$H$16))</f>
        <v>1345.232235</v>
      </c>
      <c r="CE70" s="32">
        <f>IF('Variable Capacity unit'!$BD$7="Required test",$CD$70,IF('Variable Capacity unit'!$BD$11="Not Measure",$CD$70,IF('Variable Capacity unit'!$BD$18="Default",$CD$70,'Variable Capacity unit'!$H$17)))</f>
        <v>1650</v>
      </c>
      <c r="CF70" s="8"/>
      <c r="CG70" s="8"/>
      <c r="CH70" s="8"/>
      <c r="CI70" s="8"/>
      <c r="CJ70" s="8"/>
      <c r="CK70" s="8"/>
      <c r="CL70" s="8"/>
      <c r="CM70" s="8"/>
      <c r="CN70" s="8"/>
      <c r="CO70" s="8"/>
      <c r="CP70" s="8"/>
      <c r="CQ70" s="8"/>
      <c r="CR70" s="8"/>
      <c r="CS70" s="8"/>
      <c r="CT70" s="8"/>
      <c r="CU70" s="8"/>
      <c r="CV70" s="8"/>
      <c r="CW70" s="8"/>
      <c r="CX70" s="8"/>
      <c r="CY70" s="8"/>
      <c r="CZ70" s="8"/>
    </row>
    <row r="71" ht="14.25" customHeight="1">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4"/>
      <c r="AF71" s="14"/>
      <c r="AG71" s="14"/>
      <c r="AH71" s="14"/>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7"/>
      <c r="CB71" s="31" t="s">
        <v>23</v>
      </c>
      <c r="CC71" s="32">
        <f>$CC$66*$CH$66</f>
        <v>822.143</v>
      </c>
      <c r="CD71" s="32">
        <f>IF('Variable Capacity unit'!$BD$7="Required test",$CD$66*$CH$66,IF('Variable Capacity unit'!$BD$17="Default",$CD$66*$CH$66,'Variable Capacity unit'!$L$16))</f>
        <v>277.1248</v>
      </c>
      <c r="CE71" s="32">
        <f>IF('Variable Capacity unit'!$BD$7="Required test",$CD$71,IF('Variable Capacity unit'!$BD$11="Not Measure",$CD$71,IF('Variable Capacity unit'!$BD$18="Default",$CD$71,'Variable Capacity unit'!$L$17)))</f>
        <v>290</v>
      </c>
      <c r="CF71" s="8"/>
      <c r="CG71" s="8"/>
      <c r="CH71" s="8"/>
      <c r="CI71" s="8"/>
      <c r="CJ71" s="8"/>
      <c r="CK71" s="8"/>
      <c r="CL71" s="8"/>
      <c r="CM71" s="8"/>
      <c r="CN71" s="8"/>
      <c r="CO71" s="8"/>
      <c r="CP71" s="8"/>
      <c r="CQ71" s="8"/>
      <c r="CR71" s="8"/>
      <c r="CS71" s="8"/>
      <c r="CT71" s="8"/>
      <c r="CU71" s="8"/>
      <c r="CV71" s="8"/>
      <c r="CW71" s="8"/>
      <c r="CX71" s="8"/>
      <c r="CY71" s="8"/>
      <c r="CZ71" s="8"/>
    </row>
    <row r="72" ht="14.25" customHeight="1">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4"/>
      <c r="AF72" s="14"/>
      <c r="AG72" s="14"/>
      <c r="AH72" s="14"/>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7"/>
      <c r="CB72" s="24" t="s">
        <v>135</v>
      </c>
      <c r="CC72" s="45">
        <f>$CC$70/$CC$71</f>
        <v>3.525623545</v>
      </c>
      <c r="CD72" s="45">
        <f>$CD$70/$CD$71</f>
        <v>4.854247022</v>
      </c>
      <c r="CE72" s="45">
        <f>$CE$70/$CE$71</f>
        <v>5.689655172</v>
      </c>
      <c r="CF72" s="8"/>
      <c r="CG72" s="8"/>
      <c r="CH72" s="8"/>
      <c r="CI72" s="8"/>
      <c r="CJ72" s="8"/>
      <c r="CK72" s="8"/>
      <c r="CL72" s="8"/>
      <c r="CM72" s="8"/>
      <c r="CN72" s="8"/>
      <c r="CO72" s="8"/>
      <c r="CP72" s="8"/>
      <c r="CQ72" s="8"/>
      <c r="CR72" s="8"/>
      <c r="CS72" s="8"/>
      <c r="CT72" s="8"/>
      <c r="CU72" s="8"/>
      <c r="CV72" s="8"/>
      <c r="CW72" s="8"/>
      <c r="CX72" s="8"/>
      <c r="CY72" s="8"/>
      <c r="CZ72" s="8"/>
    </row>
    <row r="73" ht="14.25" customHeight="1">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4"/>
      <c r="AF73" s="14"/>
      <c r="AG73" s="14"/>
      <c r="AH73" s="14"/>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7"/>
      <c r="CB73" s="24"/>
      <c r="CC73" s="24"/>
      <c r="CD73" s="24"/>
      <c r="CE73" s="24"/>
      <c r="CF73" s="8"/>
      <c r="CG73" s="8"/>
      <c r="CH73" s="8"/>
      <c r="CI73" s="8"/>
      <c r="CJ73" s="8"/>
      <c r="CK73" s="8"/>
      <c r="CL73" s="8"/>
      <c r="CM73" s="8"/>
      <c r="CN73" s="8"/>
      <c r="CO73" s="8"/>
      <c r="CP73" s="8"/>
      <c r="CQ73" s="8"/>
      <c r="CR73" s="8"/>
      <c r="CS73" s="8"/>
      <c r="CT73" s="8"/>
      <c r="CU73" s="8"/>
      <c r="CV73" s="8"/>
      <c r="CW73" s="8"/>
      <c r="CX73" s="8"/>
      <c r="CY73" s="8"/>
      <c r="CZ73" s="8"/>
    </row>
    <row r="74" ht="14.25" customHeight="1">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4"/>
      <c r="AF74" s="14"/>
      <c r="AG74" s="14"/>
      <c r="AH74" s="14"/>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7"/>
      <c r="CB74" s="33" t="s">
        <v>52</v>
      </c>
      <c r="CC74" s="62" t="s">
        <v>53</v>
      </c>
      <c r="CD74" s="33" t="s">
        <v>54</v>
      </c>
      <c r="CE74" s="63" t="s">
        <v>55</v>
      </c>
      <c r="CF74" s="63" t="s">
        <v>56</v>
      </c>
      <c r="CG74" s="63" t="s">
        <v>57</v>
      </c>
      <c r="CH74" s="63" t="s">
        <v>58</v>
      </c>
      <c r="CK74" s="64" t="s">
        <v>59</v>
      </c>
      <c r="CL74" s="63" t="s">
        <v>60</v>
      </c>
      <c r="CO74" s="63" t="s">
        <v>29</v>
      </c>
      <c r="CR74" s="63" t="s">
        <v>61</v>
      </c>
      <c r="CV74" s="63" t="s">
        <v>62</v>
      </c>
      <c r="CZ74" s="64" t="s">
        <v>63</v>
      </c>
    </row>
    <row r="75" ht="14.25" customHeight="1">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4"/>
      <c r="AF75" s="14"/>
      <c r="AG75" s="14"/>
      <c r="AH75" s="14"/>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8"/>
      <c r="CE75" s="64" t="s">
        <v>136</v>
      </c>
      <c r="CF75" s="66" t="s">
        <v>137</v>
      </c>
      <c r="CG75" s="66" t="s">
        <v>138</v>
      </c>
      <c r="CH75" s="67" t="s">
        <v>34</v>
      </c>
      <c r="CI75" s="67" t="s">
        <v>68</v>
      </c>
      <c r="CJ75" s="67" t="s">
        <v>69</v>
      </c>
      <c r="CK75" s="68" t="s">
        <v>70</v>
      </c>
      <c r="CL75" s="67" t="s">
        <v>34</v>
      </c>
      <c r="CM75" s="67" t="s">
        <v>68</v>
      </c>
      <c r="CN75" s="67" t="s">
        <v>69</v>
      </c>
      <c r="CO75" s="67" t="s">
        <v>34</v>
      </c>
      <c r="CP75" s="67" t="s">
        <v>68</v>
      </c>
      <c r="CQ75" s="67" t="s">
        <v>69</v>
      </c>
      <c r="CR75" s="67" t="s">
        <v>139</v>
      </c>
      <c r="CS75" s="67" t="s">
        <v>140</v>
      </c>
      <c r="CT75" s="67" t="s">
        <v>141</v>
      </c>
      <c r="CU75" s="67" t="s">
        <v>74</v>
      </c>
      <c r="CV75" s="67" t="s">
        <v>142</v>
      </c>
      <c r="CW75" s="67" t="s">
        <v>143</v>
      </c>
      <c r="CX75" s="67" t="s">
        <v>144</v>
      </c>
      <c r="CY75" s="67" t="s">
        <v>74</v>
      </c>
      <c r="CZ75" s="68" t="s">
        <v>78</v>
      </c>
    </row>
    <row r="76" ht="14.25" customHeight="1">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4"/>
      <c r="AB76" s="14"/>
      <c r="AC76" s="15"/>
      <c r="AD76" s="15"/>
      <c r="AE76" s="14"/>
      <c r="AF76" s="14"/>
      <c r="AG76" s="14"/>
      <c r="AH76" s="14"/>
      <c r="AI76" s="14"/>
      <c r="AJ76" s="14"/>
      <c r="AK76" s="14"/>
      <c r="AL76" s="14"/>
      <c r="AM76" s="14"/>
      <c r="AN76" s="14"/>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c r="BX76" s="15"/>
      <c r="BY76" s="15"/>
      <c r="BZ76" s="15"/>
      <c r="CA76" s="8"/>
      <c r="CB76" s="51" t="s">
        <v>79</v>
      </c>
      <c r="CC76" s="51" t="s">
        <v>145</v>
      </c>
      <c r="CD76" s="51" t="s">
        <v>146</v>
      </c>
      <c r="CE76" s="67" t="s">
        <v>82</v>
      </c>
      <c r="CH76" s="64" t="s">
        <v>147</v>
      </c>
      <c r="CI76" s="64" t="s">
        <v>148</v>
      </c>
      <c r="CJ76" s="64" t="s">
        <v>149</v>
      </c>
      <c r="CL76" s="67" t="s">
        <v>150</v>
      </c>
      <c r="CM76" s="67" t="s">
        <v>151</v>
      </c>
      <c r="CN76" s="67" t="s">
        <v>152</v>
      </c>
      <c r="CO76" s="64" t="s">
        <v>153</v>
      </c>
      <c r="CP76" s="64" t="s">
        <v>154</v>
      </c>
      <c r="CQ76" s="64" t="s">
        <v>155</v>
      </c>
      <c r="CR76" s="64" t="s">
        <v>156</v>
      </c>
      <c r="CS76" s="64" t="s">
        <v>157</v>
      </c>
      <c r="CT76" s="64" t="s">
        <v>158</v>
      </c>
      <c r="CU76" s="64" t="s">
        <v>159</v>
      </c>
      <c r="CV76" s="64" t="s">
        <v>160</v>
      </c>
      <c r="CW76" s="64" t="s">
        <v>161</v>
      </c>
      <c r="CX76" s="64" t="s">
        <v>162</v>
      </c>
      <c r="CY76" s="64" t="s">
        <v>163</v>
      </c>
    </row>
    <row r="77" ht="14.25" customHeight="1">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4"/>
      <c r="AB77" s="14"/>
      <c r="AC77" s="15"/>
      <c r="AD77" s="15"/>
      <c r="AE77" s="14"/>
      <c r="AF77" s="14"/>
      <c r="AG77" s="14"/>
      <c r="AH77" s="14"/>
      <c r="AI77" s="14"/>
      <c r="AJ77" s="14"/>
      <c r="AK77" s="14"/>
      <c r="AL77" s="14"/>
      <c r="AM77" s="14"/>
      <c r="AN77" s="14"/>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c r="BX77" s="15"/>
      <c r="BY77" s="15"/>
      <c r="BZ77" s="15"/>
      <c r="CA77" s="8"/>
      <c r="CB77" s="51">
        <v>1.0</v>
      </c>
      <c r="CC77" s="51">
        <f>data!$F22</f>
        <v>15</v>
      </c>
      <c r="CD77" s="51">
        <f>data!$G22</f>
        <v>0</v>
      </c>
      <c r="CE77" s="75">
        <f t="shared" ref="CE77:CE107" si="23">IF($CC$62*($CC77-$CH$67)/($CH$68-$CH$67)&lt;0,0,$CC$62*($CC77-$CH$67)/($CH$68-$CH$67))</f>
        <v>0</v>
      </c>
      <c r="CF77" s="76">
        <f t="shared" ref="CF77:CF107" si="24">1-$CH$64*(1-$CG77)</f>
        <v>0.75</v>
      </c>
      <c r="CG77" s="76">
        <f t="shared" ref="CG77:CG107" si="25">IF($CE77&lt;$CJ77,$CE77/$CJ77,1)</f>
        <v>0</v>
      </c>
      <c r="CH77" s="77">
        <f t="shared" ref="CH77:CH107" si="26">$CC$65+($CC$70-$CC$65)/(35-29)*(35-$CC77)</f>
        <v>3382.109727</v>
      </c>
      <c r="CI77" s="77">
        <f t="shared" ref="CI77:CI107" si="27">$CD$65+($CD$70-$CD$65)/(35-29)*(35-$CC77)</f>
        <v>1569.645783</v>
      </c>
      <c r="CJ77" s="77">
        <f t="shared" ref="CJ77:CJ107" si="28">$CE$65+($CE$70-$CE$65)/(35-29)*(35-$CC77)</f>
        <v>1925.255339</v>
      </c>
      <c r="CK77" s="75">
        <f t="shared" ref="CK77:CK107" si="29">IF($CE77&lt;$CH77,$CE77*$CD77,$CH77*$CD77)</f>
        <v>0</v>
      </c>
      <c r="CL77" s="77">
        <f t="shared" ref="CL77:CL107" si="30">$CC$66+($CC$71-$CC$66)/(35-29)*(35-$CC77)</f>
        <v>641.6433333</v>
      </c>
      <c r="CM77" s="77">
        <f t="shared" ref="CM77:CM107" si="31">$CD$66+($CD$71-$CD$66)/(35-29)*(35-$CC77)</f>
        <v>216.2826667</v>
      </c>
      <c r="CN77" s="77">
        <f t="shared" ref="CN77:CN107" si="32">$CE$66+($CE$71-$CE$66)/(35-29)*(35-$CC77)</f>
        <v>226.3311451</v>
      </c>
      <c r="CO77" s="25">
        <f t="shared" ref="CO77:CO107" si="33">$CH77/$CL77</f>
        <v>5.271012026</v>
      </c>
      <c r="CP77" s="25">
        <f t="shared" ref="CP77:CP107" si="34">$CI77/$CM77</f>
        <v>7.257381313</v>
      </c>
      <c r="CQ77" s="25">
        <f t="shared" ref="CQ77:CQ107" si="35">$CJ77/$CN77</f>
        <v>8.506365033</v>
      </c>
      <c r="CR77" s="25">
        <f t="shared" ref="CR77:CR107" si="36">IF($CJ77&gt;$CE77,$CJ77/$CN77,0)</f>
        <v>8.506365033</v>
      </c>
      <c r="CS77" s="25">
        <f t="shared" ref="CS77:CS107" si="37">IF(AND($CJ77&lt;$CE77,$CE77&lt;=$CI77),$CN$67+($CN$66-$CN$67)/($CK$65-$CK$66)*($CC77-$CK$66),0)</f>
        <v>0</v>
      </c>
      <c r="CT77" s="25">
        <f t="shared" ref="CT77:CT107" si="38">IF(AND($CI77&lt;$CE77,$CE77&lt;=$CH77),$CN$66+($CN$65-$CN$66)/($CK$64-$CK$65)*($CC77-$CK$65),0)</f>
        <v>0</v>
      </c>
      <c r="CU77" s="25">
        <f t="shared" ref="CU77:CU107" si="39">IF($CE77&gt;$CH77,$CH77/$CL77,0)</f>
        <v>0</v>
      </c>
      <c r="CV77" s="77">
        <f t="shared" ref="CV77:CV107" si="40">IF($CJ77&gt;=$CE77,$CN77,0)</f>
        <v>226.3311451</v>
      </c>
      <c r="CW77" s="77">
        <f t="shared" ref="CW77:CW107" si="41">IF($CS77&gt;0,$CE77/$CS77,0)</f>
        <v>0</v>
      </c>
      <c r="CX77" s="77">
        <f t="shared" ref="CX77:CX107" si="42">IF($CT77&gt;0,$CE77/$CT77,0)</f>
        <v>0</v>
      </c>
      <c r="CY77" s="77">
        <f t="shared" ref="CY77:CY107" si="43">IF($CU77&gt;0,$CH77/$CU77,0)</f>
        <v>0</v>
      </c>
      <c r="CZ77" s="75">
        <f t="shared" ref="CZ77:CZ107" si="44">IF($CF77=0,0,$CG77*$CV77*$CD77/$CF77+$CW77*$CD77+$CX77*$CD77+$CY77*$CD77)</f>
        <v>0</v>
      </c>
    </row>
    <row r="78" ht="14.25" customHeight="1">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4"/>
      <c r="AB78" s="14"/>
      <c r="AC78" s="15"/>
      <c r="AD78" s="15"/>
      <c r="AE78" s="14"/>
      <c r="AF78" s="14"/>
      <c r="AG78" s="14"/>
      <c r="AH78" s="14"/>
      <c r="AI78" s="14"/>
      <c r="AJ78" s="14"/>
      <c r="AK78" s="14"/>
      <c r="AL78" s="14"/>
      <c r="AM78" s="14"/>
      <c r="AN78" s="14"/>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c r="BX78" s="15"/>
      <c r="BY78" s="15"/>
      <c r="BZ78" s="15"/>
      <c r="CA78" s="8"/>
      <c r="CB78" s="51">
        <v>2.0</v>
      </c>
      <c r="CC78" s="51">
        <f>data!$F23</f>
        <v>16</v>
      </c>
      <c r="CD78" s="51">
        <f>data!$G23</f>
        <v>0</v>
      </c>
      <c r="CE78" s="75">
        <f t="shared" si="23"/>
        <v>0</v>
      </c>
      <c r="CF78" s="76">
        <f t="shared" si="24"/>
        <v>0.75</v>
      </c>
      <c r="CG78" s="76">
        <f t="shared" si="25"/>
        <v>0</v>
      </c>
      <c r="CH78" s="77">
        <f t="shared" si="26"/>
        <v>3347.57094</v>
      </c>
      <c r="CI78" s="77">
        <f t="shared" si="27"/>
        <v>1553.616244</v>
      </c>
      <c r="CJ78" s="77">
        <f t="shared" si="28"/>
        <v>1905.594243</v>
      </c>
      <c r="CK78" s="75">
        <f t="shared" si="29"/>
        <v>0</v>
      </c>
      <c r="CL78" s="77">
        <f t="shared" si="30"/>
        <v>654.5361667</v>
      </c>
      <c r="CM78" s="77">
        <f t="shared" si="31"/>
        <v>220.6285333</v>
      </c>
      <c r="CN78" s="77">
        <f t="shared" si="32"/>
        <v>230.8789205</v>
      </c>
      <c r="CO78" s="25">
        <f t="shared" si="33"/>
        <v>5.114417065</v>
      </c>
      <c r="CP78" s="25">
        <f t="shared" si="34"/>
        <v>7.041773884</v>
      </c>
      <c r="CQ78" s="25">
        <f t="shared" si="35"/>
        <v>8.253651911</v>
      </c>
      <c r="CR78" s="25">
        <f t="shared" si="36"/>
        <v>8.253651911</v>
      </c>
      <c r="CS78" s="25">
        <f t="shared" si="37"/>
        <v>0</v>
      </c>
      <c r="CT78" s="25">
        <f t="shared" si="38"/>
        <v>0</v>
      </c>
      <c r="CU78" s="25">
        <f t="shared" si="39"/>
        <v>0</v>
      </c>
      <c r="CV78" s="77">
        <f t="shared" si="40"/>
        <v>230.8789205</v>
      </c>
      <c r="CW78" s="77">
        <f t="shared" si="41"/>
        <v>0</v>
      </c>
      <c r="CX78" s="77">
        <f t="shared" si="42"/>
        <v>0</v>
      </c>
      <c r="CY78" s="77">
        <f t="shared" si="43"/>
        <v>0</v>
      </c>
      <c r="CZ78" s="75">
        <f t="shared" si="44"/>
        <v>0</v>
      </c>
    </row>
    <row r="79" ht="14.25" customHeight="1">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4"/>
      <c r="AB79" s="14"/>
      <c r="AC79" s="15"/>
      <c r="AD79" s="15"/>
      <c r="AE79" s="14"/>
      <c r="AF79" s="14"/>
      <c r="AG79" s="14"/>
      <c r="AH79" s="14"/>
      <c r="AI79" s="14"/>
      <c r="AJ79" s="14"/>
      <c r="AK79" s="14"/>
      <c r="AL79" s="14"/>
      <c r="AM79" s="14"/>
      <c r="AN79" s="14"/>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5"/>
      <c r="BX79" s="15"/>
      <c r="BY79" s="15"/>
      <c r="BZ79" s="15"/>
      <c r="CA79" s="8"/>
      <c r="CB79" s="51">
        <v>3.0</v>
      </c>
      <c r="CC79" s="51">
        <f>data!$F24</f>
        <v>17</v>
      </c>
      <c r="CD79" s="51">
        <f>data!$G24</f>
        <v>0</v>
      </c>
      <c r="CE79" s="75">
        <f t="shared" si="23"/>
        <v>0</v>
      </c>
      <c r="CF79" s="76">
        <f t="shared" si="24"/>
        <v>0.75</v>
      </c>
      <c r="CG79" s="76">
        <f t="shared" si="25"/>
        <v>0</v>
      </c>
      <c r="CH79" s="77">
        <f t="shared" si="26"/>
        <v>3313.032154</v>
      </c>
      <c r="CI79" s="77">
        <f t="shared" si="27"/>
        <v>1537.586705</v>
      </c>
      <c r="CJ79" s="77">
        <f t="shared" si="28"/>
        <v>1885.933148</v>
      </c>
      <c r="CK79" s="75">
        <f t="shared" si="29"/>
        <v>0</v>
      </c>
      <c r="CL79" s="77">
        <f t="shared" si="30"/>
        <v>667.429</v>
      </c>
      <c r="CM79" s="77">
        <f t="shared" si="31"/>
        <v>224.9744</v>
      </c>
      <c r="CN79" s="77">
        <f t="shared" si="32"/>
        <v>235.4266958</v>
      </c>
      <c r="CO79" s="25">
        <f t="shared" si="33"/>
        <v>4.963872043</v>
      </c>
      <c r="CP79" s="25">
        <f t="shared" si="34"/>
        <v>6.834496303</v>
      </c>
      <c r="CQ79" s="25">
        <f t="shared" si="35"/>
        <v>8.010702189</v>
      </c>
      <c r="CR79" s="25">
        <f t="shared" si="36"/>
        <v>8.010702189</v>
      </c>
      <c r="CS79" s="25">
        <f t="shared" si="37"/>
        <v>0</v>
      </c>
      <c r="CT79" s="25">
        <f t="shared" si="38"/>
        <v>0</v>
      </c>
      <c r="CU79" s="25">
        <f t="shared" si="39"/>
        <v>0</v>
      </c>
      <c r="CV79" s="77">
        <f t="shared" si="40"/>
        <v>235.4266958</v>
      </c>
      <c r="CW79" s="77">
        <f t="shared" si="41"/>
        <v>0</v>
      </c>
      <c r="CX79" s="77">
        <f t="shared" si="42"/>
        <v>0</v>
      </c>
      <c r="CY79" s="77">
        <f t="shared" si="43"/>
        <v>0</v>
      </c>
      <c r="CZ79" s="75">
        <f t="shared" si="44"/>
        <v>0</v>
      </c>
    </row>
    <row r="80" ht="14.25" customHeight="1">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4"/>
      <c r="AB80" s="14"/>
      <c r="AC80" s="15"/>
      <c r="AD80" s="15"/>
      <c r="AE80" s="14"/>
      <c r="AF80" s="14"/>
      <c r="AG80" s="14"/>
      <c r="AH80" s="14"/>
      <c r="AI80" s="14"/>
      <c r="AJ80" s="14"/>
      <c r="AK80" s="14"/>
      <c r="AL80" s="14"/>
      <c r="AM80" s="14"/>
      <c r="AN80" s="14"/>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c r="BY80" s="15"/>
      <c r="BZ80" s="15"/>
      <c r="CA80" s="8"/>
      <c r="CB80" s="51">
        <v>4.0</v>
      </c>
      <c r="CC80" s="51">
        <f>data!$F25</f>
        <v>18</v>
      </c>
      <c r="CD80" s="51">
        <f>data!$G25</f>
        <v>0</v>
      </c>
      <c r="CE80" s="75">
        <f t="shared" si="23"/>
        <v>0</v>
      </c>
      <c r="CF80" s="76">
        <f t="shared" si="24"/>
        <v>0.75</v>
      </c>
      <c r="CG80" s="76">
        <f t="shared" si="25"/>
        <v>0</v>
      </c>
      <c r="CH80" s="77">
        <f t="shared" si="26"/>
        <v>3278.493368</v>
      </c>
      <c r="CI80" s="77">
        <f t="shared" si="27"/>
        <v>1521.557166</v>
      </c>
      <c r="CJ80" s="77">
        <f t="shared" si="28"/>
        <v>1866.272052</v>
      </c>
      <c r="CK80" s="75">
        <f t="shared" si="29"/>
        <v>0</v>
      </c>
      <c r="CL80" s="77">
        <f t="shared" si="30"/>
        <v>680.3218333</v>
      </c>
      <c r="CM80" s="77">
        <f t="shared" si="31"/>
        <v>229.3202667</v>
      </c>
      <c r="CN80" s="77">
        <f t="shared" si="32"/>
        <v>239.9744712</v>
      </c>
      <c r="CO80" s="25">
        <f t="shared" si="33"/>
        <v>4.819033003</v>
      </c>
      <c r="CP80" s="25">
        <f t="shared" si="34"/>
        <v>6.635074989</v>
      </c>
      <c r="CQ80" s="25">
        <f t="shared" si="35"/>
        <v>7.776960786</v>
      </c>
      <c r="CR80" s="25">
        <f t="shared" si="36"/>
        <v>7.776960786</v>
      </c>
      <c r="CS80" s="25">
        <f t="shared" si="37"/>
        <v>0</v>
      </c>
      <c r="CT80" s="25">
        <f t="shared" si="38"/>
        <v>0</v>
      </c>
      <c r="CU80" s="25">
        <f t="shared" si="39"/>
        <v>0</v>
      </c>
      <c r="CV80" s="77">
        <f t="shared" si="40"/>
        <v>239.9744712</v>
      </c>
      <c r="CW80" s="77">
        <f t="shared" si="41"/>
        <v>0</v>
      </c>
      <c r="CX80" s="77">
        <f t="shared" si="42"/>
        <v>0</v>
      </c>
      <c r="CY80" s="77">
        <f t="shared" si="43"/>
        <v>0</v>
      </c>
      <c r="CZ80" s="75">
        <f t="shared" si="44"/>
        <v>0</v>
      </c>
    </row>
    <row r="81" ht="14.25" customHeight="1">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4"/>
      <c r="AB81" s="14"/>
      <c r="AC81" s="15"/>
      <c r="AD81" s="15"/>
      <c r="AE81" s="14"/>
      <c r="AF81" s="14"/>
      <c r="AG81" s="14"/>
      <c r="AH81" s="14"/>
      <c r="AI81" s="14"/>
      <c r="AJ81" s="14"/>
      <c r="AK81" s="14"/>
      <c r="AL81" s="14"/>
      <c r="AM81" s="14"/>
      <c r="AN81" s="14"/>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8"/>
      <c r="CB81" s="51">
        <v>5.0</v>
      </c>
      <c r="CC81" s="51">
        <f>data!$F26</f>
        <v>19</v>
      </c>
      <c r="CD81" s="51">
        <f>data!$G26</f>
        <v>0</v>
      </c>
      <c r="CE81" s="75">
        <f t="shared" si="23"/>
        <v>0</v>
      </c>
      <c r="CF81" s="76">
        <f t="shared" si="24"/>
        <v>0.75</v>
      </c>
      <c r="CG81" s="76">
        <f t="shared" si="25"/>
        <v>0</v>
      </c>
      <c r="CH81" s="77">
        <f t="shared" si="26"/>
        <v>3243.954581</v>
      </c>
      <c r="CI81" s="77">
        <f t="shared" si="27"/>
        <v>1505.527627</v>
      </c>
      <c r="CJ81" s="77">
        <f t="shared" si="28"/>
        <v>1846.610956</v>
      </c>
      <c r="CK81" s="75">
        <f t="shared" si="29"/>
        <v>0</v>
      </c>
      <c r="CL81" s="77">
        <f t="shared" si="30"/>
        <v>693.2146667</v>
      </c>
      <c r="CM81" s="77">
        <f t="shared" si="31"/>
        <v>233.6661333</v>
      </c>
      <c r="CN81" s="77">
        <f t="shared" si="32"/>
        <v>244.5222465</v>
      </c>
      <c r="CO81" s="25">
        <f t="shared" si="33"/>
        <v>4.679581575</v>
      </c>
      <c r="CP81" s="25">
        <f t="shared" si="34"/>
        <v>6.443071596</v>
      </c>
      <c r="CQ81" s="25">
        <f t="shared" si="35"/>
        <v>7.551913916</v>
      </c>
      <c r="CR81" s="25">
        <f t="shared" si="36"/>
        <v>7.551913916</v>
      </c>
      <c r="CS81" s="25">
        <f t="shared" si="37"/>
        <v>0</v>
      </c>
      <c r="CT81" s="25">
        <f t="shared" si="38"/>
        <v>0</v>
      </c>
      <c r="CU81" s="25">
        <f t="shared" si="39"/>
        <v>0</v>
      </c>
      <c r="CV81" s="77">
        <f t="shared" si="40"/>
        <v>244.5222465</v>
      </c>
      <c r="CW81" s="77">
        <f t="shared" si="41"/>
        <v>0</v>
      </c>
      <c r="CX81" s="77">
        <f t="shared" si="42"/>
        <v>0</v>
      </c>
      <c r="CY81" s="77">
        <f t="shared" si="43"/>
        <v>0</v>
      </c>
      <c r="CZ81" s="75">
        <f t="shared" si="44"/>
        <v>0</v>
      </c>
    </row>
    <row r="82" ht="14.25" customHeight="1">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4"/>
      <c r="AB82" s="14"/>
      <c r="AC82" s="15"/>
      <c r="AD82" s="15"/>
      <c r="AE82" s="14"/>
      <c r="AF82" s="14"/>
      <c r="AG82" s="14"/>
      <c r="AH82" s="14"/>
      <c r="AI82" s="14"/>
      <c r="AJ82" s="14"/>
      <c r="AK82" s="14"/>
      <c r="AL82" s="14"/>
      <c r="AM82" s="14"/>
      <c r="AN82" s="14"/>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8"/>
      <c r="CB82" s="51">
        <v>6.0</v>
      </c>
      <c r="CC82" s="51">
        <f>data!$F27</f>
        <v>20</v>
      </c>
      <c r="CD82" s="51">
        <f>data!$G27</f>
        <v>0</v>
      </c>
      <c r="CE82" s="75">
        <f t="shared" si="23"/>
        <v>0</v>
      </c>
      <c r="CF82" s="76">
        <f t="shared" si="24"/>
        <v>0.75</v>
      </c>
      <c r="CG82" s="76">
        <f t="shared" si="25"/>
        <v>0</v>
      </c>
      <c r="CH82" s="77">
        <f t="shared" si="26"/>
        <v>3209.415795</v>
      </c>
      <c r="CI82" s="77">
        <f t="shared" si="27"/>
        <v>1489.498088</v>
      </c>
      <c r="CJ82" s="77">
        <f t="shared" si="28"/>
        <v>1826.949861</v>
      </c>
      <c r="CK82" s="75">
        <f t="shared" si="29"/>
        <v>0</v>
      </c>
      <c r="CL82" s="77">
        <f t="shared" si="30"/>
        <v>706.1075</v>
      </c>
      <c r="CM82" s="77">
        <f t="shared" si="31"/>
        <v>238.012</v>
      </c>
      <c r="CN82" s="77">
        <f t="shared" si="32"/>
        <v>249.0700219</v>
      </c>
      <c r="CO82" s="25">
        <f t="shared" si="33"/>
        <v>4.54522264</v>
      </c>
      <c r="CP82" s="25">
        <f t="shared" si="34"/>
        <v>6.258079792</v>
      </c>
      <c r="CQ82" s="25">
        <f t="shared" si="35"/>
        <v>7.335085318</v>
      </c>
      <c r="CR82" s="25">
        <f t="shared" si="36"/>
        <v>7.335085318</v>
      </c>
      <c r="CS82" s="25">
        <f t="shared" si="37"/>
        <v>0</v>
      </c>
      <c r="CT82" s="25">
        <f t="shared" si="38"/>
        <v>0</v>
      </c>
      <c r="CU82" s="25">
        <f t="shared" si="39"/>
        <v>0</v>
      </c>
      <c r="CV82" s="77">
        <f t="shared" si="40"/>
        <v>249.0700219</v>
      </c>
      <c r="CW82" s="77">
        <f t="shared" si="41"/>
        <v>0</v>
      </c>
      <c r="CX82" s="77">
        <f t="shared" si="42"/>
        <v>0</v>
      </c>
      <c r="CY82" s="77">
        <f t="shared" si="43"/>
        <v>0</v>
      </c>
      <c r="CZ82" s="75">
        <f t="shared" si="44"/>
        <v>0</v>
      </c>
    </row>
    <row r="83" ht="14.25" customHeight="1">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4"/>
      <c r="AB83" s="14"/>
      <c r="AC83" s="14"/>
      <c r="AD83" s="14"/>
      <c r="AE83" s="14"/>
      <c r="AF83" s="14"/>
      <c r="AG83" s="14"/>
      <c r="AH83" s="14"/>
      <c r="AI83" s="14"/>
      <c r="AJ83" s="14"/>
      <c r="AK83" s="14"/>
      <c r="AL83" s="14"/>
      <c r="AM83" s="14"/>
      <c r="AN83" s="14"/>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8"/>
      <c r="CB83" s="51">
        <v>7.0</v>
      </c>
      <c r="CC83" s="51">
        <f>data!$F28</f>
        <v>21</v>
      </c>
      <c r="CD83" s="51">
        <f>data!$G28</f>
        <v>100</v>
      </c>
      <c r="CE83" s="75">
        <f t="shared" si="23"/>
        <v>179.4222667</v>
      </c>
      <c r="CF83" s="76">
        <f t="shared" si="24"/>
        <v>0.7748192583</v>
      </c>
      <c r="CG83" s="76">
        <f t="shared" si="25"/>
        <v>0.09927703316</v>
      </c>
      <c r="CH83" s="77">
        <f t="shared" si="26"/>
        <v>3174.877009</v>
      </c>
      <c r="CI83" s="77">
        <f t="shared" si="27"/>
        <v>1473.468548</v>
      </c>
      <c r="CJ83" s="77">
        <f t="shared" si="28"/>
        <v>1807.288765</v>
      </c>
      <c r="CK83" s="75">
        <f t="shared" si="29"/>
        <v>17942.22667</v>
      </c>
      <c r="CL83" s="77">
        <f t="shared" si="30"/>
        <v>719.0003333</v>
      </c>
      <c r="CM83" s="77">
        <f t="shared" si="31"/>
        <v>242.3578667</v>
      </c>
      <c r="CN83" s="77">
        <f t="shared" si="32"/>
        <v>253.6177972</v>
      </c>
      <c r="CO83" s="25">
        <f t="shared" si="33"/>
        <v>4.415682249</v>
      </c>
      <c r="CP83" s="25">
        <f t="shared" si="34"/>
        <v>6.07972239</v>
      </c>
      <c r="CQ83" s="25">
        <f t="shared" si="35"/>
        <v>7.126032892</v>
      </c>
      <c r="CR83" s="25">
        <f t="shared" si="36"/>
        <v>7.126032892</v>
      </c>
      <c r="CS83" s="25">
        <f t="shared" si="37"/>
        <v>0</v>
      </c>
      <c r="CT83" s="25">
        <f t="shared" si="38"/>
        <v>0</v>
      </c>
      <c r="CU83" s="25">
        <f t="shared" si="39"/>
        <v>0</v>
      </c>
      <c r="CV83" s="77">
        <f t="shared" si="40"/>
        <v>253.6177972</v>
      </c>
      <c r="CW83" s="77">
        <f t="shared" si="41"/>
        <v>0</v>
      </c>
      <c r="CX83" s="77">
        <f t="shared" si="42"/>
        <v>0</v>
      </c>
      <c r="CY83" s="77">
        <f t="shared" si="43"/>
        <v>0</v>
      </c>
      <c r="CZ83" s="75">
        <f t="shared" si="44"/>
        <v>3249.586558</v>
      </c>
    </row>
    <row r="84" ht="14.25" customHeight="1">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8"/>
      <c r="CB84" s="51">
        <v>8.0</v>
      </c>
      <c r="CC84" s="51">
        <f>data!$F29</f>
        <v>22</v>
      </c>
      <c r="CD84" s="51">
        <f>data!$G29</f>
        <v>139</v>
      </c>
      <c r="CE84" s="75">
        <f t="shared" si="23"/>
        <v>358.8445333</v>
      </c>
      <c r="CF84" s="76">
        <f t="shared" si="24"/>
        <v>0.8001844623</v>
      </c>
      <c r="CG84" s="76">
        <f t="shared" si="25"/>
        <v>0.2007378491</v>
      </c>
      <c r="CH84" s="77">
        <f t="shared" si="26"/>
        <v>3140.338222</v>
      </c>
      <c r="CI84" s="77">
        <f t="shared" si="27"/>
        <v>1457.439009</v>
      </c>
      <c r="CJ84" s="77">
        <f t="shared" si="28"/>
        <v>1787.627669</v>
      </c>
      <c r="CK84" s="75">
        <f t="shared" si="29"/>
        <v>49879.39013</v>
      </c>
      <c r="CL84" s="77">
        <f t="shared" si="30"/>
        <v>731.8931667</v>
      </c>
      <c r="CM84" s="77">
        <f t="shared" si="31"/>
        <v>246.7037333</v>
      </c>
      <c r="CN84" s="77">
        <f t="shared" si="32"/>
        <v>258.1655726</v>
      </c>
      <c r="CO84" s="25">
        <f t="shared" si="33"/>
        <v>4.290705755</v>
      </c>
      <c r="CP84" s="25">
        <f t="shared" si="34"/>
        <v>5.90764878</v>
      </c>
      <c r="CQ84" s="25">
        <f t="shared" si="35"/>
        <v>6.924345689</v>
      </c>
      <c r="CR84" s="25">
        <f t="shared" si="36"/>
        <v>6.924345689</v>
      </c>
      <c r="CS84" s="25">
        <f t="shared" si="37"/>
        <v>0</v>
      </c>
      <c r="CT84" s="25">
        <f t="shared" si="38"/>
        <v>0</v>
      </c>
      <c r="CU84" s="25">
        <f t="shared" si="39"/>
        <v>0</v>
      </c>
      <c r="CV84" s="77">
        <f t="shared" si="40"/>
        <v>258.1655726</v>
      </c>
      <c r="CW84" s="77">
        <f t="shared" si="41"/>
        <v>0</v>
      </c>
      <c r="CX84" s="77">
        <f t="shared" si="42"/>
        <v>0</v>
      </c>
      <c r="CY84" s="77">
        <f t="shared" si="43"/>
        <v>0</v>
      </c>
      <c r="CZ84" s="75">
        <f t="shared" si="44"/>
        <v>9002.275078</v>
      </c>
    </row>
    <row r="85" ht="14.25" customHeight="1">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8"/>
      <c r="CB85" s="51">
        <v>9.0</v>
      </c>
      <c r="CC85" s="51">
        <f>data!$F30</f>
        <v>23</v>
      </c>
      <c r="CD85" s="51">
        <f>data!$G30</f>
        <v>165</v>
      </c>
      <c r="CE85" s="75">
        <f t="shared" si="23"/>
        <v>538.2668</v>
      </c>
      <c r="CF85" s="76">
        <f t="shared" si="24"/>
        <v>0.8261138259</v>
      </c>
      <c r="CG85" s="76">
        <f t="shared" si="25"/>
        <v>0.3044553036</v>
      </c>
      <c r="CH85" s="77">
        <f t="shared" si="26"/>
        <v>3105.799436</v>
      </c>
      <c r="CI85" s="77">
        <f t="shared" si="27"/>
        <v>1441.40947</v>
      </c>
      <c r="CJ85" s="77">
        <f t="shared" si="28"/>
        <v>1767.966574</v>
      </c>
      <c r="CK85" s="75">
        <f t="shared" si="29"/>
        <v>88814.022</v>
      </c>
      <c r="CL85" s="77">
        <f t="shared" si="30"/>
        <v>744.786</v>
      </c>
      <c r="CM85" s="77">
        <f t="shared" si="31"/>
        <v>251.0496</v>
      </c>
      <c r="CN85" s="77">
        <f t="shared" si="32"/>
        <v>262.7133479</v>
      </c>
      <c r="CO85" s="25">
        <f t="shared" si="33"/>
        <v>4.170056145</v>
      </c>
      <c r="CP85" s="25">
        <f t="shared" si="34"/>
        <v>5.741532629</v>
      </c>
      <c r="CQ85" s="25">
        <f t="shared" si="35"/>
        <v>6.729641215</v>
      </c>
      <c r="CR85" s="25">
        <f t="shared" si="36"/>
        <v>6.729641215</v>
      </c>
      <c r="CS85" s="25">
        <f t="shared" si="37"/>
        <v>0</v>
      </c>
      <c r="CT85" s="25">
        <f t="shared" si="38"/>
        <v>0</v>
      </c>
      <c r="CU85" s="25">
        <f t="shared" si="39"/>
        <v>0</v>
      </c>
      <c r="CV85" s="77">
        <f t="shared" si="40"/>
        <v>262.7133479</v>
      </c>
      <c r="CW85" s="77">
        <f t="shared" si="41"/>
        <v>0</v>
      </c>
      <c r="CX85" s="77">
        <f t="shared" si="42"/>
        <v>0</v>
      </c>
      <c r="CY85" s="77">
        <f t="shared" si="43"/>
        <v>0</v>
      </c>
      <c r="CZ85" s="75">
        <f t="shared" si="44"/>
        <v>15975.32626</v>
      </c>
    </row>
    <row r="86" ht="14.25" customHeight="1">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8"/>
      <c r="CB86" s="51">
        <v>10.0</v>
      </c>
      <c r="CC86" s="51">
        <f>data!$F31</f>
        <v>24</v>
      </c>
      <c r="CD86" s="51">
        <f>data!$G31</f>
        <v>196</v>
      </c>
      <c r="CE86" s="75">
        <f t="shared" si="23"/>
        <v>717.6890667</v>
      </c>
      <c r="CF86" s="76">
        <f t="shared" si="24"/>
        <v>0.8526263825</v>
      </c>
      <c r="CG86" s="76">
        <f t="shared" si="25"/>
        <v>0.4105055299</v>
      </c>
      <c r="CH86" s="77">
        <f t="shared" si="26"/>
        <v>3071.26065</v>
      </c>
      <c r="CI86" s="77">
        <f t="shared" si="27"/>
        <v>1425.379931</v>
      </c>
      <c r="CJ86" s="77">
        <f t="shared" si="28"/>
        <v>1748.305478</v>
      </c>
      <c r="CK86" s="75">
        <f t="shared" si="29"/>
        <v>140667.0571</v>
      </c>
      <c r="CL86" s="77">
        <f t="shared" si="30"/>
        <v>757.6788333</v>
      </c>
      <c r="CM86" s="77">
        <f t="shared" si="31"/>
        <v>255.3954667</v>
      </c>
      <c r="CN86" s="77">
        <f t="shared" si="32"/>
        <v>267.2611233</v>
      </c>
      <c r="CO86" s="25">
        <f t="shared" si="33"/>
        <v>4.053512537</v>
      </c>
      <c r="CP86" s="25">
        <f t="shared" si="34"/>
        <v>5.581069819</v>
      </c>
      <c r="CQ86" s="25">
        <f t="shared" si="35"/>
        <v>6.541563011</v>
      </c>
      <c r="CR86" s="25">
        <f t="shared" si="36"/>
        <v>6.541563011</v>
      </c>
      <c r="CS86" s="25">
        <f t="shared" si="37"/>
        <v>0</v>
      </c>
      <c r="CT86" s="25">
        <f t="shared" si="38"/>
        <v>0</v>
      </c>
      <c r="CU86" s="25">
        <f t="shared" si="39"/>
        <v>0</v>
      </c>
      <c r="CV86" s="77">
        <f t="shared" si="40"/>
        <v>267.2611233</v>
      </c>
      <c r="CW86" s="77">
        <f t="shared" si="41"/>
        <v>0</v>
      </c>
      <c r="CX86" s="77">
        <f t="shared" si="42"/>
        <v>0</v>
      </c>
      <c r="CY86" s="77">
        <f t="shared" si="43"/>
        <v>0</v>
      </c>
      <c r="CZ86" s="75">
        <f t="shared" si="44"/>
        <v>25220.40787</v>
      </c>
    </row>
    <row r="87" ht="14.25" customHeight="1">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8"/>
      <c r="CB87" s="51">
        <v>11.0</v>
      </c>
      <c r="CC87" s="51">
        <f>data!$F32</f>
        <v>25</v>
      </c>
      <c r="CD87" s="51">
        <f>data!$G32</f>
        <v>210</v>
      </c>
      <c r="CE87" s="75">
        <f t="shared" si="23"/>
        <v>897.1113333</v>
      </c>
      <c r="CF87" s="76">
        <f t="shared" si="24"/>
        <v>0.8797420312</v>
      </c>
      <c r="CG87" s="76">
        <f t="shared" si="25"/>
        <v>0.5189681246</v>
      </c>
      <c r="CH87" s="77">
        <f t="shared" si="26"/>
        <v>3036.721863</v>
      </c>
      <c r="CI87" s="77">
        <f t="shared" si="27"/>
        <v>1409.350392</v>
      </c>
      <c r="CJ87" s="77">
        <f t="shared" si="28"/>
        <v>1728.644383</v>
      </c>
      <c r="CK87" s="75">
        <f t="shared" si="29"/>
        <v>188393.38</v>
      </c>
      <c r="CL87" s="77">
        <f t="shared" si="30"/>
        <v>770.5716667</v>
      </c>
      <c r="CM87" s="77">
        <f t="shared" si="31"/>
        <v>259.7413333</v>
      </c>
      <c r="CN87" s="77">
        <f t="shared" si="32"/>
        <v>271.8088986</v>
      </c>
      <c r="CO87" s="25">
        <f t="shared" si="33"/>
        <v>3.940868831</v>
      </c>
      <c r="CP87" s="25">
        <f t="shared" si="34"/>
        <v>5.425976581</v>
      </c>
      <c r="CQ87" s="25">
        <f t="shared" si="35"/>
        <v>6.359778474</v>
      </c>
      <c r="CR87" s="25">
        <f t="shared" si="36"/>
        <v>6.359778474</v>
      </c>
      <c r="CS87" s="25">
        <f t="shared" si="37"/>
        <v>0</v>
      </c>
      <c r="CT87" s="25">
        <f t="shared" si="38"/>
        <v>0</v>
      </c>
      <c r="CU87" s="25">
        <f t="shared" si="39"/>
        <v>0</v>
      </c>
      <c r="CV87" s="77">
        <f t="shared" si="40"/>
        <v>271.8088986</v>
      </c>
      <c r="CW87" s="77">
        <f t="shared" si="41"/>
        <v>0</v>
      </c>
      <c r="CX87" s="77">
        <f t="shared" si="42"/>
        <v>0</v>
      </c>
      <c r="CY87" s="77">
        <f t="shared" si="43"/>
        <v>0</v>
      </c>
      <c r="CZ87" s="75">
        <f t="shared" si="44"/>
        <v>33671.9531</v>
      </c>
    </row>
    <row r="88" ht="14.25" customHeight="1">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8"/>
      <c r="CB88" s="51">
        <v>12.0</v>
      </c>
      <c r="CC88" s="51">
        <f>data!$F33</f>
        <v>26</v>
      </c>
      <c r="CD88" s="51">
        <f>data!$G33</f>
        <v>215</v>
      </c>
      <c r="CE88" s="75">
        <f t="shared" si="23"/>
        <v>1076.5336</v>
      </c>
      <c r="CF88" s="76">
        <f t="shared" si="24"/>
        <v>0.9074815869</v>
      </c>
      <c r="CG88" s="76">
        <f t="shared" si="25"/>
        <v>0.6299263476</v>
      </c>
      <c r="CH88" s="77">
        <f t="shared" si="26"/>
        <v>3002.183077</v>
      </c>
      <c r="CI88" s="77">
        <f t="shared" si="27"/>
        <v>1393.320853</v>
      </c>
      <c r="CJ88" s="77">
        <f t="shared" si="28"/>
        <v>1708.983287</v>
      </c>
      <c r="CK88" s="75">
        <f t="shared" si="29"/>
        <v>231454.724</v>
      </c>
      <c r="CL88" s="77">
        <f t="shared" si="30"/>
        <v>783.4645</v>
      </c>
      <c r="CM88" s="77">
        <f t="shared" si="31"/>
        <v>264.0872</v>
      </c>
      <c r="CN88" s="77">
        <f t="shared" si="32"/>
        <v>276.356674</v>
      </c>
      <c r="CO88" s="25">
        <f t="shared" si="33"/>
        <v>3.831932496</v>
      </c>
      <c r="CP88" s="25">
        <f t="shared" si="34"/>
        <v>5.275987827</v>
      </c>
      <c r="CQ88" s="25">
        <f t="shared" si="35"/>
        <v>6.183976896</v>
      </c>
      <c r="CR88" s="25">
        <f t="shared" si="36"/>
        <v>6.183976896</v>
      </c>
      <c r="CS88" s="25">
        <f t="shared" si="37"/>
        <v>0</v>
      </c>
      <c r="CT88" s="25">
        <f t="shared" si="38"/>
        <v>0</v>
      </c>
      <c r="CU88" s="25">
        <f t="shared" si="39"/>
        <v>0</v>
      </c>
      <c r="CV88" s="77">
        <f t="shared" si="40"/>
        <v>276.356674</v>
      </c>
      <c r="CW88" s="77">
        <f t="shared" si="41"/>
        <v>0</v>
      </c>
      <c r="CX88" s="77">
        <f t="shared" si="42"/>
        <v>0</v>
      </c>
      <c r="CY88" s="77">
        <f t="shared" si="43"/>
        <v>0</v>
      </c>
      <c r="CZ88" s="75">
        <f t="shared" si="44"/>
        <v>41243.96114</v>
      </c>
    </row>
    <row r="89" ht="14.25" customHeight="1">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8"/>
      <c r="CB89" s="51">
        <v>13.0</v>
      </c>
      <c r="CC89" s="51">
        <f>data!$F34</f>
        <v>27</v>
      </c>
      <c r="CD89" s="51">
        <f>data!$G34</f>
        <v>210</v>
      </c>
      <c r="CE89" s="75">
        <f t="shared" si="23"/>
        <v>1255.955867</v>
      </c>
      <c r="CF89" s="76">
        <f t="shared" si="24"/>
        <v>0.9358668336</v>
      </c>
      <c r="CG89" s="76">
        <f t="shared" si="25"/>
        <v>0.7434673345</v>
      </c>
      <c r="CH89" s="77">
        <f t="shared" si="26"/>
        <v>2967.644291</v>
      </c>
      <c r="CI89" s="77">
        <f t="shared" si="27"/>
        <v>1377.291313</v>
      </c>
      <c r="CJ89" s="77">
        <f t="shared" si="28"/>
        <v>1689.322191</v>
      </c>
      <c r="CK89" s="75">
        <f t="shared" si="29"/>
        <v>263750.732</v>
      </c>
      <c r="CL89" s="77">
        <f t="shared" si="30"/>
        <v>796.3573333</v>
      </c>
      <c r="CM89" s="77">
        <f t="shared" si="31"/>
        <v>268.4330667</v>
      </c>
      <c r="CN89" s="77">
        <f t="shared" si="32"/>
        <v>280.9044493</v>
      </c>
      <c r="CO89" s="25">
        <f t="shared" si="33"/>
        <v>3.726523467</v>
      </c>
      <c r="CP89" s="25">
        <f t="shared" si="34"/>
        <v>5.130855637</v>
      </c>
      <c r="CQ89" s="25">
        <f t="shared" si="35"/>
        <v>6.013867689</v>
      </c>
      <c r="CR89" s="25">
        <f t="shared" si="36"/>
        <v>6.013867689</v>
      </c>
      <c r="CS89" s="25">
        <f t="shared" si="37"/>
        <v>0</v>
      </c>
      <c r="CT89" s="25">
        <f t="shared" si="38"/>
        <v>0</v>
      </c>
      <c r="CU89" s="25">
        <f t="shared" si="39"/>
        <v>0</v>
      </c>
      <c r="CV89" s="77">
        <f t="shared" si="40"/>
        <v>280.9044493</v>
      </c>
      <c r="CW89" s="77">
        <f t="shared" si="41"/>
        <v>0</v>
      </c>
      <c r="CX89" s="77">
        <f t="shared" si="42"/>
        <v>0</v>
      </c>
      <c r="CY89" s="77">
        <f t="shared" si="43"/>
        <v>0</v>
      </c>
      <c r="CZ89" s="75">
        <f t="shared" si="44"/>
        <v>46862.53181</v>
      </c>
    </row>
    <row r="90" ht="14.25" customHeight="1">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8"/>
      <c r="CB90" s="51">
        <v>14.0</v>
      </c>
      <c r="CC90" s="51">
        <f>data!$F35</f>
        <v>28</v>
      </c>
      <c r="CD90" s="51">
        <f>data!$G35</f>
        <v>181</v>
      </c>
      <c r="CE90" s="75">
        <f t="shared" si="23"/>
        <v>1435.378133</v>
      </c>
      <c r="CF90" s="76">
        <f t="shared" si="24"/>
        <v>0.9649205814</v>
      </c>
      <c r="CG90" s="76">
        <f t="shared" si="25"/>
        <v>0.8596823254</v>
      </c>
      <c r="CH90" s="77">
        <f t="shared" si="26"/>
        <v>2933.105504</v>
      </c>
      <c r="CI90" s="77">
        <f t="shared" si="27"/>
        <v>1361.261774</v>
      </c>
      <c r="CJ90" s="77">
        <f t="shared" si="28"/>
        <v>1669.661096</v>
      </c>
      <c r="CK90" s="75">
        <f t="shared" si="29"/>
        <v>259803.4421</v>
      </c>
      <c r="CL90" s="77">
        <f t="shared" si="30"/>
        <v>809.2501667</v>
      </c>
      <c r="CM90" s="77">
        <f t="shared" si="31"/>
        <v>272.7789333</v>
      </c>
      <c r="CN90" s="77">
        <f t="shared" si="32"/>
        <v>285.4522247</v>
      </c>
      <c r="CO90" s="25">
        <f t="shared" si="33"/>
        <v>3.624473154</v>
      </c>
      <c r="CP90" s="25">
        <f t="shared" si="34"/>
        <v>4.990347889</v>
      </c>
      <c r="CQ90" s="25">
        <f t="shared" si="35"/>
        <v>5.849178782</v>
      </c>
      <c r="CR90" s="25">
        <f t="shared" si="36"/>
        <v>5.849178782</v>
      </c>
      <c r="CS90" s="25">
        <f t="shared" si="37"/>
        <v>0</v>
      </c>
      <c r="CT90" s="25">
        <f t="shared" si="38"/>
        <v>4.937698086</v>
      </c>
      <c r="CU90" s="25">
        <f t="shared" si="39"/>
        <v>0</v>
      </c>
      <c r="CV90" s="77">
        <f t="shared" si="40"/>
        <v>285.4522247</v>
      </c>
      <c r="CW90" s="77">
        <f t="shared" si="41"/>
        <v>0</v>
      </c>
      <c r="CX90" s="77">
        <f t="shared" si="42"/>
        <v>290.697833</v>
      </c>
      <c r="CY90" s="77">
        <f t="shared" si="43"/>
        <v>0</v>
      </c>
      <c r="CZ90" s="75">
        <f t="shared" si="44"/>
        <v>98648.15837</v>
      </c>
    </row>
    <row r="91" ht="14.25" customHeight="1">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8"/>
      <c r="CB91" s="51">
        <v>15.0</v>
      </c>
      <c r="CC91" s="51">
        <f>data!$F36</f>
        <v>29</v>
      </c>
      <c r="CD91" s="51">
        <f>data!$G36</f>
        <v>150</v>
      </c>
      <c r="CE91" s="75">
        <f t="shared" si="23"/>
        <v>1614.8004</v>
      </c>
      <c r="CF91" s="76">
        <f t="shared" si="24"/>
        <v>0.9946667273</v>
      </c>
      <c r="CG91" s="76">
        <f t="shared" si="25"/>
        <v>0.9786669091</v>
      </c>
      <c r="CH91" s="77">
        <f t="shared" si="26"/>
        <v>2898.566718</v>
      </c>
      <c r="CI91" s="77">
        <f t="shared" si="27"/>
        <v>1345.232235</v>
      </c>
      <c r="CJ91" s="77">
        <f t="shared" si="28"/>
        <v>1650</v>
      </c>
      <c r="CK91" s="75">
        <f t="shared" si="29"/>
        <v>242220.06</v>
      </c>
      <c r="CL91" s="77">
        <f t="shared" si="30"/>
        <v>822.143</v>
      </c>
      <c r="CM91" s="77">
        <f t="shared" si="31"/>
        <v>277.1248</v>
      </c>
      <c r="CN91" s="77">
        <f t="shared" si="32"/>
        <v>290</v>
      </c>
      <c r="CO91" s="25">
        <f t="shared" si="33"/>
        <v>3.525623545</v>
      </c>
      <c r="CP91" s="25">
        <f t="shared" si="34"/>
        <v>4.854247022</v>
      </c>
      <c r="CQ91" s="25">
        <f t="shared" si="35"/>
        <v>5.689655172</v>
      </c>
      <c r="CR91" s="25">
        <f t="shared" si="36"/>
        <v>5.689655172</v>
      </c>
      <c r="CS91" s="25">
        <f t="shared" si="37"/>
        <v>0</v>
      </c>
      <c r="CT91" s="25">
        <f t="shared" si="38"/>
        <v>4.659745981</v>
      </c>
      <c r="CU91" s="25">
        <f t="shared" si="39"/>
        <v>0</v>
      </c>
      <c r="CV91" s="77">
        <f t="shared" si="40"/>
        <v>290</v>
      </c>
      <c r="CW91" s="77">
        <f t="shared" si="41"/>
        <v>0</v>
      </c>
      <c r="CX91" s="77">
        <f t="shared" si="42"/>
        <v>346.5425812</v>
      </c>
      <c r="CY91" s="77">
        <f t="shared" si="43"/>
        <v>0</v>
      </c>
      <c r="CZ91" s="75">
        <f t="shared" si="44"/>
        <v>94781.66327</v>
      </c>
    </row>
    <row r="92" ht="14.25" customHeight="1">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8"/>
      <c r="CB92" s="51">
        <v>16.0</v>
      </c>
      <c r="CC92" s="51">
        <f>data!$F37</f>
        <v>30</v>
      </c>
      <c r="CD92" s="51">
        <f>data!$G37</f>
        <v>120</v>
      </c>
      <c r="CE92" s="75">
        <f t="shared" si="23"/>
        <v>1794.222667</v>
      </c>
      <c r="CF92" s="76">
        <f t="shared" si="24"/>
        <v>1</v>
      </c>
      <c r="CG92" s="76">
        <f t="shared" si="25"/>
        <v>1</v>
      </c>
      <c r="CH92" s="77">
        <f t="shared" si="26"/>
        <v>2864.027932</v>
      </c>
      <c r="CI92" s="77">
        <f t="shared" si="27"/>
        <v>1329.202696</v>
      </c>
      <c r="CJ92" s="77">
        <f t="shared" si="28"/>
        <v>1630.338904</v>
      </c>
      <c r="CK92" s="75">
        <f t="shared" si="29"/>
        <v>215306.72</v>
      </c>
      <c r="CL92" s="77">
        <f t="shared" si="30"/>
        <v>835.0358333</v>
      </c>
      <c r="CM92" s="77">
        <f t="shared" si="31"/>
        <v>281.4706667</v>
      </c>
      <c r="CN92" s="77">
        <f t="shared" si="32"/>
        <v>294.5477753</v>
      </c>
      <c r="CO92" s="25">
        <f t="shared" si="33"/>
        <v>3.429826383</v>
      </c>
      <c r="CP92" s="25">
        <f t="shared" si="34"/>
        <v>4.72234891</v>
      </c>
      <c r="CQ92" s="25">
        <f t="shared" si="35"/>
        <v>5.535057606</v>
      </c>
      <c r="CR92" s="25">
        <f t="shared" si="36"/>
        <v>0</v>
      </c>
      <c r="CS92" s="25">
        <f t="shared" si="37"/>
        <v>0</v>
      </c>
      <c r="CT92" s="25">
        <f t="shared" si="38"/>
        <v>4.381793876</v>
      </c>
      <c r="CU92" s="25">
        <f t="shared" si="39"/>
        <v>0</v>
      </c>
      <c r="CV92" s="77">
        <f t="shared" si="40"/>
        <v>0</v>
      </c>
      <c r="CW92" s="77">
        <f t="shared" si="41"/>
        <v>0</v>
      </c>
      <c r="CX92" s="77">
        <f t="shared" si="42"/>
        <v>409.4721745</v>
      </c>
      <c r="CY92" s="77">
        <f t="shared" si="43"/>
        <v>0</v>
      </c>
      <c r="CZ92" s="75">
        <f t="shared" si="44"/>
        <v>49136.66094</v>
      </c>
    </row>
    <row r="93" ht="14.25" customHeight="1">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8"/>
      <c r="CB93" s="51">
        <v>17.0</v>
      </c>
      <c r="CC93" s="51">
        <f>data!$F38</f>
        <v>31</v>
      </c>
      <c r="CD93" s="51">
        <f>data!$G38</f>
        <v>75</v>
      </c>
      <c r="CE93" s="75">
        <f t="shared" si="23"/>
        <v>1973.644933</v>
      </c>
      <c r="CF93" s="76">
        <f t="shared" si="24"/>
        <v>1</v>
      </c>
      <c r="CG93" s="76">
        <f t="shared" si="25"/>
        <v>1</v>
      </c>
      <c r="CH93" s="77">
        <f t="shared" si="26"/>
        <v>2829.489145</v>
      </c>
      <c r="CI93" s="77">
        <f t="shared" si="27"/>
        <v>1313.173157</v>
      </c>
      <c r="CJ93" s="77">
        <f t="shared" si="28"/>
        <v>1610.677809</v>
      </c>
      <c r="CK93" s="75">
        <f t="shared" si="29"/>
        <v>148023.37</v>
      </c>
      <c r="CL93" s="77">
        <f t="shared" si="30"/>
        <v>847.9286667</v>
      </c>
      <c r="CM93" s="77">
        <f t="shared" si="31"/>
        <v>285.8165333</v>
      </c>
      <c r="CN93" s="77">
        <f t="shared" si="32"/>
        <v>299.0955507</v>
      </c>
      <c r="CO93" s="25">
        <f t="shared" si="33"/>
        <v>3.33694243</v>
      </c>
      <c r="CP93" s="25">
        <f t="shared" si="34"/>
        <v>4.594461844</v>
      </c>
      <c r="CQ93" s="25">
        <f t="shared" si="35"/>
        <v>5.385161381</v>
      </c>
      <c r="CR93" s="25">
        <f t="shared" si="36"/>
        <v>0</v>
      </c>
      <c r="CS93" s="25">
        <f t="shared" si="37"/>
        <v>0</v>
      </c>
      <c r="CT93" s="25">
        <f t="shared" si="38"/>
        <v>4.103841771</v>
      </c>
      <c r="CU93" s="25">
        <f t="shared" si="39"/>
        <v>0</v>
      </c>
      <c r="CV93" s="77">
        <f t="shared" si="40"/>
        <v>0</v>
      </c>
      <c r="CW93" s="77">
        <f t="shared" si="41"/>
        <v>0</v>
      </c>
      <c r="CX93" s="77">
        <f t="shared" si="42"/>
        <v>480.9261768</v>
      </c>
      <c r="CY93" s="77">
        <f t="shared" si="43"/>
        <v>0</v>
      </c>
      <c r="CZ93" s="75">
        <f t="shared" si="44"/>
        <v>36069.46326</v>
      </c>
    </row>
    <row r="94" ht="14.2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8"/>
      <c r="CB94" s="51">
        <v>18.0</v>
      </c>
      <c r="CC94" s="51">
        <f>data!$F39</f>
        <v>32</v>
      </c>
      <c r="CD94" s="51">
        <f>data!$G39</f>
        <v>35</v>
      </c>
      <c r="CE94" s="75">
        <f t="shared" si="23"/>
        <v>2153.0672</v>
      </c>
      <c r="CF94" s="76">
        <f t="shared" si="24"/>
        <v>1</v>
      </c>
      <c r="CG94" s="76">
        <f t="shared" si="25"/>
        <v>1</v>
      </c>
      <c r="CH94" s="77">
        <f t="shared" si="26"/>
        <v>2794.950359</v>
      </c>
      <c r="CI94" s="77">
        <f t="shared" si="27"/>
        <v>1297.143618</v>
      </c>
      <c r="CJ94" s="77">
        <f t="shared" si="28"/>
        <v>1591.016713</v>
      </c>
      <c r="CK94" s="75">
        <f t="shared" si="29"/>
        <v>75357.352</v>
      </c>
      <c r="CL94" s="77">
        <f t="shared" si="30"/>
        <v>860.8215</v>
      </c>
      <c r="CM94" s="77">
        <f t="shared" si="31"/>
        <v>290.1624</v>
      </c>
      <c r="CN94" s="77">
        <f t="shared" si="32"/>
        <v>303.643326</v>
      </c>
      <c r="CO94" s="25">
        <f t="shared" si="33"/>
        <v>3.24684079</v>
      </c>
      <c r="CP94" s="25">
        <f t="shared" si="34"/>
        <v>4.470405599</v>
      </c>
      <c r="CQ94" s="25">
        <f t="shared" si="35"/>
        <v>5.239755254</v>
      </c>
      <c r="CR94" s="25">
        <f t="shared" si="36"/>
        <v>0</v>
      </c>
      <c r="CS94" s="25">
        <f t="shared" si="37"/>
        <v>0</v>
      </c>
      <c r="CT94" s="25">
        <f t="shared" si="38"/>
        <v>3.825889666</v>
      </c>
      <c r="CU94" s="25">
        <f t="shared" si="39"/>
        <v>0</v>
      </c>
      <c r="CV94" s="77">
        <f t="shared" si="40"/>
        <v>0</v>
      </c>
      <c r="CW94" s="77">
        <f t="shared" si="41"/>
        <v>0</v>
      </c>
      <c r="CX94" s="77">
        <f t="shared" si="42"/>
        <v>562.7624913</v>
      </c>
      <c r="CY94" s="77">
        <f t="shared" si="43"/>
        <v>0</v>
      </c>
      <c r="CZ94" s="75">
        <f t="shared" si="44"/>
        <v>19696.68719</v>
      </c>
    </row>
    <row r="95" ht="14.2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8"/>
      <c r="CB95" s="51">
        <v>19.0</v>
      </c>
      <c r="CC95" s="51">
        <f>data!$F40</f>
        <v>33</v>
      </c>
      <c r="CD95" s="51">
        <f>data!$G40</f>
        <v>11</v>
      </c>
      <c r="CE95" s="75">
        <f t="shared" si="23"/>
        <v>2332.489467</v>
      </c>
      <c r="CF95" s="76">
        <f t="shared" si="24"/>
        <v>1</v>
      </c>
      <c r="CG95" s="76">
        <f t="shared" si="25"/>
        <v>1</v>
      </c>
      <c r="CH95" s="77">
        <f t="shared" si="26"/>
        <v>2760.411573</v>
      </c>
      <c r="CI95" s="77">
        <f t="shared" si="27"/>
        <v>1281.114078</v>
      </c>
      <c r="CJ95" s="77">
        <f t="shared" si="28"/>
        <v>1571.355617</v>
      </c>
      <c r="CK95" s="75">
        <f t="shared" si="29"/>
        <v>25657.38413</v>
      </c>
      <c r="CL95" s="77">
        <f t="shared" si="30"/>
        <v>873.7143333</v>
      </c>
      <c r="CM95" s="77">
        <f t="shared" si="31"/>
        <v>294.5082667</v>
      </c>
      <c r="CN95" s="77">
        <f t="shared" si="32"/>
        <v>308.1911014</v>
      </c>
      <c r="CO95" s="25">
        <f t="shared" si="33"/>
        <v>3.159398292</v>
      </c>
      <c r="CP95" s="25">
        <f t="shared" si="34"/>
        <v>4.350010588</v>
      </c>
      <c r="CQ95" s="25">
        <f t="shared" si="35"/>
        <v>5.098640455</v>
      </c>
      <c r="CR95" s="25">
        <f t="shared" si="36"/>
        <v>0</v>
      </c>
      <c r="CS95" s="25">
        <f t="shared" si="37"/>
        <v>0</v>
      </c>
      <c r="CT95" s="25">
        <f t="shared" si="38"/>
        <v>3.547937562</v>
      </c>
      <c r="CU95" s="25">
        <f t="shared" si="39"/>
        <v>0</v>
      </c>
      <c r="CV95" s="77">
        <f t="shared" si="40"/>
        <v>0</v>
      </c>
      <c r="CW95" s="77">
        <f t="shared" si="41"/>
        <v>0</v>
      </c>
      <c r="CX95" s="77">
        <f t="shared" si="42"/>
        <v>657.4212275</v>
      </c>
      <c r="CY95" s="77">
        <f t="shared" si="43"/>
        <v>0</v>
      </c>
      <c r="CZ95" s="75">
        <f t="shared" si="44"/>
        <v>7231.633502</v>
      </c>
    </row>
    <row r="96" ht="14.25" customHeight="1">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8"/>
      <c r="CB96" s="51">
        <v>20.0</v>
      </c>
      <c r="CC96" s="51">
        <f>data!$F41</f>
        <v>34</v>
      </c>
      <c r="CD96" s="51">
        <f>data!$G41</f>
        <v>6</v>
      </c>
      <c r="CE96" s="75">
        <f t="shared" si="23"/>
        <v>2511.911733</v>
      </c>
      <c r="CF96" s="76">
        <f t="shared" si="24"/>
        <v>1</v>
      </c>
      <c r="CG96" s="76">
        <f t="shared" si="25"/>
        <v>1</v>
      </c>
      <c r="CH96" s="77">
        <f t="shared" si="26"/>
        <v>2725.872786</v>
      </c>
      <c r="CI96" s="77">
        <f t="shared" si="27"/>
        <v>1265.084539</v>
      </c>
      <c r="CJ96" s="77">
        <f t="shared" si="28"/>
        <v>1551.694522</v>
      </c>
      <c r="CK96" s="75">
        <f t="shared" si="29"/>
        <v>15071.4704</v>
      </c>
      <c r="CL96" s="77">
        <f t="shared" si="30"/>
        <v>886.6071667</v>
      </c>
      <c r="CM96" s="77">
        <f t="shared" si="31"/>
        <v>298.8541333</v>
      </c>
      <c r="CN96" s="77">
        <f t="shared" si="32"/>
        <v>312.7388767</v>
      </c>
      <c r="CO96" s="25">
        <f t="shared" si="33"/>
        <v>3.074498931</v>
      </c>
      <c r="CP96" s="25">
        <f t="shared" si="34"/>
        <v>4.23311709</v>
      </c>
      <c r="CQ96" s="25">
        <f t="shared" si="35"/>
        <v>4.961629773</v>
      </c>
      <c r="CR96" s="25">
        <f t="shared" si="36"/>
        <v>0</v>
      </c>
      <c r="CS96" s="25">
        <f t="shared" si="37"/>
        <v>0</v>
      </c>
      <c r="CT96" s="25">
        <f t="shared" si="38"/>
        <v>3.269985457</v>
      </c>
      <c r="CU96" s="25">
        <f t="shared" si="39"/>
        <v>0</v>
      </c>
      <c r="CV96" s="77">
        <f t="shared" si="40"/>
        <v>0</v>
      </c>
      <c r="CW96" s="77">
        <f t="shared" si="41"/>
        <v>0</v>
      </c>
      <c r="CX96" s="77">
        <f t="shared" si="42"/>
        <v>768.1721422</v>
      </c>
      <c r="CY96" s="77">
        <f t="shared" si="43"/>
        <v>0</v>
      </c>
      <c r="CZ96" s="75">
        <f t="shared" si="44"/>
        <v>4609.032853</v>
      </c>
    </row>
    <row r="97" ht="14.25" customHeight="1">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8"/>
      <c r="CB97" s="51">
        <v>21.0</v>
      </c>
      <c r="CC97" s="51">
        <f>data!$F42</f>
        <v>35</v>
      </c>
      <c r="CD97" s="51">
        <f>data!$G42</f>
        <v>4</v>
      </c>
      <c r="CE97" s="75">
        <f t="shared" si="23"/>
        <v>2691.334</v>
      </c>
      <c r="CF97" s="76">
        <f t="shared" si="24"/>
        <v>1</v>
      </c>
      <c r="CG97" s="76">
        <f t="shared" si="25"/>
        <v>1</v>
      </c>
      <c r="CH97" s="77">
        <f t="shared" si="26"/>
        <v>2691.334</v>
      </c>
      <c r="CI97" s="77">
        <f t="shared" si="27"/>
        <v>1249.055</v>
      </c>
      <c r="CJ97" s="77">
        <f t="shared" si="28"/>
        <v>1532.033426</v>
      </c>
      <c r="CK97" s="75">
        <f t="shared" si="29"/>
        <v>10765.336</v>
      </c>
      <c r="CL97" s="77">
        <f t="shared" si="30"/>
        <v>899.5</v>
      </c>
      <c r="CM97" s="77">
        <f t="shared" si="31"/>
        <v>303.2</v>
      </c>
      <c r="CN97" s="77">
        <f t="shared" si="32"/>
        <v>317.2866521</v>
      </c>
      <c r="CO97" s="25">
        <f t="shared" si="33"/>
        <v>2.992033352</v>
      </c>
      <c r="CP97" s="25">
        <f t="shared" si="34"/>
        <v>4.119574538</v>
      </c>
      <c r="CQ97" s="25">
        <f t="shared" si="35"/>
        <v>4.828546729</v>
      </c>
      <c r="CR97" s="25">
        <f t="shared" si="36"/>
        <v>0</v>
      </c>
      <c r="CS97" s="25">
        <f t="shared" si="37"/>
        <v>0</v>
      </c>
      <c r="CT97" s="25">
        <f t="shared" si="38"/>
        <v>2.992033352</v>
      </c>
      <c r="CU97" s="25">
        <f t="shared" si="39"/>
        <v>0</v>
      </c>
      <c r="CV97" s="77">
        <f t="shared" si="40"/>
        <v>0</v>
      </c>
      <c r="CW97" s="77">
        <f t="shared" si="41"/>
        <v>0</v>
      </c>
      <c r="CX97" s="77">
        <f t="shared" si="42"/>
        <v>899.5</v>
      </c>
      <c r="CY97" s="77">
        <f t="shared" si="43"/>
        <v>0</v>
      </c>
      <c r="CZ97" s="75">
        <f t="shared" si="44"/>
        <v>3598</v>
      </c>
    </row>
    <row r="98" ht="14.25" customHeight="1">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8"/>
      <c r="CB98" s="51">
        <v>22.0</v>
      </c>
      <c r="CC98" s="51">
        <f>data!$F43</f>
        <v>36</v>
      </c>
      <c r="CD98" s="51">
        <f>data!$G43</f>
        <v>0</v>
      </c>
      <c r="CE98" s="75">
        <f t="shared" si="23"/>
        <v>2870.756267</v>
      </c>
      <c r="CF98" s="76">
        <f t="shared" si="24"/>
        <v>1</v>
      </c>
      <c r="CG98" s="76">
        <f t="shared" si="25"/>
        <v>1</v>
      </c>
      <c r="CH98" s="77">
        <f t="shared" si="26"/>
        <v>2656.795214</v>
      </c>
      <c r="CI98" s="77">
        <f t="shared" si="27"/>
        <v>1233.025461</v>
      </c>
      <c r="CJ98" s="77">
        <f t="shared" si="28"/>
        <v>1512.372331</v>
      </c>
      <c r="CK98" s="75">
        <f t="shared" si="29"/>
        <v>0</v>
      </c>
      <c r="CL98" s="77">
        <f t="shared" si="30"/>
        <v>912.3928333</v>
      </c>
      <c r="CM98" s="77">
        <f t="shared" si="31"/>
        <v>307.5458667</v>
      </c>
      <c r="CN98" s="77">
        <f t="shared" si="32"/>
        <v>321.8344274</v>
      </c>
      <c r="CO98" s="25">
        <f t="shared" si="33"/>
        <v>2.91189838</v>
      </c>
      <c r="CP98" s="25">
        <f t="shared" si="34"/>
        <v>4.009240879</v>
      </c>
      <c r="CQ98" s="25">
        <f t="shared" si="35"/>
        <v>4.699224824</v>
      </c>
      <c r="CR98" s="25">
        <f t="shared" si="36"/>
        <v>0</v>
      </c>
      <c r="CS98" s="25">
        <f t="shared" si="37"/>
        <v>0</v>
      </c>
      <c r="CT98" s="25">
        <f t="shared" si="38"/>
        <v>0</v>
      </c>
      <c r="CU98" s="25">
        <f t="shared" si="39"/>
        <v>2.91189838</v>
      </c>
      <c r="CV98" s="77">
        <f t="shared" si="40"/>
        <v>0</v>
      </c>
      <c r="CW98" s="77">
        <f t="shared" si="41"/>
        <v>0</v>
      </c>
      <c r="CX98" s="77">
        <f t="shared" si="42"/>
        <v>0</v>
      </c>
      <c r="CY98" s="77">
        <f t="shared" si="43"/>
        <v>912.3928333</v>
      </c>
      <c r="CZ98" s="75">
        <f t="shared" si="44"/>
        <v>0</v>
      </c>
    </row>
    <row r="99" ht="14.25" customHeight="1">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8"/>
      <c r="CB99" s="51">
        <v>23.0</v>
      </c>
      <c r="CC99" s="51">
        <f>data!$F44</f>
        <v>37</v>
      </c>
      <c r="CD99" s="51">
        <f>data!$G44</f>
        <v>0</v>
      </c>
      <c r="CE99" s="75">
        <f t="shared" si="23"/>
        <v>3050.178533</v>
      </c>
      <c r="CF99" s="76">
        <f t="shared" si="24"/>
        <v>1</v>
      </c>
      <c r="CG99" s="76">
        <f t="shared" si="25"/>
        <v>1</v>
      </c>
      <c r="CH99" s="77">
        <f t="shared" si="26"/>
        <v>2622.256427</v>
      </c>
      <c r="CI99" s="77">
        <f t="shared" si="27"/>
        <v>1216.995922</v>
      </c>
      <c r="CJ99" s="77">
        <f t="shared" si="28"/>
        <v>1492.711235</v>
      </c>
      <c r="CK99" s="75">
        <f t="shared" si="29"/>
        <v>0</v>
      </c>
      <c r="CL99" s="77">
        <f t="shared" si="30"/>
        <v>925.2856667</v>
      </c>
      <c r="CM99" s="77">
        <f t="shared" si="31"/>
        <v>311.8917333</v>
      </c>
      <c r="CN99" s="77">
        <f t="shared" si="32"/>
        <v>326.3822028</v>
      </c>
      <c r="CO99" s="25">
        <f t="shared" si="33"/>
        <v>2.833996593</v>
      </c>
      <c r="CP99" s="25">
        <f t="shared" si="34"/>
        <v>3.901981975</v>
      </c>
      <c r="CQ99" s="25">
        <f t="shared" si="35"/>
        <v>4.573506834</v>
      </c>
      <c r="CR99" s="25">
        <f t="shared" si="36"/>
        <v>0</v>
      </c>
      <c r="CS99" s="25">
        <f t="shared" si="37"/>
        <v>0</v>
      </c>
      <c r="CT99" s="25">
        <f t="shared" si="38"/>
        <v>0</v>
      </c>
      <c r="CU99" s="25">
        <f t="shared" si="39"/>
        <v>2.833996593</v>
      </c>
      <c r="CV99" s="77">
        <f t="shared" si="40"/>
        <v>0</v>
      </c>
      <c r="CW99" s="77">
        <f t="shared" si="41"/>
        <v>0</v>
      </c>
      <c r="CX99" s="77">
        <f t="shared" si="42"/>
        <v>0</v>
      </c>
      <c r="CY99" s="77">
        <f t="shared" si="43"/>
        <v>925.2856667</v>
      </c>
      <c r="CZ99" s="75">
        <f t="shared" si="44"/>
        <v>0</v>
      </c>
    </row>
    <row r="100" ht="14.25" customHeight="1">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c r="BY100" s="15"/>
      <c r="BZ100" s="15"/>
      <c r="CA100" s="8"/>
      <c r="CB100" s="51">
        <v>24.0</v>
      </c>
      <c r="CC100" s="51">
        <f>data!$F45</f>
        <v>38</v>
      </c>
      <c r="CD100" s="51">
        <f>data!$G45</f>
        <v>0</v>
      </c>
      <c r="CE100" s="75">
        <f t="shared" si="23"/>
        <v>3229.6008</v>
      </c>
      <c r="CF100" s="76">
        <f t="shared" si="24"/>
        <v>1</v>
      </c>
      <c r="CG100" s="76">
        <f t="shared" si="25"/>
        <v>1</v>
      </c>
      <c r="CH100" s="77">
        <f t="shared" si="26"/>
        <v>2587.717641</v>
      </c>
      <c r="CI100" s="77">
        <f t="shared" si="27"/>
        <v>1200.966383</v>
      </c>
      <c r="CJ100" s="77">
        <f t="shared" si="28"/>
        <v>1473.050139</v>
      </c>
      <c r="CK100" s="75">
        <f t="shared" si="29"/>
        <v>0</v>
      </c>
      <c r="CL100" s="77">
        <f t="shared" si="30"/>
        <v>938.1785</v>
      </c>
      <c r="CM100" s="77">
        <f t="shared" si="31"/>
        <v>316.2376</v>
      </c>
      <c r="CN100" s="77">
        <f t="shared" si="32"/>
        <v>330.9299781</v>
      </c>
      <c r="CO100" s="25">
        <f t="shared" si="33"/>
        <v>2.758235923</v>
      </c>
      <c r="CP100" s="25">
        <f t="shared" si="34"/>
        <v>3.797671063</v>
      </c>
      <c r="CQ100" s="25">
        <f t="shared" si="35"/>
        <v>4.451244181</v>
      </c>
      <c r="CR100" s="25">
        <f t="shared" si="36"/>
        <v>0</v>
      </c>
      <c r="CS100" s="25">
        <f t="shared" si="37"/>
        <v>0</v>
      </c>
      <c r="CT100" s="25">
        <f t="shared" si="38"/>
        <v>0</v>
      </c>
      <c r="CU100" s="25">
        <f t="shared" si="39"/>
        <v>2.758235923</v>
      </c>
      <c r="CV100" s="77">
        <f t="shared" si="40"/>
        <v>0</v>
      </c>
      <c r="CW100" s="77">
        <f t="shared" si="41"/>
        <v>0</v>
      </c>
      <c r="CX100" s="77">
        <f t="shared" si="42"/>
        <v>0</v>
      </c>
      <c r="CY100" s="77">
        <f t="shared" si="43"/>
        <v>938.1785</v>
      </c>
      <c r="CZ100" s="75">
        <f t="shared" si="44"/>
        <v>0</v>
      </c>
    </row>
    <row r="101" ht="14.25" customHeight="1">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8"/>
      <c r="CB101" s="51">
        <v>25.0</v>
      </c>
      <c r="CC101" s="51">
        <f>data!$F46</f>
        <v>39</v>
      </c>
      <c r="CD101" s="51">
        <f>data!$G46</f>
        <v>0</v>
      </c>
      <c r="CE101" s="75">
        <f t="shared" si="23"/>
        <v>3409.023067</v>
      </c>
      <c r="CF101" s="76">
        <f t="shared" si="24"/>
        <v>1</v>
      </c>
      <c r="CG101" s="76">
        <f t="shared" si="25"/>
        <v>1</v>
      </c>
      <c r="CH101" s="77">
        <f t="shared" si="26"/>
        <v>2553.178855</v>
      </c>
      <c r="CI101" s="77">
        <f t="shared" si="27"/>
        <v>1184.936843</v>
      </c>
      <c r="CJ101" s="77">
        <f t="shared" si="28"/>
        <v>1453.389044</v>
      </c>
      <c r="CK101" s="75">
        <f t="shared" si="29"/>
        <v>0</v>
      </c>
      <c r="CL101" s="77">
        <f t="shared" si="30"/>
        <v>951.0713333</v>
      </c>
      <c r="CM101" s="77">
        <f t="shared" si="31"/>
        <v>320.5834667</v>
      </c>
      <c r="CN101" s="77">
        <f t="shared" si="32"/>
        <v>335.4777535</v>
      </c>
      <c r="CO101" s="25">
        <f t="shared" si="33"/>
        <v>2.684529294</v>
      </c>
      <c r="CP101" s="25">
        <f t="shared" si="34"/>
        <v>3.696188252</v>
      </c>
      <c r="CQ101" s="25">
        <f t="shared" si="35"/>
        <v>4.33229634</v>
      </c>
      <c r="CR101" s="25">
        <f t="shared" si="36"/>
        <v>0</v>
      </c>
      <c r="CS101" s="25">
        <f t="shared" si="37"/>
        <v>0</v>
      </c>
      <c r="CT101" s="25">
        <f t="shared" si="38"/>
        <v>0</v>
      </c>
      <c r="CU101" s="25">
        <f t="shared" si="39"/>
        <v>2.684529294</v>
      </c>
      <c r="CV101" s="77">
        <f t="shared" si="40"/>
        <v>0</v>
      </c>
      <c r="CW101" s="77">
        <f t="shared" si="41"/>
        <v>0</v>
      </c>
      <c r="CX101" s="77">
        <f t="shared" si="42"/>
        <v>0</v>
      </c>
      <c r="CY101" s="77">
        <f t="shared" si="43"/>
        <v>951.0713333</v>
      </c>
      <c r="CZ101" s="75">
        <f t="shared" si="44"/>
        <v>0</v>
      </c>
    </row>
    <row r="102" ht="14.25" customHeight="1">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8"/>
      <c r="CB102" s="51">
        <v>26.0</v>
      </c>
      <c r="CC102" s="51">
        <f>data!$F47</f>
        <v>40</v>
      </c>
      <c r="CD102" s="51">
        <f>data!$G47</f>
        <v>0</v>
      </c>
      <c r="CE102" s="75">
        <f t="shared" si="23"/>
        <v>3588.445333</v>
      </c>
      <c r="CF102" s="76">
        <f t="shared" si="24"/>
        <v>1</v>
      </c>
      <c r="CG102" s="76">
        <f t="shared" si="25"/>
        <v>1</v>
      </c>
      <c r="CH102" s="77">
        <f t="shared" si="26"/>
        <v>2518.640068</v>
      </c>
      <c r="CI102" s="77">
        <f t="shared" si="27"/>
        <v>1168.907304</v>
      </c>
      <c r="CJ102" s="77">
        <f t="shared" si="28"/>
        <v>1433.727948</v>
      </c>
      <c r="CK102" s="75">
        <f t="shared" si="29"/>
        <v>0</v>
      </c>
      <c r="CL102" s="77">
        <f t="shared" si="30"/>
        <v>963.9641667</v>
      </c>
      <c r="CM102" s="77">
        <f t="shared" si="31"/>
        <v>324.9293333</v>
      </c>
      <c r="CN102" s="77">
        <f t="shared" si="32"/>
        <v>340.0255288</v>
      </c>
      <c r="CO102" s="25">
        <f t="shared" si="33"/>
        <v>2.612794288</v>
      </c>
      <c r="CP102" s="25">
        <f t="shared" si="34"/>
        <v>3.597420067</v>
      </c>
      <c r="CQ102" s="25">
        <f t="shared" si="35"/>
        <v>4.216530309</v>
      </c>
      <c r="CR102" s="25">
        <f t="shared" si="36"/>
        <v>0</v>
      </c>
      <c r="CS102" s="25">
        <f t="shared" si="37"/>
        <v>0</v>
      </c>
      <c r="CT102" s="25">
        <f t="shared" si="38"/>
        <v>0</v>
      </c>
      <c r="CU102" s="25">
        <f t="shared" si="39"/>
        <v>2.612794288</v>
      </c>
      <c r="CV102" s="77">
        <f t="shared" si="40"/>
        <v>0</v>
      </c>
      <c r="CW102" s="77">
        <f t="shared" si="41"/>
        <v>0</v>
      </c>
      <c r="CX102" s="77">
        <f t="shared" si="42"/>
        <v>0</v>
      </c>
      <c r="CY102" s="77">
        <f t="shared" si="43"/>
        <v>963.9641667</v>
      </c>
      <c r="CZ102" s="75">
        <f t="shared" si="44"/>
        <v>0</v>
      </c>
    </row>
    <row r="103" ht="14.25" customHeight="1">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8"/>
      <c r="CB103" s="51">
        <v>27.0</v>
      </c>
      <c r="CC103" s="51">
        <f>data!$F48</f>
        <v>41</v>
      </c>
      <c r="CD103" s="51">
        <f>data!$G48</f>
        <v>0</v>
      </c>
      <c r="CE103" s="75">
        <f t="shared" si="23"/>
        <v>3767.8676</v>
      </c>
      <c r="CF103" s="76">
        <f t="shared" si="24"/>
        <v>1</v>
      </c>
      <c r="CG103" s="76">
        <f t="shared" si="25"/>
        <v>1</v>
      </c>
      <c r="CH103" s="77">
        <f t="shared" si="26"/>
        <v>2484.101282</v>
      </c>
      <c r="CI103" s="77">
        <f t="shared" si="27"/>
        <v>1152.877765</v>
      </c>
      <c r="CJ103" s="77">
        <f t="shared" si="28"/>
        <v>1414.066852</v>
      </c>
      <c r="CK103" s="75">
        <f t="shared" si="29"/>
        <v>0</v>
      </c>
      <c r="CL103" s="77">
        <f t="shared" si="30"/>
        <v>976.857</v>
      </c>
      <c r="CM103" s="77">
        <f t="shared" si="31"/>
        <v>329.2752</v>
      </c>
      <c r="CN103" s="77">
        <f t="shared" si="32"/>
        <v>344.5733042</v>
      </c>
      <c r="CO103" s="25">
        <f t="shared" si="33"/>
        <v>2.54295284</v>
      </c>
      <c r="CP103" s="25">
        <f t="shared" si="34"/>
        <v>3.501259023</v>
      </c>
      <c r="CQ103" s="25">
        <f t="shared" si="35"/>
        <v>4.103820102</v>
      </c>
      <c r="CR103" s="25">
        <f t="shared" si="36"/>
        <v>0</v>
      </c>
      <c r="CS103" s="25">
        <f t="shared" si="37"/>
        <v>0</v>
      </c>
      <c r="CT103" s="25">
        <f t="shared" si="38"/>
        <v>0</v>
      </c>
      <c r="CU103" s="25">
        <f t="shared" si="39"/>
        <v>2.54295284</v>
      </c>
      <c r="CV103" s="77">
        <f t="shared" si="40"/>
        <v>0</v>
      </c>
      <c r="CW103" s="77">
        <f t="shared" si="41"/>
        <v>0</v>
      </c>
      <c r="CX103" s="77">
        <f t="shared" si="42"/>
        <v>0</v>
      </c>
      <c r="CY103" s="77">
        <f t="shared" si="43"/>
        <v>976.857</v>
      </c>
      <c r="CZ103" s="75">
        <f t="shared" si="44"/>
        <v>0</v>
      </c>
    </row>
    <row r="104" ht="14.25" customHeight="1">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c r="BY104" s="15"/>
      <c r="BZ104" s="15"/>
      <c r="CA104" s="8"/>
      <c r="CB104" s="51">
        <v>28.0</v>
      </c>
      <c r="CC104" s="51">
        <f>data!$F49</f>
        <v>42</v>
      </c>
      <c r="CD104" s="51">
        <f>data!$G49</f>
        <v>0</v>
      </c>
      <c r="CE104" s="75">
        <f t="shared" si="23"/>
        <v>3947.289867</v>
      </c>
      <c r="CF104" s="76">
        <f t="shared" si="24"/>
        <v>1</v>
      </c>
      <c r="CG104" s="76">
        <f t="shared" si="25"/>
        <v>1</v>
      </c>
      <c r="CH104" s="77">
        <f t="shared" si="26"/>
        <v>2449.562496</v>
      </c>
      <c r="CI104" s="77">
        <f t="shared" si="27"/>
        <v>1136.848226</v>
      </c>
      <c r="CJ104" s="77">
        <f t="shared" si="28"/>
        <v>1394.405757</v>
      </c>
      <c r="CK104" s="75">
        <f t="shared" si="29"/>
        <v>0</v>
      </c>
      <c r="CL104" s="77">
        <f t="shared" si="30"/>
        <v>989.7498333</v>
      </c>
      <c r="CM104" s="77">
        <f t="shared" si="31"/>
        <v>333.6210667</v>
      </c>
      <c r="CN104" s="77">
        <f t="shared" si="32"/>
        <v>349.1210795</v>
      </c>
      <c r="CO104" s="25">
        <f t="shared" si="33"/>
        <v>2.47493095</v>
      </c>
      <c r="CP104" s="25">
        <f t="shared" si="34"/>
        <v>3.407603234</v>
      </c>
      <c r="CQ104" s="25">
        <f t="shared" si="35"/>
        <v>3.994046303</v>
      </c>
      <c r="CR104" s="25">
        <f t="shared" si="36"/>
        <v>0</v>
      </c>
      <c r="CS104" s="25">
        <f t="shared" si="37"/>
        <v>0</v>
      </c>
      <c r="CT104" s="25">
        <f t="shared" si="38"/>
        <v>0</v>
      </c>
      <c r="CU104" s="25">
        <f t="shared" si="39"/>
        <v>2.47493095</v>
      </c>
      <c r="CV104" s="77">
        <f t="shared" si="40"/>
        <v>0</v>
      </c>
      <c r="CW104" s="77">
        <f t="shared" si="41"/>
        <v>0</v>
      </c>
      <c r="CX104" s="77">
        <f t="shared" si="42"/>
        <v>0</v>
      </c>
      <c r="CY104" s="77">
        <f t="shared" si="43"/>
        <v>989.7498333</v>
      </c>
      <c r="CZ104" s="75">
        <f t="shared" si="44"/>
        <v>0</v>
      </c>
    </row>
    <row r="105" ht="14.25" customHeight="1">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c r="BY105" s="15"/>
      <c r="BZ105" s="15"/>
      <c r="CA105" s="8"/>
      <c r="CB105" s="51">
        <v>29.0</v>
      </c>
      <c r="CC105" s="51">
        <f>data!$F50</f>
        <v>43</v>
      </c>
      <c r="CD105" s="51">
        <f>data!$G50</f>
        <v>0</v>
      </c>
      <c r="CE105" s="75">
        <f t="shared" si="23"/>
        <v>4126.712133</v>
      </c>
      <c r="CF105" s="76">
        <f t="shared" si="24"/>
        <v>1</v>
      </c>
      <c r="CG105" s="76">
        <f t="shared" si="25"/>
        <v>1</v>
      </c>
      <c r="CH105" s="77">
        <f t="shared" si="26"/>
        <v>2415.023709</v>
      </c>
      <c r="CI105" s="77">
        <f t="shared" si="27"/>
        <v>1120.818687</v>
      </c>
      <c r="CJ105" s="77">
        <f t="shared" si="28"/>
        <v>1374.744661</v>
      </c>
      <c r="CK105" s="75">
        <f t="shared" si="29"/>
        <v>0</v>
      </c>
      <c r="CL105" s="77">
        <f t="shared" si="30"/>
        <v>1002.642667</v>
      </c>
      <c r="CM105" s="77">
        <f t="shared" si="31"/>
        <v>337.9669333</v>
      </c>
      <c r="CN105" s="77">
        <f t="shared" si="32"/>
        <v>353.6688549</v>
      </c>
      <c r="CO105" s="25">
        <f t="shared" si="33"/>
        <v>2.408658428</v>
      </c>
      <c r="CP105" s="25">
        <f t="shared" si="34"/>
        <v>3.316356058</v>
      </c>
      <c r="CQ105" s="25">
        <f t="shared" si="35"/>
        <v>3.887095633</v>
      </c>
      <c r="CR105" s="25">
        <f t="shared" si="36"/>
        <v>0</v>
      </c>
      <c r="CS105" s="25">
        <f t="shared" si="37"/>
        <v>0</v>
      </c>
      <c r="CT105" s="25">
        <f t="shared" si="38"/>
        <v>0</v>
      </c>
      <c r="CU105" s="25">
        <f t="shared" si="39"/>
        <v>2.408658428</v>
      </c>
      <c r="CV105" s="77">
        <f t="shared" si="40"/>
        <v>0</v>
      </c>
      <c r="CW105" s="77">
        <f t="shared" si="41"/>
        <v>0</v>
      </c>
      <c r="CX105" s="77">
        <f t="shared" si="42"/>
        <v>0</v>
      </c>
      <c r="CY105" s="77">
        <f t="shared" si="43"/>
        <v>1002.642667</v>
      </c>
      <c r="CZ105" s="75">
        <f t="shared" si="44"/>
        <v>0</v>
      </c>
    </row>
    <row r="106" ht="14.25" customHeight="1">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c r="BY106" s="15"/>
      <c r="BZ106" s="15"/>
      <c r="CA106" s="8"/>
      <c r="CB106" s="51">
        <v>30.0</v>
      </c>
      <c r="CC106" s="51">
        <f>data!$F51</f>
        <v>44</v>
      </c>
      <c r="CD106" s="51">
        <f>data!$G51</f>
        <v>0</v>
      </c>
      <c r="CE106" s="75">
        <f t="shared" si="23"/>
        <v>4306.1344</v>
      </c>
      <c r="CF106" s="76">
        <f t="shared" si="24"/>
        <v>1</v>
      </c>
      <c r="CG106" s="76">
        <f t="shared" si="25"/>
        <v>1</v>
      </c>
      <c r="CH106" s="77">
        <f t="shared" si="26"/>
        <v>2380.484923</v>
      </c>
      <c r="CI106" s="77">
        <f t="shared" si="27"/>
        <v>1104.789148</v>
      </c>
      <c r="CJ106" s="77">
        <f t="shared" si="28"/>
        <v>1355.083565</v>
      </c>
      <c r="CK106" s="75">
        <f t="shared" si="29"/>
        <v>0</v>
      </c>
      <c r="CL106" s="77">
        <f t="shared" si="30"/>
        <v>1015.5355</v>
      </c>
      <c r="CM106" s="77">
        <f t="shared" si="31"/>
        <v>342.3128</v>
      </c>
      <c r="CN106" s="77">
        <f t="shared" si="32"/>
        <v>358.2166302</v>
      </c>
      <c r="CO106" s="25">
        <f t="shared" si="33"/>
        <v>2.344068645</v>
      </c>
      <c r="CP106" s="25">
        <f t="shared" si="34"/>
        <v>3.227425757</v>
      </c>
      <c r="CQ106" s="25">
        <f t="shared" si="35"/>
        <v>3.782860569</v>
      </c>
      <c r="CR106" s="25">
        <f t="shared" si="36"/>
        <v>0</v>
      </c>
      <c r="CS106" s="25">
        <f t="shared" si="37"/>
        <v>0</v>
      </c>
      <c r="CT106" s="25">
        <f t="shared" si="38"/>
        <v>0</v>
      </c>
      <c r="CU106" s="25">
        <f t="shared" si="39"/>
        <v>2.344068645</v>
      </c>
      <c r="CV106" s="77">
        <f t="shared" si="40"/>
        <v>0</v>
      </c>
      <c r="CW106" s="77">
        <f t="shared" si="41"/>
        <v>0</v>
      </c>
      <c r="CX106" s="77">
        <f t="shared" si="42"/>
        <v>0</v>
      </c>
      <c r="CY106" s="77">
        <f t="shared" si="43"/>
        <v>1015.5355</v>
      </c>
      <c r="CZ106" s="75">
        <f t="shared" si="44"/>
        <v>0</v>
      </c>
    </row>
    <row r="107" ht="14.25" customHeight="1">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c r="BO107" s="15"/>
      <c r="BP107" s="15"/>
      <c r="BQ107" s="15"/>
      <c r="BR107" s="15"/>
      <c r="BS107" s="15"/>
      <c r="BT107" s="15"/>
      <c r="BU107" s="15"/>
      <c r="BV107" s="15"/>
      <c r="BW107" s="15"/>
      <c r="BX107" s="15"/>
      <c r="BY107" s="15"/>
      <c r="BZ107" s="15"/>
      <c r="CA107" s="8"/>
      <c r="CB107" s="51">
        <v>31.0</v>
      </c>
      <c r="CC107" s="51">
        <f>data!$F52</f>
        <v>45</v>
      </c>
      <c r="CD107" s="51">
        <f>data!$G52</f>
        <v>0</v>
      </c>
      <c r="CE107" s="75">
        <f t="shared" si="23"/>
        <v>4485.556667</v>
      </c>
      <c r="CF107" s="76">
        <f t="shared" si="24"/>
        <v>1</v>
      </c>
      <c r="CG107" s="76">
        <f t="shared" si="25"/>
        <v>1</v>
      </c>
      <c r="CH107" s="77">
        <f t="shared" si="26"/>
        <v>2345.946137</v>
      </c>
      <c r="CI107" s="77">
        <f t="shared" si="27"/>
        <v>1088.759608</v>
      </c>
      <c r="CJ107" s="77">
        <f t="shared" si="28"/>
        <v>1335.42247</v>
      </c>
      <c r="CK107" s="75">
        <f t="shared" si="29"/>
        <v>0</v>
      </c>
      <c r="CL107" s="77">
        <f t="shared" si="30"/>
        <v>1028.428333</v>
      </c>
      <c r="CM107" s="77">
        <f t="shared" si="31"/>
        <v>346.6586667</v>
      </c>
      <c r="CN107" s="77">
        <f t="shared" si="32"/>
        <v>362.7644055</v>
      </c>
      <c r="CO107" s="25">
        <f t="shared" si="33"/>
        <v>2.281098313</v>
      </c>
      <c r="CP107" s="25">
        <f t="shared" si="34"/>
        <v>3.140725195</v>
      </c>
      <c r="CQ107" s="25">
        <f t="shared" si="35"/>
        <v>3.681238979</v>
      </c>
      <c r="CR107" s="25">
        <f t="shared" si="36"/>
        <v>0</v>
      </c>
      <c r="CS107" s="25">
        <f t="shared" si="37"/>
        <v>0</v>
      </c>
      <c r="CT107" s="25">
        <f t="shared" si="38"/>
        <v>0</v>
      </c>
      <c r="CU107" s="25">
        <f t="shared" si="39"/>
        <v>2.281098313</v>
      </c>
      <c r="CV107" s="77">
        <f t="shared" si="40"/>
        <v>0</v>
      </c>
      <c r="CW107" s="77">
        <f t="shared" si="41"/>
        <v>0</v>
      </c>
      <c r="CX107" s="77">
        <f t="shared" si="42"/>
        <v>0</v>
      </c>
      <c r="CY107" s="77">
        <f t="shared" si="43"/>
        <v>1028.428333</v>
      </c>
      <c r="CZ107" s="75">
        <f t="shared" si="44"/>
        <v>0</v>
      </c>
    </row>
    <row r="108" ht="14.25" customHeight="1">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c r="BO108" s="15"/>
      <c r="BP108" s="15"/>
      <c r="BQ108" s="15"/>
      <c r="BR108" s="15"/>
      <c r="BS108" s="15"/>
      <c r="BT108" s="15"/>
      <c r="BU108" s="15"/>
      <c r="BV108" s="15"/>
      <c r="BW108" s="15"/>
      <c r="BX108" s="15"/>
      <c r="BY108" s="15"/>
      <c r="BZ108" s="15"/>
      <c r="CA108" s="8"/>
      <c r="CB108" s="51"/>
      <c r="CC108" s="51"/>
      <c r="CD108" s="51">
        <f>SUM(CD77:CD107)</f>
        <v>1817</v>
      </c>
      <c r="CE108" s="51"/>
      <c r="CF108" s="51"/>
      <c r="CG108" s="51"/>
      <c r="CH108" s="51"/>
      <c r="CI108" s="51"/>
      <c r="CJ108" s="8"/>
      <c r="CK108" s="46">
        <f>SUM(CK77:CK107)</f>
        <v>1973106.667</v>
      </c>
      <c r="CL108" s="24"/>
      <c r="CM108" s="24"/>
      <c r="CN108" s="24"/>
      <c r="CO108" s="24"/>
      <c r="CP108" s="24"/>
      <c r="CQ108" s="24"/>
      <c r="CR108" s="24"/>
      <c r="CS108" s="24"/>
      <c r="CT108" s="24"/>
      <c r="CU108" s="24"/>
      <c r="CV108" s="67"/>
      <c r="CW108" s="67"/>
      <c r="CX108" s="67"/>
      <c r="CY108" s="8"/>
      <c r="CZ108" s="106">
        <f>SUM(CZ77:CZ107)</f>
        <v>488997.3412</v>
      </c>
    </row>
    <row r="109" ht="14.25" customHeight="1">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8"/>
      <c r="CB109" s="8"/>
      <c r="CC109" s="8"/>
      <c r="CD109" s="8"/>
      <c r="CE109" s="8"/>
      <c r="CF109" s="8"/>
      <c r="CG109" s="8"/>
      <c r="CH109" s="8"/>
      <c r="CI109" s="8"/>
      <c r="CJ109" s="8"/>
      <c r="CK109" s="8"/>
      <c r="CL109" s="8"/>
      <c r="CM109" s="8"/>
      <c r="CN109" s="8"/>
      <c r="CO109" s="8"/>
      <c r="CP109" s="8"/>
      <c r="CQ109" s="8"/>
      <c r="CR109" s="8"/>
      <c r="CS109" s="8"/>
      <c r="CT109" s="8"/>
      <c r="CU109" s="8"/>
      <c r="CV109" s="8"/>
      <c r="CW109" s="8"/>
      <c r="CX109" s="8"/>
      <c r="CY109" s="8"/>
      <c r="CZ109" s="8"/>
    </row>
    <row r="110" ht="14.25" customHeight="1">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c r="BO110" s="15"/>
      <c r="BP110" s="15"/>
      <c r="BQ110" s="15"/>
      <c r="BR110" s="15"/>
      <c r="BS110" s="15"/>
      <c r="BT110" s="15"/>
      <c r="BU110" s="15"/>
      <c r="BV110" s="15"/>
      <c r="BW110" s="15"/>
      <c r="BX110" s="15"/>
      <c r="BY110" s="15"/>
      <c r="BZ110" s="15"/>
      <c r="CA110" s="7" t="s">
        <v>164</v>
      </c>
      <c r="CB110" s="8"/>
      <c r="CC110" s="8"/>
      <c r="CD110" s="8"/>
      <c r="CE110" s="8"/>
      <c r="CF110" s="8" t="str">
        <f>data!$I$7</f>
        <v>International</v>
      </c>
      <c r="CG110" s="8"/>
      <c r="CH110" s="8"/>
      <c r="CI110" s="8"/>
      <c r="CJ110" s="8"/>
      <c r="CK110" s="8"/>
      <c r="CL110" s="8"/>
      <c r="CM110" s="8"/>
      <c r="CN110" s="8"/>
      <c r="CO110" s="8"/>
      <c r="CP110" s="8"/>
      <c r="CQ110" s="9"/>
      <c r="CR110" s="8"/>
      <c r="CS110" s="8"/>
      <c r="CT110" s="8"/>
      <c r="CU110" s="8"/>
      <c r="CV110" s="8"/>
      <c r="CW110" s="8"/>
      <c r="CX110" s="8"/>
      <c r="CY110" s="8"/>
      <c r="CZ110" s="8"/>
    </row>
    <row r="111" ht="14.25" customHeight="1">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c r="BX111" s="15"/>
      <c r="BY111" s="15"/>
      <c r="BZ111" s="15"/>
      <c r="CA111" s="7"/>
      <c r="CB111" s="8"/>
      <c r="CC111" s="8"/>
      <c r="CD111" s="8"/>
      <c r="CE111" s="8"/>
      <c r="CF111" s="8"/>
      <c r="CG111" s="8"/>
      <c r="CH111" s="8"/>
      <c r="CI111" s="8"/>
      <c r="CJ111" s="8"/>
      <c r="CK111" s="8"/>
      <c r="CL111" s="8"/>
      <c r="CM111" s="8"/>
      <c r="CN111" s="8"/>
      <c r="CO111" s="8"/>
      <c r="CP111" s="8"/>
      <c r="CQ111" s="9"/>
      <c r="CR111" s="8"/>
      <c r="CS111" s="8"/>
      <c r="CT111" s="8"/>
      <c r="CU111" s="8"/>
      <c r="CV111" s="8"/>
      <c r="CW111" s="8"/>
      <c r="CX111" s="8"/>
      <c r="CY111" s="8"/>
      <c r="CZ111" s="8"/>
    </row>
    <row r="112" ht="14.25" customHeight="1">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c r="BX112" s="15"/>
      <c r="BY112" s="15"/>
      <c r="BZ112" s="15"/>
      <c r="CA112" s="7"/>
      <c r="CB112" s="17" t="s">
        <v>165</v>
      </c>
      <c r="CC112" s="18">
        <f>'Variable Capacity unit'!$H$33</f>
        <v>4800</v>
      </c>
      <c r="CD112" s="19"/>
      <c r="CE112" s="20" t="s">
        <v>5</v>
      </c>
      <c r="CF112" s="21">
        <f>$CK$163/$CZ$163</f>
        <v>4.089433959</v>
      </c>
      <c r="CG112" s="8"/>
      <c r="CH112" s="8"/>
      <c r="CI112" s="8"/>
      <c r="CJ112" s="8"/>
      <c r="CK112" s="8"/>
      <c r="CL112" s="8"/>
      <c r="CM112" s="8"/>
      <c r="CN112" s="8"/>
      <c r="CO112" s="22"/>
      <c r="CP112" s="8"/>
      <c r="CQ112" s="23"/>
      <c r="CR112" s="8"/>
      <c r="CS112" s="8"/>
      <c r="CT112" s="8"/>
      <c r="CU112" s="8"/>
      <c r="CV112" s="8"/>
      <c r="CW112" s="8"/>
      <c r="CX112" s="8"/>
      <c r="CY112" s="8"/>
      <c r="CZ112" s="8"/>
    </row>
    <row r="113" ht="14.25" customHeight="1">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c r="BX113" s="15"/>
      <c r="BY113" s="15"/>
      <c r="BZ113" s="15"/>
      <c r="CA113" s="7"/>
      <c r="CB113" s="8"/>
      <c r="CC113" s="8"/>
      <c r="CD113" s="8"/>
      <c r="CE113" s="8"/>
      <c r="CF113" s="8"/>
      <c r="CG113" s="8"/>
      <c r="CH113" s="8"/>
      <c r="CI113" s="8"/>
      <c r="CJ113" s="8"/>
      <c r="CK113" s="8"/>
      <c r="CL113" s="8"/>
      <c r="CM113" s="8"/>
      <c r="CN113" s="8"/>
      <c r="CO113" s="8"/>
      <c r="CP113" s="8"/>
      <c r="CQ113" s="23"/>
      <c r="CR113" s="8"/>
      <c r="CS113" s="8"/>
      <c r="CT113" s="8"/>
      <c r="CU113" s="8"/>
      <c r="CV113" s="8"/>
      <c r="CW113" s="8"/>
      <c r="CX113" s="8"/>
      <c r="CY113" s="8"/>
      <c r="CZ113" s="8"/>
    </row>
    <row r="114" ht="14.25" customHeight="1">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c r="BX114" s="15"/>
      <c r="BY114" s="15"/>
      <c r="BZ114" s="15"/>
      <c r="CA114" s="7"/>
      <c r="CB114" s="8"/>
      <c r="CC114" s="24" t="s">
        <v>166</v>
      </c>
      <c r="CD114" s="24" t="s">
        <v>167</v>
      </c>
      <c r="CE114" s="24" t="s">
        <v>168</v>
      </c>
      <c r="CF114" s="8"/>
      <c r="CG114" s="24" t="s">
        <v>9</v>
      </c>
      <c r="CH114" s="24">
        <f>data!$I$14</f>
        <v>0.27</v>
      </c>
      <c r="CI114" s="8"/>
      <c r="CJ114" s="8" t="s">
        <v>169</v>
      </c>
      <c r="CK114" s="8"/>
      <c r="CL114" s="8"/>
      <c r="CM114" s="8"/>
      <c r="CN114" s="8"/>
      <c r="CO114" s="8"/>
      <c r="CP114" s="8"/>
      <c r="CQ114" s="8"/>
      <c r="CR114" s="8"/>
      <c r="CS114" s="8"/>
      <c r="CT114" s="8"/>
      <c r="CU114" s="8"/>
      <c r="CV114" s="8"/>
      <c r="CW114" s="8"/>
      <c r="CX114" s="8"/>
      <c r="CY114" s="8"/>
      <c r="CZ114" s="8"/>
    </row>
    <row r="115" ht="14.25" customHeight="1">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BW115" s="15"/>
      <c r="BX115" s="15"/>
      <c r="BY115" s="15"/>
      <c r="BZ115" s="15"/>
      <c r="CA115" s="7"/>
      <c r="CB115" s="31" t="s">
        <v>14</v>
      </c>
      <c r="CC115" s="32">
        <f>'Variable Capacity unit'!$H$33</f>
        <v>4800</v>
      </c>
      <c r="CD115" s="32">
        <f>IF('Variable Capacity unit'!$BD$32="Required test",$CD$120*$CH$117,IF('Variable Capacity unit'!$BD$39="Default",$CD$120*$CH$117,'Variable Capacity unit'!$H$34))</f>
        <v>2233.4</v>
      </c>
      <c r="CE115" s="32">
        <f>IF('Variable Capacity unit'!$BD$32="Required test",$CD$115,IF('Variable Capacity unit'!$BD$36="Not Measure",$CD$115,IF('Variable Capacity unit'!$BD$40="Default",$CE$120*$CH$117,'Variable Capacity unit'!$H$35)))</f>
        <v>2233.4</v>
      </c>
      <c r="CF115" s="8"/>
      <c r="CG115" s="20" t="s">
        <v>170</v>
      </c>
      <c r="CH115" s="24">
        <f>data!$I$15</f>
        <v>1.077</v>
      </c>
      <c r="CI115" s="8"/>
      <c r="CJ115" s="24" t="s">
        <v>171</v>
      </c>
      <c r="CK115" s="25">
        <f>(6*$CC$112*$CH$119+6*$CC$120*($CH$120-$CH$119)+35*($CC$125-$CC$120)*($CH$120-$CH$119))/(6*$CC$112+($CC$125-$CC$120)*($CH$120-$CH$119))</f>
        <v>45.70056015</v>
      </c>
      <c r="CL115" s="8"/>
      <c r="CM115" s="24" t="s">
        <v>172</v>
      </c>
      <c r="CN115" s="25">
        <f>($CE$120+($CE$125-$CE$120)/(35-29)*(35-$CH$119))/($CE$121+($CE$126-$CE$121)/(35-29)*(35-$CH$119))</f>
        <v>6.582802548</v>
      </c>
      <c r="CO115" s="8"/>
      <c r="CP115" s="8"/>
      <c r="CQ115" s="8"/>
      <c r="CR115" s="8"/>
      <c r="CS115" s="8"/>
      <c r="CT115" s="8"/>
      <c r="CU115" s="8"/>
      <c r="CV115" s="8"/>
      <c r="CW115" s="8"/>
      <c r="CX115" s="8"/>
      <c r="CY115" s="8"/>
      <c r="CZ115" s="8"/>
    </row>
    <row r="116" ht="14.25" customHeight="1">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c r="BC116" s="15"/>
      <c r="BD116" s="15"/>
      <c r="BE116" s="15"/>
      <c r="BF116" s="15"/>
      <c r="BG116" s="15"/>
      <c r="BH116" s="15"/>
      <c r="BI116" s="15"/>
      <c r="BJ116" s="15"/>
      <c r="BK116" s="15"/>
      <c r="BL116" s="15"/>
      <c r="BM116" s="15"/>
      <c r="BN116" s="15"/>
      <c r="BO116" s="15"/>
      <c r="BP116" s="15"/>
      <c r="BQ116" s="15"/>
      <c r="BR116" s="15"/>
      <c r="BS116" s="15"/>
      <c r="BT116" s="15"/>
      <c r="BU116" s="15"/>
      <c r="BV116" s="15"/>
      <c r="BW116" s="15"/>
      <c r="BX116" s="15"/>
      <c r="BY116" s="15"/>
      <c r="BZ116" s="15"/>
      <c r="CA116" s="7"/>
      <c r="CB116" s="31" t="s">
        <v>23</v>
      </c>
      <c r="CC116" s="32">
        <f>'Variable Capacity unit'!$L$33</f>
        <v>1850</v>
      </c>
      <c r="CD116" s="32">
        <f>IF('Variable Capacity unit'!$BD$32="Required test",$CD$121*$CH$118,IF('Variable Capacity unit'!$BD$39="Default",$CD$121*$CH$118,'Variable Capacity unit'!$L$34))</f>
        <v>750</v>
      </c>
      <c r="CE116" s="32">
        <f>IF('Variable Capacity unit'!$BD$32="Required test",$CD$116,IF('Variable Capacity unit'!$BD$36="Not Measure",$CD$116,IF('Variable Capacity unit'!$BD$40="Default",$CE$121*$CH$118,'Variable Capacity unit'!$L$35)))</f>
        <v>750</v>
      </c>
      <c r="CF116" s="8"/>
      <c r="CG116" s="20" t="s">
        <v>173</v>
      </c>
      <c r="CH116" s="24">
        <f>data!$I$16</f>
        <v>0.914</v>
      </c>
      <c r="CI116" s="8"/>
      <c r="CJ116" s="24" t="s">
        <v>174</v>
      </c>
      <c r="CK116" s="25">
        <f>((35-29)*$CC$112*$CH$119+(35-29)*$CD$120*($CH$120-$CH$119)+35*($CD$125-$CD$120)*($CH$120-$CH$119))/((35-29)*$CC$112+($CD$125-$CD$120)*($CH$120-$CH$119))</f>
        <v>34.22364815</v>
      </c>
      <c r="CL116" s="8"/>
      <c r="CM116" s="24" t="s">
        <v>175</v>
      </c>
      <c r="CN116" s="25">
        <f>($CC$120+($CC$125-$CC$120)/(35-29)*(35-$CK$115))/($CC$121+($CC$126-$CC$121)/(35-29)*(35-$CK$115))</f>
        <v>2.70642796</v>
      </c>
      <c r="CO116" s="8"/>
      <c r="CP116" s="8"/>
      <c r="CQ116" s="8"/>
      <c r="CR116" s="8"/>
      <c r="CS116" s="8"/>
      <c r="CT116" s="8"/>
      <c r="CU116" s="8"/>
      <c r="CV116" s="8"/>
      <c r="CW116" s="8"/>
      <c r="CX116" s="8"/>
      <c r="CY116" s="8"/>
      <c r="CZ116" s="8"/>
    </row>
    <row r="117" ht="14.25" customHeight="1">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BW117" s="15"/>
      <c r="BX117" s="15"/>
      <c r="BY117" s="15"/>
      <c r="BZ117" s="15"/>
      <c r="CA117" s="7"/>
      <c r="CB117" s="24" t="s">
        <v>176</v>
      </c>
      <c r="CC117" s="45">
        <f>$CC$115/$CC$116</f>
        <v>2.594594595</v>
      </c>
      <c r="CD117" s="45">
        <f>$CD$115/$CD$116</f>
        <v>2.977866667</v>
      </c>
      <c r="CE117" s="45">
        <f>$CE$115/$CE$116</f>
        <v>2.977866667</v>
      </c>
      <c r="CF117" s="8"/>
      <c r="CG117" s="20" t="s">
        <v>177</v>
      </c>
      <c r="CH117" s="24">
        <f>data!$I$17</f>
        <v>0.859</v>
      </c>
      <c r="CI117" s="8"/>
      <c r="CJ117" s="24" t="s">
        <v>178</v>
      </c>
      <c r="CK117" s="25">
        <f>((35-29)*$CC$112*$CH$119+(35-29)*$CE$120*($CH$120-$CH$119)+35*($CE$125-$CE$120)*($CH$120-$CH$119))/((35-29)*$CC$112+($CE$125-$CE$120)*($CH$120-$CH$119))</f>
        <v>34.22364815</v>
      </c>
      <c r="CL117" s="8"/>
      <c r="CM117" s="24" t="s">
        <v>179</v>
      </c>
      <c r="CN117" s="25">
        <f>($CD$120+($CD$125-$CD$120)/(35-29)*(35-$CK$116))/($CD$121+($CD$126-$CD$121)/(35-29)*(35-$CK$116))</f>
        <v>4.425755647</v>
      </c>
      <c r="CO117" s="8"/>
      <c r="CP117" s="8"/>
      <c r="CQ117" s="8"/>
      <c r="CR117" s="8"/>
      <c r="CS117" s="8"/>
      <c r="CT117" s="8"/>
      <c r="CU117" s="8"/>
      <c r="CV117" s="8"/>
      <c r="CW117" s="8"/>
      <c r="CX117" s="8"/>
      <c r="CY117" s="8"/>
      <c r="CZ117" s="8"/>
    </row>
    <row r="118" ht="14.25" customHeight="1">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c r="BX118" s="15"/>
      <c r="BY118" s="15"/>
      <c r="BZ118" s="15"/>
      <c r="CA118" s="7"/>
      <c r="CB118" s="24"/>
      <c r="CC118" s="8"/>
      <c r="CD118" s="8"/>
      <c r="CE118" s="8"/>
      <c r="CF118" s="8"/>
      <c r="CG118" s="20" t="s">
        <v>180</v>
      </c>
      <c r="CH118" s="24">
        <f>data!$I$18</f>
        <v>1.25</v>
      </c>
      <c r="CI118" s="8"/>
      <c r="CJ118" s="24"/>
      <c r="CK118" s="46"/>
      <c r="CL118" s="46"/>
      <c r="CM118" s="24" t="s">
        <v>181</v>
      </c>
      <c r="CN118" s="25">
        <f>($CE$120+($CE$125-$CE$120)/(35-29)*(35-$CK$117))/($CE$121+($CE$126-$CE$121)/(35-29)*(35-$CK$117))</f>
        <v>4.425755647</v>
      </c>
      <c r="CO118" s="8"/>
      <c r="CP118" s="8"/>
      <c r="CQ118" s="24"/>
      <c r="CR118" s="8"/>
      <c r="CS118" s="8"/>
      <c r="CT118" s="8"/>
      <c r="CU118" s="8"/>
      <c r="CV118" s="8"/>
      <c r="CW118" s="8"/>
      <c r="CX118" s="8"/>
      <c r="CY118" s="8"/>
      <c r="CZ118" s="8"/>
    </row>
    <row r="119" ht="14.2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7"/>
      <c r="CB119" s="24"/>
      <c r="CC119" s="24" t="s">
        <v>182</v>
      </c>
      <c r="CD119" s="24" t="s">
        <v>183</v>
      </c>
      <c r="CE119" s="24" t="s">
        <v>184</v>
      </c>
      <c r="CF119" s="8"/>
      <c r="CG119" s="24" t="s">
        <v>185</v>
      </c>
      <c r="CH119" s="24">
        <f>data!$I$11</f>
        <v>20</v>
      </c>
      <c r="CI119" s="8"/>
      <c r="CJ119" s="8"/>
      <c r="CK119" s="8"/>
      <c r="CL119" s="8"/>
      <c r="CM119" s="8"/>
      <c r="CN119" s="8"/>
      <c r="CO119" s="8"/>
      <c r="CP119" s="8"/>
      <c r="CQ119" s="8"/>
      <c r="CR119" s="8"/>
      <c r="CS119" s="8"/>
      <c r="CT119" s="8"/>
      <c r="CU119" s="8"/>
      <c r="CV119" s="8"/>
      <c r="CW119" s="8"/>
      <c r="CX119" s="8"/>
      <c r="CY119" s="8"/>
      <c r="CZ119" s="8"/>
    </row>
    <row r="120" ht="14.2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7"/>
      <c r="CB120" s="31" t="s">
        <v>14</v>
      </c>
      <c r="CC120" s="32">
        <f>'Variable Capacity unit'!$H$39</f>
        <v>5500</v>
      </c>
      <c r="CD120" s="32">
        <f>'Variable Capacity unit'!$H$40</f>
        <v>2600</v>
      </c>
      <c r="CE120" s="32">
        <f>IF('Variable Capacity unit'!$BD$32="Required test",$CD$120,IF('Variable Capacity unit'!$BD$36="Not Measure",$CD$120,IF('Variable Capacity unit'!$BD$43="Default",$CD$120,'Variable Capacity unit'!$H$41)))</f>
        <v>2600</v>
      </c>
      <c r="CF120" s="8"/>
      <c r="CG120" s="24" t="s">
        <v>186</v>
      </c>
      <c r="CH120" s="24">
        <f>data!$I$12</f>
        <v>46</v>
      </c>
      <c r="CI120" s="8"/>
      <c r="CJ120" s="24"/>
      <c r="CK120" s="8"/>
      <c r="CL120" s="8"/>
      <c r="CM120" s="8"/>
      <c r="CN120" s="8"/>
      <c r="CO120" s="8"/>
      <c r="CP120" s="8"/>
      <c r="CQ120" s="24"/>
      <c r="CR120" s="8"/>
      <c r="CS120" s="8"/>
      <c r="CT120" s="8"/>
      <c r="CU120" s="8"/>
      <c r="CV120" s="8"/>
      <c r="CW120" s="8"/>
      <c r="CX120" s="8"/>
      <c r="CY120" s="8"/>
      <c r="CZ120" s="8"/>
    </row>
    <row r="121" ht="14.25" customHeight="1">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7"/>
      <c r="CB121" s="31" t="s">
        <v>23</v>
      </c>
      <c r="CC121" s="32">
        <f>'Variable Capacity unit'!$L$39</f>
        <v>1520</v>
      </c>
      <c r="CD121" s="32">
        <f>'Variable Capacity unit'!$L$40</f>
        <v>600</v>
      </c>
      <c r="CE121" s="32">
        <f>IF('Variable Capacity unit'!$BD$32="Required test",$CD$121,IF('Variable Capacity unit'!$BD$36="Not Measure",$CD$121,IF('Variable Capacity unit'!$BD$43="Default",$CD$121,'Variable Capacity unit'!$L$41)))</f>
        <v>600</v>
      </c>
      <c r="CF121" s="8"/>
      <c r="CG121" s="8"/>
      <c r="CH121" s="8"/>
      <c r="CI121" s="8"/>
      <c r="CJ121" s="8" t="s">
        <v>187</v>
      </c>
      <c r="CK121" s="8"/>
      <c r="CL121" s="8"/>
      <c r="CM121" s="8"/>
      <c r="CN121" s="8"/>
      <c r="CO121" s="8"/>
      <c r="CP121" s="8"/>
      <c r="CQ121" s="8"/>
      <c r="CR121" s="8"/>
      <c r="CS121" s="8"/>
      <c r="CT121" s="8"/>
      <c r="CU121" s="8"/>
      <c r="CV121" s="8"/>
      <c r="CW121" s="8"/>
      <c r="CX121" s="8"/>
      <c r="CY121" s="8"/>
      <c r="CZ121" s="8"/>
    </row>
    <row r="122" ht="14.25" customHeight="1">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c r="BO122" s="15"/>
      <c r="BP122" s="15"/>
      <c r="BQ122" s="15"/>
      <c r="BR122" s="15"/>
      <c r="BS122" s="15"/>
      <c r="BT122" s="15"/>
      <c r="BU122" s="15"/>
      <c r="BV122" s="15"/>
      <c r="BW122" s="15"/>
      <c r="BX122" s="15"/>
      <c r="BY122" s="15"/>
      <c r="BZ122" s="15"/>
      <c r="CA122" s="7"/>
      <c r="CB122" s="24" t="s">
        <v>188</v>
      </c>
      <c r="CC122" s="45">
        <f>$CC$120/$CC$121</f>
        <v>3.618421053</v>
      </c>
      <c r="CD122" s="45">
        <f>$CD$120/$CD$121</f>
        <v>4.333333333</v>
      </c>
      <c r="CE122" s="45">
        <f>$CE$120/$CE$121</f>
        <v>4.333333333</v>
      </c>
      <c r="CF122" s="8"/>
      <c r="CG122" s="8"/>
      <c r="CH122" s="8"/>
      <c r="CI122" s="8"/>
      <c r="CJ122" s="24" t="s">
        <v>189</v>
      </c>
      <c r="CK122" s="25">
        <f>(11*$CC$112*$CH$119+11*$CC$115*($CH$120-$CH$119)+46*($CC$120-$CC$115)*($CH$120-$CH$119))/(11*$CC$112+($CC$120-$CC$115)*($CH$120-$CH$119))</f>
        <v>46</v>
      </c>
      <c r="CL122" s="8"/>
      <c r="CM122" s="24" t="s">
        <v>190</v>
      </c>
      <c r="CN122" s="25">
        <f>($CC$115+($CC$120-$CC$115)/(46-35)*(46-$CK$122))/($CC$116+($CC$121-$CC$116)/(46-35)*(46-$CK$122))</f>
        <v>2.594594595</v>
      </c>
      <c r="CO122" s="8"/>
      <c r="CP122" s="8"/>
      <c r="CQ122" s="8"/>
      <c r="CR122" s="8"/>
      <c r="CS122" s="8"/>
      <c r="CT122" s="8"/>
      <c r="CU122" s="8"/>
      <c r="CV122" s="8"/>
      <c r="CW122" s="8"/>
      <c r="CX122" s="8"/>
      <c r="CY122" s="8"/>
      <c r="CZ122" s="8"/>
    </row>
    <row r="123" ht="14.25" customHeight="1">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c r="BO123" s="15"/>
      <c r="BP123" s="15"/>
      <c r="BQ123" s="15"/>
      <c r="BR123" s="15"/>
      <c r="BS123" s="15"/>
      <c r="BT123" s="15"/>
      <c r="BU123" s="15"/>
      <c r="BV123" s="15"/>
      <c r="BW123" s="15"/>
      <c r="BX123" s="15"/>
      <c r="BY123" s="15"/>
      <c r="BZ123" s="15"/>
      <c r="CA123" s="7"/>
      <c r="CB123" s="24"/>
      <c r="CC123" s="24"/>
      <c r="CD123" s="24"/>
      <c r="CE123" s="51"/>
      <c r="CF123" s="8"/>
      <c r="CG123" s="8"/>
      <c r="CH123" s="8"/>
      <c r="CI123" s="8"/>
      <c r="CJ123" s="24" t="s">
        <v>191</v>
      </c>
      <c r="CK123" s="25">
        <f>((46-35)*$CC$112*$CH$119+(46-35)*$CD$115*($CH$120-$CH$119)+46*($CD$120-$CD$115)*($CH$120-$CH$119))/((46-35)*$CC$112+($CD$120-$CD$115)*($CH$120-$CH$119))</f>
        <v>34.22350782</v>
      </c>
      <c r="CL123" s="8"/>
      <c r="CM123" s="24" t="s">
        <v>192</v>
      </c>
      <c r="CN123" s="25">
        <f>($CD$115+($CD$120-$CD$115)/(46-35)*(46-$CK$123))/($CD$116+($CD$121-$CD$116)/(46-35)*(46-$CK$123))</f>
        <v>4.455085283</v>
      </c>
      <c r="CO123" s="8"/>
      <c r="CP123" s="8"/>
      <c r="CQ123" s="8"/>
      <c r="CR123" s="8"/>
      <c r="CS123" s="8"/>
      <c r="CT123" s="8"/>
      <c r="CU123" s="8"/>
      <c r="CV123" s="8"/>
      <c r="CW123" s="8"/>
      <c r="CX123" s="8"/>
      <c r="CY123" s="8"/>
      <c r="CZ123" s="8"/>
    </row>
    <row r="124" ht="14.25" customHeight="1">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c r="BO124" s="15"/>
      <c r="BP124" s="15"/>
      <c r="BQ124" s="15"/>
      <c r="BR124" s="15"/>
      <c r="BS124" s="15"/>
      <c r="BT124" s="15"/>
      <c r="BU124" s="15"/>
      <c r="BV124" s="15"/>
      <c r="BW124" s="15"/>
      <c r="BX124" s="15"/>
      <c r="BY124" s="15"/>
      <c r="BZ124" s="15"/>
      <c r="CA124" s="7"/>
      <c r="CB124" s="24"/>
      <c r="CC124" s="24" t="s">
        <v>193</v>
      </c>
      <c r="CD124" s="24" t="s">
        <v>194</v>
      </c>
      <c r="CE124" s="24" t="s">
        <v>195</v>
      </c>
      <c r="CF124" s="8"/>
      <c r="CG124" s="8"/>
      <c r="CH124" s="8"/>
      <c r="CI124" s="8"/>
      <c r="CJ124" s="24" t="s">
        <v>196</v>
      </c>
      <c r="CK124" s="25">
        <f>((46-35)*$CC$112*$CH$119+(46-35)*$CE$115*($CH$120-$CH$119)+46*($CE$120-$CE$115)*($CH$120-$CH$119))/((46-35)*$CC$112+($CE$120-$CE$115)*($CH$120-$CH$119))</f>
        <v>34.22350782</v>
      </c>
      <c r="CL124" s="8"/>
      <c r="CM124" s="24" t="s">
        <v>197</v>
      </c>
      <c r="CN124" s="25">
        <f>($CE$115+($CE$120-$CE$115)/(46-35)*(46-$CK$124))/($CE$116+($CE$121-$CE$116)/(46-35)*(46-$CK$124))</f>
        <v>4.455085283</v>
      </c>
      <c r="CO124" s="8"/>
      <c r="CP124" s="8"/>
      <c r="CQ124" s="8"/>
      <c r="CR124" s="8"/>
      <c r="CS124" s="8"/>
      <c r="CT124" s="8"/>
      <c r="CU124" s="8"/>
      <c r="CV124" s="8"/>
      <c r="CW124" s="8"/>
      <c r="CX124" s="8"/>
      <c r="CY124" s="8"/>
      <c r="CZ124" s="8"/>
    </row>
    <row r="125" ht="14.25" customHeight="1">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W125" s="15"/>
      <c r="BX125" s="15"/>
      <c r="BY125" s="15"/>
      <c r="BZ125" s="15"/>
      <c r="CA125" s="7"/>
      <c r="CB125" s="31" t="s">
        <v>14</v>
      </c>
      <c r="CC125" s="32">
        <f>$CC$120*$CH$115</f>
        <v>5923.5</v>
      </c>
      <c r="CD125" s="32">
        <f>IF('Variable Capacity unit'!$BD$32="Required test",$CD$120*$CH$115,IF('Variable Capacity unit'!$BD$45="Default",$CD$120*$CH$115,'Variable Capacity unit'!$H$46))</f>
        <v>2800.2</v>
      </c>
      <c r="CE125" s="32">
        <f>IF('Variable Capacity unit'!$BD$32="Required test",$CD$125,IF('Variable Capacity unit'!$BD$36="Not Measure",$CD$125,IF('Variable Capacity unit'!$BD$46="Default",$CE$120*$CH$115,'Variable Capacity unit'!$H$47)))</f>
        <v>2800.2</v>
      </c>
      <c r="CF125" s="8"/>
      <c r="CG125" s="8"/>
      <c r="CH125" s="8"/>
      <c r="CI125" s="8"/>
      <c r="CJ125" s="8"/>
      <c r="CK125" s="8"/>
      <c r="CL125" s="8"/>
      <c r="CM125" s="8"/>
      <c r="CN125" s="8"/>
      <c r="CO125" s="8"/>
      <c r="CP125" s="8"/>
      <c r="CQ125" s="8"/>
      <c r="CR125" s="8"/>
      <c r="CS125" s="8"/>
      <c r="CT125" s="8"/>
      <c r="CU125" s="8"/>
      <c r="CV125" s="8"/>
      <c r="CW125" s="8"/>
      <c r="CX125" s="8"/>
      <c r="CY125" s="8"/>
      <c r="CZ125" s="8"/>
    </row>
    <row r="126" ht="14.25" customHeight="1">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7"/>
      <c r="CB126" s="31" t="s">
        <v>23</v>
      </c>
      <c r="CC126" s="32">
        <f>$CC$121*$CH$116</f>
        <v>1389.28</v>
      </c>
      <c r="CD126" s="32">
        <f>IF('Variable Capacity unit'!$BD$32="Required test",$CD$121*$CH$116,IF('Variable Capacity unit'!$BD$45="Default",$CD$121*$CH$116,'Variable Capacity unit'!$L$46))</f>
        <v>548.4</v>
      </c>
      <c r="CE126" s="32">
        <f>IF('Variable Capacity unit'!$BD$32="Required test",$CD$126,IF('Variable Capacity unit'!$BD$36="Not Measure",$CD$126,IF('Variable Capacity unit'!$BD$46="Default",$CE$121*$CH$116,'Variable Capacity unit'!$L$47)))</f>
        <v>548.4</v>
      </c>
      <c r="CF126" s="8"/>
      <c r="CG126" s="8"/>
      <c r="CH126" s="8"/>
      <c r="CI126" s="8"/>
      <c r="CJ126" s="8"/>
      <c r="CK126" s="8"/>
      <c r="CL126" s="8"/>
      <c r="CM126" s="8"/>
      <c r="CN126" s="8"/>
      <c r="CO126" s="8"/>
      <c r="CP126" s="8"/>
      <c r="CQ126" s="8"/>
      <c r="CR126" s="8"/>
      <c r="CS126" s="8"/>
      <c r="CT126" s="8"/>
      <c r="CU126" s="8"/>
      <c r="CV126" s="8"/>
      <c r="CW126" s="8"/>
      <c r="CX126" s="8"/>
      <c r="CY126" s="8"/>
      <c r="CZ126" s="8"/>
    </row>
    <row r="127" ht="14.25" customHeight="1">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c r="BX127" s="15"/>
      <c r="BY127" s="15"/>
      <c r="BZ127" s="15"/>
      <c r="CA127" s="7"/>
      <c r="CB127" s="24" t="s">
        <v>198</v>
      </c>
      <c r="CC127" s="45">
        <f>$CC$125/$CC$126</f>
        <v>4.263719337</v>
      </c>
      <c r="CD127" s="45">
        <f>$CD$125/$CD$126</f>
        <v>5.106126915</v>
      </c>
      <c r="CE127" s="45">
        <f>$CE$125/$CE$126</f>
        <v>5.106126915</v>
      </c>
      <c r="CF127" s="8"/>
      <c r="CG127" s="8"/>
      <c r="CH127" s="8"/>
      <c r="CI127" s="8"/>
      <c r="CJ127" s="8"/>
      <c r="CK127" s="8"/>
      <c r="CL127" s="8"/>
      <c r="CM127" s="8"/>
      <c r="CN127" s="8"/>
      <c r="CO127" s="8"/>
      <c r="CP127" s="8"/>
      <c r="CQ127" s="8"/>
      <c r="CR127" s="8"/>
      <c r="CS127" s="8"/>
      <c r="CT127" s="8"/>
      <c r="CU127" s="8"/>
      <c r="CV127" s="8"/>
      <c r="CW127" s="8"/>
      <c r="CX127" s="8"/>
      <c r="CY127" s="8"/>
      <c r="CZ127" s="8"/>
    </row>
    <row r="128" ht="14.25" customHeight="1">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7"/>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row>
    <row r="129" ht="14.25" customHeight="1">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7"/>
      <c r="CB129" s="33" t="s">
        <v>52</v>
      </c>
      <c r="CC129" s="62" t="s">
        <v>53</v>
      </c>
      <c r="CD129" s="33" t="s">
        <v>54</v>
      </c>
      <c r="CE129" s="63" t="s">
        <v>55</v>
      </c>
      <c r="CF129" s="63" t="s">
        <v>56</v>
      </c>
      <c r="CG129" s="63" t="s">
        <v>57</v>
      </c>
      <c r="CH129" s="63" t="s">
        <v>58</v>
      </c>
      <c r="CK129" s="64" t="s">
        <v>59</v>
      </c>
      <c r="CL129" s="63" t="s">
        <v>60</v>
      </c>
      <c r="CO129" s="63" t="s">
        <v>29</v>
      </c>
      <c r="CR129" s="63" t="s">
        <v>61</v>
      </c>
      <c r="CV129" s="63" t="s">
        <v>62</v>
      </c>
      <c r="CZ129" s="64" t="s">
        <v>63</v>
      </c>
    </row>
    <row r="130" ht="14.25" customHeight="1">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8"/>
      <c r="CE130" s="64" t="s">
        <v>199</v>
      </c>
      <c r="CF130" s="66" t="s">
        <v>200</v>
      </c>
      <c r="CG130" s="66" t="s">
        <v>201</v>
      </c>
      <c r="CH130" s="67" t="s">
        <v>34</v>
      </c>
      <c r="CI130" s="67" t="s">
        <v>68</v>
      </c>
      <c r="CJ130" s="67" t="s">
        <v>69</v>
      </c>
      <c r="CK130" s="66" t="s">
        <v>202</v>
      </c>
      <c r="CL130" s="67" t="s">
        <v>34</v>
      </c>
      <c r="CM130" s="67" t="s">
        <v>68</v>
      </c>
      <c r="CN130" s="67" t="s">
        <v>69</v>
      </c>
      <c r="CO130" s="67" t="s">
        <v>34</v>
      </c>
      <c r="CP130" s="67" t="s">
        <v>68</v>
      </c>
      <c r="CQ130" s="67" t="s">
        <v>69</v>
      </c>
      <c r="CR130" s="67" t="s">
        <v>203</v>
      </c>
      <c r="CS130" s="67" t="s">
        <v>204</v>
      </c>
      <c r="CT130" s="67" t="s">
        <v>205</v>
      </c>
      <c r="CU130" s="67" t="s">
        <v>74</v>
      </c>
      <c r="CV130" s="67" t="s">
        <v>206</v>
      </c>
      <c r="CW130" s="67" t="s">
        <v>207</v>
      </c>
      <c r="CX130" s="67" t="s">
        <v>208</v>
      </c>
      <c r="CY130" s="67" t="s">
        <v>74</v>
      </c>
      <c r="CZ130" s="66" t="s">
        <v>209</v>
      </c>
    </row>
    <row r="131" ht="14.25" customHeight="1">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c r="AL131" s="15"/>
      <c r="AM131" s="15"/>
      <c r="AN131" s="15"/>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c r="BO131" s="15"/>
      <c r="BP131" s="15"/>
      <c r="BQ131" s="15"/>
      <c r="BR131" s="15"/>
      <c r="BS131" s="15"/>
      <c r="BT131" s="15"/>
      <c r="BU131" s="15"/>
      <c r="BV131" s="15"/>
      <c r="BW131" s="15"/>
      <c r="BX131" s="15"/>
      <c r="BY131" s="15"/>
      <c r="BZ131" s="15"/>
      <c r="CA131" s="8"/>
      <c r="CB131" s="51" t="s">
        <v>79</v>
      </c>
      <c r="CC131" s="51" t="s">
        <v>210</v>
      </c>
      <c r="CD131" s="51" t="s">
        <v>211</v>
      </c>
      <c r="CE131" s="67" t="s">
        <v>82</v>
      </c>
      <c r="CH131" s="64" t="s">
        <v>212</v>
      </c>
      <c r="CI131" s="64" t="s">
        <v>213</v>
      </c>
      <c r="CJ131" s="64" t="s">
        <v>214</v>
      </c>
      <c r="CL131" s="67" t="s">
        <v>215</v>
      </c>
      <c r="CM131" s="67" t="s">
        <v>216</v>
      </c>
      <c r="CN131" s="67" t="s">
        <v>217</v>
      </c>
      <c r="CO131" s="64" t="s">
        <v>218</v>
      </c>
      <c r="CP131" s="64" t="s">
        <v>219</v>
      </c>
      <c r="CQ131" s="64" t="s">
        <v>220</v>
      </c>
      <c r="CR131" s="64" t="s">
        <v>221</v>
      </c>
      <c r="CS131" s="64" t="s">
        <v>222</v>
      </c>
      <c r="CT131" s="64" t="s">
        <v>223</v>
      </c>
      <c r="CU131" s="64" t="s">
        <v>224</v>
      </c>
      <c r="CV131" s="64" t="s">
        <v>225</v>
      </c>
      <c r="CW131" s="64" t="s">
        <v>226</v>
      </c>
      <c r="CX131" s="64" t="s">
        <v>227</v>
      </c>
      <c r="CY131" s="64" t="s">
        <v>228</v>
      </c>
    </row>
    <row r="132" ht="14.25" customHeight="1">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c r="BO132" s="15"/>
      <c r="BP132" s="15"/>
      <c r="BQ132" s="15"/>
      <c r="BR132" s="15"/>
      <c r="BS132" s="15"/>
      <c r="BT132" s="15"/>
      <c r="BU132" s="15"/>
      <c r="BV132" s="15"/>
      <c r="BW132" s="15"/>
      <c r="BX132" s="15"/>
      <c r="BY132" s="15"/>
      <c r="BZ132" s="15"/>
      <c r="CA132" s="8"/>
      <c r="CB132" s="51">
        <v>1.0</v>
      </c>
      <c r="CC132" s="51">
        <f>data!$I22</f>
        <v>20</v>
      </c>
      <c r="CD132" s="51">
        <f>data!$J22</f>
        <v>0</v>
      </c>
      <c r="CE132" s="75">
        <f t="shared" ref="CE132:CE162" si="45">$CC$112*($CC132-$CH$119)/($CH$120-$CH$119)</f>
        <v>0</v>
      </c>
      <c r="CF132" s="76">
        <f t="shared" ref="CF132:CF162" si="46">1-$CH$114*(1-$CG132)</f>
        <v>0.73</v>
      </c>
      <c r="CG132" s="76">
        <f t="shared" ref="CG132:CG162" si="47">IF($CE132&lt;$CJ132,$CE132/$CJ132,1)</f>
        <v>0</v>
      </c>
      <c r="CH132" s="77">
        <f t="shared" ref="CH132:CH162" si="48">IF($CC132&lt;=35,$CC$120+($CC$125-$CC$120)/(35-29)*(35-$CC132),$CC$115+($CC$120-$CC$115)/(46-35)*(46-$CC132))</f>
        <v>6558.75</v>
      </c>
      <c r="CI132" s="77">
        <f t="shared" ref="CI132:CI162" si="49">IF($CC132&lt;=35,$CD$120+($CD$125-$CD$120)/(35-29)*(35-$CC132),$CD$115+($CD$120-$CD$115)/(46-35)*(46-$CC132))</f>
        <v>3100.5</v>
      </c>
      <c r="CJ132" s="77">
        <f t="shared" ref="CJ132:CJ162" si="50">IF($CC132&lt;=35,$CE$120+($CE$125-$CE$120)/(35-29)*(35-$CC132),$CE$115+($CE$120-$CE$115)/(46-35)*(46-$CC132))</f>
        <v>3100.5</v>
      </c>
      <c r="CK132" s="75">
        <f t="shared" ref="CK132:CK162" si="51">IF($CE132&lt;$CH132,$CE132*$CD132,$CH132*$CD132)</f>
        <v>0</v>
      </c>
      <c r="CL132" s="77">
        <f t="shared" ref="CL132:CL162" si="52">IF($CC132&lt;=35,$CC$121+($CC$126-$CC$121)/(35-29)*(35-$CC132),$CC$116+($CC$121-$CC$116)/(46-35)*(46-$CC132))</f>
        <v>1193.2</v>
      </c>
      <c r="CM132" s="77">
        <f t="shared" ref="CM132:CM162" si="53">IF($CC132&lt;=35,$CD$121+($CD$126-$CD$121)/(35-29)*(35-$CC132),$CD$116+($CD$121-$CD$116)/(46-35)*(46-$CC132))</f>
        <v>471</v>
      </c>
      <c r="CN132" s="77">
        <f t="shared" ref="CN132:CN162" si="54">IF($CC132&lt;=35,$CE$121+(($CE$126-$CE$121)/(35-29)*(35-$CC132)),($CE$116+($CE$121-$CE$116)/(46-35)*(46-$CC132)))</f>
        <v>471</v>
      </c>
      <c r="CO132" s="25">
        <f t="shared" ref="CO132:CO162" si="55">$CH132/$CL132</f>
        <v>5.496773383</v>
      </c>
      <c r="CP132" s="25">
        <f t="shared" ref="CP132:CP162" si="56">$CI132/$CM132</f>
        <v>6.582802548</v>
      </c>
      <c r="CQ132" s="25">
        <f t="shared" ref="CQ132:CQ162" si="57">$CJ132/$CN132</f>
        <v>6.582802548</v>
      </c>
      <c r="CR132" s="25">
        <f t="shared" ref="CR132:CR162" si="58">IF($CJ132&gt;$CE132,$CJ132/$CN132,0)</f>
        <v>6.582802548</v>
      </c>
      <c r="CS132" s="25">
        <f t="shared" ref="CS132:CS162" si="59">IF(AND($CJ132&lt;$CE132,$CE132&lt;=$CI132),IF($CC132&lt;=35,$CN$118+($CN$117-$CN$118)/($CK$116-$CK$117)*($CC132-$CK$117),$CN$124+($CN$123-$CN$124)/($CK$123-$CK$124)*($CC132-$CK$124)),0)</f>
        <v>0</v>
      </c>
      <c r="CT132" s="25">
        <f t="shared" ref="CT132:CT162" si="60">IF(AND($CI132&lt;$CE132,$CE132&lt;=$CH132),IF($CC132&lt;=35,$CN$117+($CN$116-$CN$117)/($CK$115-$CK$116)*($CC132-$CK$116),$CN$123+($CN$122-$CN$123)/($CK$122-$CK$123)*($CC132-$CK$123)),0)</f>
        <v>0</v>
      </c>
      <c r="CU132" s="25">
        <f t="shared" ref="CU132:CU162" si="61">IF($CE132&gt;$CH132,$CH132/$CL132,0)</f>
        <v>0</v>
      </c>
      <c r="CV132" s="77">
        <f t="shared" ref="CV132:CV162" si="62">IF($CJ132&gt;=$CE132,$CN132,0)</f>
        <v>471</v>
      </c>
      <c r="CW132" s="77">
        <f t="shared" ref="CW132:CW162" si="63">IF($CS132&gt;0,$CE132/$CS132,0)</f>
        <v>0</v>
      </c>
      <c r="CX132" s="77">
        <f t="shared" ref="CX132:CX162" si="64">IF($CT132&gt;0,$CE132/$CT132,0)</f>
        <v>0</v>
      </c>
      <c r="CY132" s="77">
        <f t="shared" ref="CY132:CY162" si="65">IF($CU132&gt;0,$CH132/$CU132,0)</f>
        <v>0</v>
      </c>
      <c r="CZ132" s="75">
        <f t="shared" ref="CZ132:CZ162" si="66">IF($CF132=0,0,$CG132*$CV132*$CD132/$CF132+$CW132*$CD132+$CX132*$CD132+$CY132*$CD132)</f>
        <v>0</v>
      </c>
    </row>
    <row r="133" ht="14.25" customHeight="1">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c r="AL133" s="15"/>
      <c r="AM133" s="15"/>
      <c r="AN133" s="15"/>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c r="BO133" s="15"/>
      <c r="BP133" s="15"/>
      <c r="BQ133" s="15"/>
      <c r="BR133" s="15"/>
      <c r="BS133" s="15"/>
      <c r="BT133" s="15"/>
      <c r="BU133" s="15"/>
      <c r="BV133" s="15"/>
      <c r="BW133" s="15"/>
      <c r="BX133" s="15"/>
      <c r="BY133" s="15"/>
      <c r="BZ133" s="15"/>
      <c r="CA133" s="8"/>
      <c r="CB133" s="51">
        <v>2.0</v>
      </c>
      <c r="CC133" s="51">
        <f>data!$I23</f>
        <v>21</v>
      </c>
      <c r="CD133" s="51">
        <f>data!$J23</f>
        <v>307</v>
      </c>
      <c r="CE133" s="75">
        <f t="shared" si="45"/>
        <v>184.6153846</v>
      </c>
      <c r="CF133" s="76">
        <f t="shared" si="46"/>
        <v>0.7462517075</v>
      </c>
      <c r="CG133" s="76">
        <f t="shared" si="47"/>
        <v>0.06019150932</v>
      </c>
      <c r="CH133" s="77">
        <f t="shared" si="48"/>
        <v>6488.166667</v>
      </c>
      <c r="CI133" s="77">
        <f t="shared" si="49"/>
        <v>3067.133333</v>
      </c>
      <c r="CJ133" s="77">
        <f t="shared" si="50"/>
        <v>3067.133333</v>
      </c>
      <c r="CK133" s="75">
        <f t="shared" si="51"/>
        <v>56676.92308</v>
      </c>
      <c r="CL133" s="77">
        <f t="shared" si="52"/>
        <v>1214.986667</v>
      </c>
      <c r="CM133" s="77">
        <f t="shared" si="53"/>
        <v>479.6</v>
      </c>
      <c r="CN133" s="77">
        <f t="shared" si="54"/>
        <v>479.6</v>
      </c>
      <c r="CO133" s="25">
        <f t="shared" si="55"/>
        <v>5.340113472</v>
      </c>
      <c r="CP133" s="25">
        <f t="shared" si="56"/>
        <v>6.395190436</v>
      </c>
      <c r="CQ133" s="25">
        <f t="shared" si="57"/>
        <v>6.395190436</v>
      </c>
      <c r="CR133" s="25">
        <f t="shared" si="58"/>
        <v>6.395190436</v>
      </c>
      <c r="CS133" s="25">
        <f t="shared" si="59"/>
        <v>0</v>
      </c>
      <c r="CT133" s="25">
        <f t="shared" si="60"/>
        <v>0</v>
      </c>
      <c r="CU133" s="25">
        <f t="shared" si="61"/>
        <v>0</v>
      </c>
      <c r="CV133" s="77">
        <f t="shared" si="62"/>
        <v>479.6</v>
      </c>
      <c r="CW133" s="77">
        <f t="shared" si="63"/>
        <v>0</v>
      </c>
      <c r="CX133" s="77">
        <f t="shared" si="64"/>
        <v>0</v>
      </c>
      <c r="CY133" s="77">
        <f t="shared" si="65"/>
        <v>0</v>
      </c>
      <c r="CZ133" s="75">
        <f t="shared" si="66"/>
        <v>11875.92498</v>
      </c>
    </row>
    <row r="134" ht="14.25" customHeight="1">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c r="BO134" s="15"/>
      <c r="BP134" s="15"/>
      <c r="BQ134" s="15"/>
      <c r="BR134" s="15"/>
      <c r="BS134" s="15"/>
      <c r="BT134" s="15"/>
      <c r="BU134" s="15"/>
      <c r="BV134" s="15"/>
      <c r="BW134" s="15"/>
      <c r="BX134" s="15"/>
      <c r="BY134" s="15"/>
      <c r="BZ134" s="15"/>
      <c r="CA134" s="8"/>
      <c r="CB134" s="51">
        <v>3.0</v>
      </c>
      <c r="CC134" s="51">
        <f>data!$I24</f>
        <v>22</v>
      </c>
      <c r="CD134" s="51">
        <f>data!$J24</f>
        <v>311</v>
      </c>
      <c r="CE134" s="75">
        <f t="shared" si="45"/>
        <v>369.2307692</v>
      </c>
      <c r="CF134" s="76">
        <f t="shared" si="46"/>
        <v>0.7628609015</v>
      </c>
      <c r="CG134" s="76">
        <f t="shared" si="47"/>
        <v>0.1217070427</v>
      </c>
      <c r="CH134" s="77">
        <f t="shared" si="48"/>
        <v>6417.583333</v>
      </c>
      <c r="CI134" s="77">
        <f t="shared" si="49"/>
        <v>3033.766667</v>
      </c>
      <c r="CJ134" s="77">
        <f t="shared" si="50"/>
        <v>3033.766667</v>
      </c>
      <c r="CK134" s="75">
        <f t="shared" si="51"/>
        <v>114830.7692</v>
      </c>
      <c r="CL134" s="77">
        <f t="shared" si="52"/>
        <v>1236.773333</v>
      </c>
      <c r="CM134" s="77">
        <f t="shared" si="53"/>
        <v>488.2</v>
      </c>
      <c r="CN134" s="77">
        <f t="shared" si="54"/>
        <v>488.2</v>
      </c>
      <c r="CO134" s="25">
        <f t="shared" si="55"/>
        <v>5.188972919</v>
      </c>
      <c r="CP134" s="25">
        <f t="shared" si="56"/>
        <v>6.214188174</v>
      </c>
      <c r="CQ134" s="25">
        <f t="shared" si="57"/>
        <v>6.214188174</v>
      </c>
      <c r="CR134" s="25">
        <f t="shared" si="58"/>
        <v>6.214188174</v>
      </c>
      <c r="CS134" s="25">
        <f t="shared" si="59"/>
        <v>0</v>
      </c>
      <c r="CT134" s="25">
        <f t="shared" si="60"/>
        <v>0</v>
      </c>
      <c r="CU134" s="25">
        <f t="shared" si="61"/>
        <v>0</v>
      </c>
      <c r="CV134" s="77">
        <f t="shared" si="62"/>
        <v>488.2</v>
      </c>
      <c r="CW134" s="77">
        <f t="shared" si="63"/>
        <v>0</v>
      </c>
      <c r="CX134" s="77">
        <f t="shared" si="64"/>
        <v>0</v>
      </c>
      <c r="CY134" s="77">
        <f t="shared" si="65"/>
        <v>0</v>
      </c>
      <c r="CZ134" s="75">
        <f t="shared" si="66"/>
        <v>24223.03279</v>
      </c>
    </row>
    <row r="135" ht="14.25" customHeight="1">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c r="BX135" s="15"/>
      <c r="BY135" s="15"/>
      <c r="BZ135" s="15"/>
      <c r="CA135" s="8"/>
      <c r="CB135" s="51">
        <v>4.0</v>
      </c>
      <c r="CC135" s="51">
        <f>data!$I25</f>
        <v>23</v>
      </c>
      <c r="CD135" s="51">
        <f>data!$J25</f>
        <v>317</v>
      </c>
      <c r="CE135" s="75">
        <f t="shared" si="45"/>
        <v>553.8461538</v>
      </c>
      <c r="CF135" s="76">
        <f t="shared" si="46"/>
        <v>0.7798395086</v>
      </c>
      <c r="CG135" s="76">
        <f t="shared" si="47"/>
        <v>0.1845907725</v>
      </c>
      <c r="CH135" s="77">
        <f t="shared" si="48"/>
        <v>6347</v>
      </c>
      <c r="CI135" s="77">
        <f t="shared" si="49"/>
        <v>3000.4</v>
      </c>
      <c r="CJ135" s="77">
        <f t="shared" si="50"/>
        <v>3000.4</v>
      </c>
      <c r="CK135" s="75">
        <f t="shared" si="51"/>
        <v>175569.2308</v>
      </c>
      <c r="CL135" s="77">
        <f t="shared" si="52"/>
        <v>1258.56</v>
      </c>
      <c r="CM135" s="77">
        <f t="shared" si="53"/>
        <v>496.8</v>
      </c>
      <c r="CN135" s="77">
        <f t="shared" si="54"/>
        <v>496.8</v>
      </c>
      <c r="CO135" s="25">
        <f t="shared" si="55"/>
        <v>5.04306509</v>
      </c>
      <c r="CP135" s="25">
        <f t="shared" si="56"/>
        <v>6.039452496</v>
      </c>
      <c r="CQ135" s="25">
        <f t="shared" si="57"/>
        <v>6.039452496</v>
      </c>
      <c r="CR135" s="25">
        <f t="shared" si="58"/>
        <v>6.039452496</v>
      </c>
      <c r="CS135" s="25">
        <f t="shared" si="59"/>
        <v>0</v>
      </c>
      <c r="CT135" s="25">
        <f t="shared" si="60"/>
        <v>0</v>
      </c>
      <c r="CU135" s="25">
        <f t="shared" si="61"/>
        <v>0</v>
      </c>
      <c r="CV135" s="77">
        <f t="shared" si="62"/>
        <v>496.8</v>
      </c>
      <c r="CW135" s="77">
        <f t="shared" si="63"/>
        <v>0</v>
      </c>
      <c r="CX135" s="77">
        <f t="shared" si="64"/>
        <v>0</v>
      </c>
      <c r="CY135" s="77">
        <f t="shared" si="65"/>
        <v>0</v>
      </c>
      <c r="CZ135" s="75">
        <f t="shared" si="66"/>
        <v>37277.39906</v>
      </c>
    </row>
    <row r="136" ht="14.25" customHeight="1">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8"/>
      <c r="CB136" s="51">
        <v>5.0</v>
      </c>
      <c r="CC136" s="51">
        <f>data!$I26</f>
        <v>24</v>
      </c>
      <c r="CD136" s="51">
        <f>data!$J26</f>
        <v>325</v>
      </c>
      <c r="CE136" s="75">
        <f t="shared" si="45"/>
        <v>738.4615385</v>
      </c>
      <c r="CF136" s="76">
        <f t="shared" si="46"/>
        <v>0.7971999917</v>
      </c>
      <c r="CG136" s="76">
        <f t="shared" si="47"/>
        <v>0.2488888582</v>
      </c>
      <c r="CH136" s="77">
        <f t="shared" si="48"/>
        <v>6276.416667</v>
      </c>
      <c r="CI136" s="77">
        <f t="shared" si="49"/>
        <v>2967.033333</v>
      </c>
      <c r="CJ136" s="77">
        <f t="shared" si="50"/>
        <v>2967.033333</v>
      </c>
      <c r="CK136" s="75">
        <f t="shared" si="51"/>
        <v>240000</v>
      </c>
      <c r="CL136" s="77">
        <f t="shared" si="52"/>
        <v>1280.346667</v>
      </c>
      <c r="CM136" s="77">
        <f t="shared" si="53"/>
        <v>505.4</v>
      </c>
      <c r="CN136" s="77">
        <f t="shared" si="54"/>
        <v>505.4</v>
      </c>
      <c r="CO136" s="25">
        <f t="shared" si="55"/>
        <v>4.902122863</v>
      </c>
      <c r="CP136" s="25">
        <f t="shared" si="56"/>
        <v>5.870663501</v>
      </c>
      <c r="CQ136" s="25">
        <f t="shared" si="57"/>
        <v>5.870663501</v>
      </c>
      <c r="CR136" s="25">
        <f t="shared" si="58"/>
        <v>5.870663501</v>
      </c>
      <c r="CS136" s="25">
        <f t="shared" si="59"/>
        <v>0</v>
      </c>
      <c r="CT136" s="25">
        <f t="shared" si="60"/>
        <v>0</v>
      </c>
      <c r="CU136" s="25">
        <f t="shared" si="61"/>
        <v>0</v>
      </c>
      <c r="CV136" s="77">
        <f t="shared" si="62"/>
        <v>505.4</v>
      </c>
      <c r="CW136" s="77">
        <f t="shared" si="63"/>
        <v>0</v>
      </c>
      <c r="CX136" s="77">
        <f t="shared" si="64"/>
        <v>0</v>
      </c>
      <c r="CY136" s="77">
        <f t="shared" si="65"/>
        <v>0</v>
      </c>
      <c r="CZ136" s="75">
        <f t="shared" si="66"/>
        <v>51281.0334</v>
      </c>
    </row>
    <row r="137" ht="14.25" customHeight="1">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c r="BO137" s="15"/>
      <c r="BP137" s="15"/>
      <c r="BQ137" s="15"/>
      <c r="BR137" s="15"/>
      <c r="BS137" s="15"/>
      <c r="BT137" s="15"/>
      <c r="BU137" s="15"/>
      <c r="BV137" s="15"/>
      <c r="BW137" s="15"/>
      <c r="BX137" s="15"/>
      <c r="BY137" s="15"/>
      <c r="BZ137" s="15"/>
      <c r="CA137" s="8"/>
      <c r="CB137" s="51">
        <v>6.0</v>
      </c>
      <c r="CC137" s="51">
        <f>data!$I27</f>
        <v>25</v>
      </c>
      <c r="CD137" s="51">
        <f>data!$J27</f>
        <v>334</v>
      </c>
      <c r="CE137" s="75">
        <f t="shared" si="45"/>
        <v>923.0769231</v>
      </c>
      <c r="CF137" s="76">
        <f t="shared" si="46"/>
        <v>0.8149553809</v>
      </c>
      <c r="CG137" s="76">
        <f t="shared" si="47"/>
        <v>0.3146495591</v>
      </c>
      <c r="CH137" s="77">
        <f t="shared" si="48"/>
        <v>6205.833333</v>
      </c>
      <c r="CI137" s="77">
        <f t="shared" si="49"/>
        <v>2933.666667</v>
      </c>
      <c r="CJ137" s="77">
        <f t="shared" si="50"/>
        <v>2933.666667</v>
      </c>
      <c r="CK137" s="75">
        <f t="shared" si="51"/>
        <v>308307.6923</v>
      </c>
      <c r="CL137" s="77">
        <f t="shared" si="52"/>
        <v>1302.133333</v>
      </c>
      <c r="CM137" s="77">
        <f t="shared" si="53"/>
        <v>514</v>
      </c>
      <c r="CN137" s="77">
        <f t="shared" si="54"/>
        <v>514</v>
      </c>
      <c r="CO137" s="25">
        <f t="shared" si="55"/>
        <v>4.76589699</v>
      </c>
      <c r="CP137" s="25">
        <f t="shared" si="56"/>
        <v>5.707522698</v>
      </c>
      <c r="CQ137" s="25">
        <f t="shared" si="57"/>
        <v>5.707522698</v>
      </c>
      <c r="CR137" s="25">
        <f t="shared" si="58"/>
        <v>5.707522698</v>
      </c>
      <c r="CS137" s="25">
        <f t="shared" si="59"/>
        <v>0</v>
      </c>
      <c r="CT137" s="25">
        <f t="shared" si="60"/>
        <v>0</v>
      </c>
      <c r="CU137" s="25">
        <f t="shared" si="61"/>
        <v>0</v>
      </c>
      <c r="CV137" s="77">
        <f t="shared" si="62"/>
        <v>514</v>
      </c>
      <c r="CW137" s="77">
        <f t="shared" si="63"/>
        <v>0</v>
      </c>
      <c r="CX137" s="77">
        <f t="shared" si="64"/>
        <v>0</v>
      </c>
      <c r="CY137" s="77">
        <f t="shared" si="65"/>
        <v>0</v>
      </c>
      <c r="CZ137" s="75">
        <f t="shared" si="66"/>
        <v>66283.11066</v>
      </c>
    </row>
    <row r="138" ht="14.25" customHeight="1">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K138" s="15"/>
      <c r="BL138" s="15"/>
      <c r="BM138" s="15"/>
      <c r="BN138" s="15"/>
      <c r="BO138" s="15"/>
      <c r="BP138" s="15"/>
      <c r="BQ138" s="15"/>
      <c r="BR138" s="15"/>
      <c r="BS138" s="15"/>
      <c r="BT138" s="15"/>
      <c r="BU138" s="15"/>
      <c r="BV138" s="15"/>
      <c r="BW138" s="15"/>
      <c r="BX138" s="15"/>
      <c r="BY138" s="15"/>
      <c r="BZ138" s="15"/>
      <c r="CA138" s="8"/>
      <c r="CB138" s="51">
        <v>7.0</v>
      </c>
      <c r="CC138" s="51">
        <f>data!$I28</f>
        <v>26</v>
      </c>
      <c r="CD138" s="51">
        <f>data!$J28</f>
        <v>342</v>
      </c>
      <c r="CE138" s="75">
        <f t="shared" si="45"/>
        <v>1107.692308</v>
      </c>
      <c r="CF138" s="76">
        <f t="shared" si="46"/>
        <v>0.833119306</v>
      </c>
      <c r="CG138" s="76">
        <f t="shared" si="47"/>
        <v>0.3819233554</v>
      </c>
      <c r="CH138" s="77">
        <f t="shared" si="48"/>
        <v>6135.25</v>
      </c>
      <c r="CI138" s="77">
        <f t="shared" si="49"/>
        <v>2900.3</v>
      </c>
      <c r="CJ138" s="77">
        <f t="shared" si="50"/>
        <v>2900.3</v>
      </c>
      <c r="CK138" s="75">
        <f t="shared" si="51"/>
        <v>378830.7692</v>
      </c>
      <c r="CL138" s="77">
        <f t="shared" si="52"/>
        <v>1323.92</v>
      </c>
      <c r="CM138" s="77">
        <f t="shared" si="53"/>
        <v>522.6</v>
      </c>
      <c r="CN138" s="77">
        <f t="shared" si="54"/>
        <v>522.6</v>
      </c>
      <c r="CO138" s="25">
        <f t="shared" si="55"/>
        <v>4.634154632</v>
      </c>
      <c r="CP138" s="25">
        <f t="shared" si="56"/>
        <v>5.549751244</v>
      </c>
      <c r="CQ138" s="25">
        <f t="shared" si="57"/>
        <v>5.549751244</v>
      </c>
      <c r="CR138" s="25">
        <f t="shared" si="58"/>
        <v>5.549751244</v>
      </c>
      <c r="CS138" s="25">
        <f t="shared" si="59"/>
        <v>0</v>
      </c>
      <c r="CT138" s="25">
        <f t="shared" si="60"/>
        <v>0</v>
      </c>
      <c r="CU138" s="25">
        <f t="shared" si="61"/>
        <v>0</v>
      </c>
      <c r="CV138" s="77">
        <f t="shared" si="62"/>
        <v>522.6</v>
      </c>
      <c r="CW138" s="77">
        <f t="shared" si="63"/>
        <v>0</v>
      </c>
      <c r="CX138" s="77">
        <f t="shared" si="64"/>
        <v>0</v>
      </c>
      <c r="CY138" s="77">
        <f t="shared" si="65"/>
        <v>0</v>
      </c>
      <c r="CZ138" s="75">
        <f t="shared" si="66"/>
        <v>81934.07029</v>
      </c>
    </row>
    <row r="139" ht="14.25" customHeight="1">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c r="AY139" s="15"/>
      <c r="AZ139" s="15"/>
      <c r="BA139" s="15"/>
      <c r="BB139" s="15"/>
      <c r="BC139" s="15"/>
      <c r="BD139" s="15"/>
      <c r="BE139" s="15"/>
      <c r="BF139" s="15"/>
      <c r="BG139" s="15"/>
      <c r="BH139" s="15"/>
      <c r="BI139" s="15"/>
      <c r="BJ139" s="15"/>
      <c r="BK139" s="15"/>
      <c r="BL139" s="15"/>
      <c r="BM139" s="15"/>
      <c r="BN139" s="15"/>
      <c r="BO139" s="15"/>
      <c r="BP139" s="15"/>
      <c r="BQ139" s="15"/>
      <c r="BR139" s="15"/>
      <c r="BS139" s="15"/>
      <c r="BT139" s="15"/>
      <c r="BU139" s="15"/>
      <c r="BV139" s="15"/>
      <c r="BW139" s="15"/>
      <c r="BX139" s="15"/>
      <c r="BY139" s="15"/>
      <c r="BZ139" s="15"/>
      <c r="CA139" s="8"/>
      <c r="CB139" s="51">
        <v>8.0</v>
      </c>
      <c r="CC139" s="51">
        <f>data!$I29</f>
        <v>27</v>
      </c>
      <c r="CD139" s="51">
        <f>data!$J29</f>
        <v>349</v>
      </c>
      <c r="CE139" s="75">
        <f t="shared" si="45"/>
        <v>1292.307692</v>
      </c>
      <c r="CF139" s="76">
        <f t="shared" si="46"/>
        <v>0.8517060309</v>
      </c>
      <c r="CG139" s="76">
        <f t="shared" si="47"/>
        <v>0.4507630775</v>
      </c>
      <c r="CH139" s="77">
        <f t="shared" si="48"/>
        <v>6064.666667</v>
      </c>
      <c r="CI139" s="77">
        <f t="shared" si="49"/>
        <v>2866.933333</v>
      </c>
      <c r="CJ139" s="77">
        <f t="shared" si="50"/>
        <v>2866.933333</v>
      </c>
      <c r="CK139" s="75">
        <f t="shared" si="51"/>
        <v>451015.3846</v>
      </c>
      <c r="CL139" s="77">
        <f t="shared" si="52"/>
        <v>1345.706667</v>
      </c>
      <c r="CM139" s="77">
        <f t="shared" si="53"/>
        <v>531.2</v>
      </c>
      <c r="CN139" s="77">
        <f t="shared" si="54"/>
        <v>531.2</v>
      </c>
      <c r="CO139" s="25">
        <f t="shared" si="55"/>
        <v>4.506678028</v>
      </c>
      <c r="CP139" s="25">
        <f t="shared" si="56"/>
        <v>5.397088353</v>
      </c>
      <c r="CQ139" s="25">
        <f t="shared" si="57"/>
        <v>5.397088353</v>
      </c>
      <c r="CR139" s="25">
        <f t="shared" si="58"/>
        <v>5.397088353</v>
      </c>
      <c r="CS139" s="25">
        <f t="shared" si="59"/>
        <v>0</v>
      </c>
      <c r="CT139" s="25">
        <f t="shared" si="60"/>
        <v>0</v>
      </c>
      <c r="CU139" s="25">
        <f t="shared" si="61"/>
        <v>0</v>
      </c>
      <c r="CV139" s="77">
        <f t="shared" si="62"/>
        <v>531.2</v>
      </c>
      <c r="CW139" s="77">
        <f t="shared" si="63"/>
        <v>0</v>
      </c>
      <c r="CX139" s="77">
        <f t="shared" si="64"/>
        <v>0</v>
      </c>
      <c r="CY139" s="77">
        <f t="shared" si="65"/>
        <v>0</v>
      </c>
      <c r="CZ139" s="75">
        <f t="shared" si="66"/>
        <v>98116.51319</v>
      </c>
    </row>
    <row r="140" ht="14.25" customHeight="1">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BW140" s="15"/>
      <c r="BX140" s="15"/>
      <c r="BY140" s="15"/>
      <c r="BZ140" s="15"/>
      <c r="CA140" s="8"/>
      <c r="CB140" s="51">
        <v>9.0</v>
      </c>
      <c r="CC140" s="51">
        <f>data!$I30</f>
        <v>28</v>
      </c>
      <c r="CD140" s="51">
        <f>data!$J30</f>
        <v>354</v>
      </c>
      <c r="CE140" s="75">
        <f t="shared" si="45"/>
        <v>1476.923077</v>
      </c>
      <c r="CF140" s="76">
        <f t="shared" si="46"/>
        <v>0.8707304919</v>
      </c>
      <c r="CG140" s="76">
        <f t="shared" si="47"/>
        <v>0.521224044</v>
      </c>
      <c r="CH140" s="77">
        <f t="shared" si="48"/>
        <v>5994.083333</v>
      </c>
      <c r="CI140" s="77">
        <f t="shared" si="49"/>
        <v>2833.566667</v>
      </c>
      <c r="CJ140" s="77">
        <f t="shared" si="50"/>
        <v>2833.566667</v>
      </c>
      <c r="CK140" s="75">
        <f t="shared" si="51"/>
        <v>522830.7692</v>
      </c>
      <c r="CL140" s="77">
        <f t="shared" si="52"/>
        <v>1367.493333</v>
      </c>
      <c r="CM140" s="77">
        <f t="shared" si="53"/>
        <v>539.8</v>
      </c>
      <c r="CN140" s="77">
        <f t="shared" si="54"/>
        <v>539.8</v>
      </c>
      <c r="CO140" s="25">
        <f t="shared" si="55"/>
        <v>4.383263294</v>
      </c>
      <c r="CP140" s="25">
        <f t="shared" si="56"/>
        <v>5.24928986</v>
      </c>
      <c r="CQ140" s="25">
        <f t="shared" si="57"/>
        <v>5.24928986</v>
      </c>
      <c r="CR140" s="25">
        <f t="shared" si="58"/>
        <v>5.24928986</v>
      </c>
      <c r="CS140" s="25">
        <f t="shared" si="59"/>
        <v>0</v>
      </c>
      <c r="CT140" s="25">
        <f t="shared" si="60"/>
        <v>0</v>
      </c>
      <c r="CU140" s="25">
        <f t="shared" si="61"/>
        <v>0</v>
      </c>
      <c r="CV140" s="77">
        <f t="shared" si="62"/>
        <v>539.8</v>
      </c>
      <c r="CW140" s="77">
        <f t="shared" si="63"/>
        <v>0</v>
      </c>
      <c r="CX140" s="77">
        <f t="shared" si="64"/>
        <v>0</v>
      </c>
      <c r="CY140" s="77">
        <f t="shared" si="65"/>
        <v>0</v>
      </c>
      <c r="CZ140" s="75">
        <f t="shared" si="66"/>
        <v>114387.0423</v>
      </c>
    </row>
    <row r="141" ht="14.25" customHeight="1">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c r="AT141" s="15"/>
      <c r="AU141" s="15"/>
      <c r="AV141" s="15"/>
      <c r="AW141" s="15"/>
      <c r="AX141" s="15"/>
      <c r="AY141" s="15"/>
      <c r="AZ141" s="15"/>
      <c r="BA141" s="15"/>
      <c r="BB141" s="15"/>
      <c r="BC141" s="15"/>
      <c r="BD141" s="15"/>
      <c r="BE141" s="15"/>
      <c r="BF141" s="15"/>
      <c r="BG141" s="15"/>
      <c r="BH141" s="15"/>
      <c r="BI141" s="15"/>
      <c r="BJ141" s="15"/>
      <c r="BK141" s="15"/>
      <c r="BL141" s="15"/>
      <c r="BM141" s="15"/>
      <c r="BN141" s="15"/>
      <c r="BO141" s="15"/>
      <c r="BP141" s="15"/>
      <c r="BQ141" s="15"/>
      <c r="BR141" s="15"/>
      <c r="BS141" s="15"/>
      <c r="BT141" s="15"/>
      <c r="BU141" s="15"/>
      <c r="BV141" s="15"/>
      <c r="BW141" s="15"/>
      <c r="BX141" s="15"/>
      <c r="BY141" s="15"/>
      <c r="BZ141" s="15"/>
      <c r="CA141" s="8"/>
      <c r="CB141" s="51">
        <v>10.0</v>
      </c>
      <c r="CC141" s="51">
        <f>data!$I31</f>
        <v>29</v>
      </c>
      <c r="CD141" s="51">
        <f>data!$J31</f>
        <v>356</v>
      </c>
      <c r="CE141" s="75">
        <f t="shared" si="45"/>
        <v>1661.538462</v>
      </c>
      <c r="CF141" s="76">
        <f t="shared" si="46"/>
        <v>0.8902083368</v>
      </c>
      <c r="CG141" s="76">
        <f t="shared" si="47"/>
        <v>0.5933642102</v>
      </c>
      <c r="CH141" s="77">
        <f t="shared" si="48"/>
        <v>5923.5</v>
      </c>
      <c r="CI141" s="77">
        <f t="shared" si="49"/>
        <v>2800.2</v>
      </c>
      <c r="CJ141" s="77">
        <f t="shared" si="50"/>
        <v>2800.2</v>
      </c>
      <c r="CK141" s="75">
        <f t="shared" si="51"/>
        <v>591507.6923</v>
      </c>
      <c r="CL141" s="77">
        <f t="shared" si="52"/>
        <v>1389.28</v>
      </c>
      <c r="CM141" s="77">
        <f t="shared" si="53"/>
        <v>548.4</v>
      </c>
      <c r="CN141" s="77">
        <f t="shared" si="54"/>
        <v>548.4</v>
      </c>
      <c r="CO141" s="25">
        <f t="shared" si="55"/>
        <v>4.263719337</v>
      </c>
      <c r="CP141" s="25">
        <f t="shared" si="56"/>
        <v>5.106126915</v>
      </c>
      <c r="CQ141" s="25">
        <f t="shared" si="57"/>
        <v>5.106126915</v>
      </c>
      <c r="CR141" s="25">
        <f t="shared" si="58"/>
        <v>5.106126915</v>
      </c>
      <c r="CS141" s="25">
        <f t="shared" si="59"/>
        <v>0</v>
      </c>
      <c r="CT141" s="25">
        <f t="shared" si="60"/>
        <v>0</v>
      </c>
      <c r="CU141" s="25">
        <f t="shared" si="61"/>
        <v>0</v>
      </c>
      <c r="CV141" s="77">
        <f t="shared" si="62"/>
        <v>548.4</v>
      </c>
      <c r="CW141" s="77">
        <f t="shared" si="63"/>
        <v>0</v>
      </c>
      <c r="CX141" s="77">
        <f t="shared" si="64"/>
        <v>0</v>
      </c>
      <c r="CY141" s="77">
        <f t="shared" si="65"/>
        <v>0</v>
      </c>
      <c r="CZ141" s="75">
        <f t="shared" si="66"/>
        <v>130129.9115</v>
      </c>
    </row>
    <row r="142" ht="14.25" customHeight="1">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c r="BC142" s="15"/>
      <c r="BD142" s="15"/>
      <c r="BE142" s="15"/>
      <c r="BF142" s="15"/>
      <c r="BG142" s="15"/>
      <c r="BH142" s="15"/>
      <c r="BI142" s="15"/>
      <c r="BJ142" s="15"/>
      <c r="BK142" s="15"/>
      <c r="BL142" s="15"/>
      <c r="BM142" s="15"/>
      <c r="BN142" s="15"/>
      <c r="BO142" s="15"/>
      <c r="BP142" s="15"/>
      <c r="BQ142" s="15"/>
      <c r="BR142" s="15"/>
      <c r="BS142" s="15"/>
      <c r="BT142" s="15"/>
      <c r="BU142" s="15"/>
      <c r="BV142" s="15"/>
      <c r="BW142" s="15"/>
      <c r="BX142" s="15"/>
      <c r="BY142" s="15"/>
      <c r="BZ142" s="15"/>
      <c r="CA142" s="8"/>
      <c r="CB142" s="51">
        <v>11.0</v>
      </c>
      <c r="CC142" s="51">
        <f>data!$I32</f>
        <v>30</v>
      </c>
      <c r="CD142" s="51">
        <f>data!$J32</f>
        <v>355</v>
      </c>
      <c r="CE142" s="75">
        <f t="shared" si="45"/>
        <v>1846.153846</v>
      </c>
      <c r="CF142" s="76">
        <f t="shared" si="46"/>
        <v>0.9101559684</v>
      </c>
      <c r="CG142" s="76">
        <f t="shared" si="47"/>
        <v>0.6672443273</v>
      </c>
      <c r="CH142" s="77">
        <f t="shared" si="48"/>
        <v>5852.916667</v>
      </c>
      <c r="CI142" s="77">
        <f t="shared" si="49"/>
        <v>2766.833333</v>
      </c>
      <c r="CJ142" s="77">
        <f t="shared" si="50"/>
        <v>2766.833333</v>
      </c>
      <c r="CK142" s="75">
        <f t="shared" si="51"/>
        <v>655384.6154</v>
      </c>
      <c r="CL142" s="77">
        <f t="shared" si="52"/>
        <v>1411.066667</v>
      </c>
      <c r="CM142" s="77">
        <f t="shared" si="53"/>
        <v>557</v>
      </c>
      <c r="CN142" s="77">
        <f t="shared" si="54"/>
        <v>557</v>
      </c>
      <c r="CO142" s="25">
        <f t="shared" si="55"/>
        <v>4.147866862</v>
      </c>
      <c r="CP142" s="25">
        <f t="shared" si="56"/>
        <v>4.9673848</v>
      </c>
      <c r="CQ142" s="25">
        <f t="shared" si="57"/>
        <v>4.9673848</v>
      </c>
      <c r="CR142" s="25">
        <f t="shared" si="58"/>
        <v>4.9673848</v>
      </c>
      <c r="CS142" s="25">
        <f t="shared" si="59"/>
        <v>0</v>
      </c>
      <c r="CT142" s="25">
        <f t="shared" si="60"/>
        <v>0</v>
      </c>
      <c r="CU142" s="25">
        <f t="shared" si="61"/>
        <v>0</v>
      </c>
      <c r="CV142" s="77">
        <f t="shared" si="62"/>
        <v>557</v>
      </c>
      <c r="CW142" s="77">
        <f t="shared" si="63"/>
        <v>0</v>
      </c>
      <c r="CX142" s="77">
        <f t="shared" si="64"/>
        <v>0</v>
      </c>
      <c r="CY142" s="77">
        <f t="shared" si="65"/>
        <v>0</v>
      </c>
      <c r="CZ142" s="75">
        <f t="shared" si="66"/>
        <v>144961.4809</v>
      </c>
    </row>
    <row r="143" ht="14.25" customHeight="1">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c r="BX143" s="15"/>
      <c r="BY143" s="15"/>
      <c r="BZ143" s="15"/>
      <c r="CA143" s="8"/>
      <c r="CB143" s="51">
        <v>12.0</v>
      </c>
      <c r="CC143" s="51">
        <f>data!$I33</f>
        <v>31</v>
      </c>
      <c r="CD143" s="51">
        <f>data!$J33</f>
        <v>351</v>
      </c>
      <c r="CE143" s="75">
        <f t="shared" si="45"/>
        <v>2030.769231</v>
      </c>
      <c r="CF143" s="76">
        <f t="shared" si="46"/>
        <v>0.9305905903</v>
      </c>
      <c r="CG143" s="76">
        <f t="shared" si="47"/>
        <v>0.7429281123</v>
      </c>
      <c r="CH143" s="77">
        <f t="shared" si="48"/>
        <v>5782.333333</v>
      </c>
      <c r="CI143" s="77">
        <f t="shared" si="49"/>
        <v>2733.466667</v>
      </c>
      <c r="CJ143" s="77">
        <f t="shared" si="50"/>
        <v>2733.466667</v>
      </c>
      <c r="CK143" s="75">
        <f t="shared" si="51"/>
        <v>712800</v>
      </c>
      <c r="CL143" s="77">
        <f t="shared" si="52"/>
        <v>1432.853333</v>
      </c>
      <c r="CM143" s="77">
        <f t="shared" si="53"/>
        <v>565.6</v>
      </c>
      <c r="CN143" s="77">
        <f t="shared" si="54"/>
        <v>565.6</v>
      </c>
      <c r="CO143" s="25">
        <f t="shared" si="55"/>
        <v>4.035537482</v>
      </c>
      <c r="CP143" s="25">
        <f t="shared" si="56"/>
        <v>4.832861858</v>
      </c>
      <c r="CQ143" s="25">
        <f t="shared" si="57"/>
        <v>4.832861858</v>
      </c>
      <c r="CR143" s="25">
        <f t="shared" si="58"/>
        <v>4.832861858</v>
      </c>
      <c r="CS143" s="25">
        <f t="shared" si="59"/>
        <v>0</v>
      </c>
      <c r="CT143" s="25">
        <f t="shared" si="60"/>
        <v>0</v>
      </c>
      <c r="CU143" s="25">
        <f t="shared" si="61"/>
        <v>0</v>
      </c>
      <c r="CV143" s="77">
        <f t="shared" si="62"/>
        <v>565.6</v>
      </c>
      <c r="CW143" s="77">
        <f t="shared" si="63"/>
        <v>0</v>
      </c>
      <c r="CX143" s="77">
        <f t="shared" si="64"/>
        <v>0</v>
      </c>
      <c r="CY143" s="77">
        <f t="shared" si="65"/>
        <v>0</v>
      </c>
      <c r="CZ143" s="75">
        <f t="shared" si="66"/>
        <v>158491.0172</v>
      </c>
    </row>
    <row r="144" ht="14.2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c r="BC144" s="15"/>
      <c r="BD144" s="15"/>
      <c r="BE144" s="15"/>
      <c r="BF144" s="15"/>
      <c r="BG144" s="15"/>
      <c r="BH144" s="15"/>
      <c r="BI144" s="15"/>
      <c r="BJ144" s="15"/>
      <c r="BK144" s="15"/>
      <c r="BL144" s="15"/>
      <c r="BM144" s="15"/>
      <c r="BN144" s="15"/>
      <c r="BO144" s="15"/>
      <c r="BP144" s="15"/>
      <c r="BQ144" s="15"/>
      <c r="BR144" s="15"/>
      <c r="BS144" s="15"/>
      <c r="BT144" s="15"/>
      <c r="BU144" s="15"/>
      <c r="BV144" s="15"/>
      <c r="BW144" s="15"/>
      <c r="BX144" s="15"/>
      <c r="BY144" s="15"/>
      <c r="BZ144" s="15"/>
      <c r="CA144" s="8"/>
      <c r="CB144" s="51">
        <v>13.0</v>
      </c>
      <c r="CC144" s="51">
        <f>data!$I34</f>
        <v>32</v>
      </c>
      <c r="CD144" s="51">
        <f>data!$J34</f>
        <v>344</v>
      </c>
      <c r="CE144" s="75">
        <f t="shared" si="45"/>
        <v>2215.384615</v>
      </c>
      <c r="CF144" s="76">
        <f t="shared" si="46"/>
        <v>0.9515302567</v>
      </c>
      <c r="CG144" s="76">
        <f t="shared" si="47"/>
        <v>0.8204824323</v>
      </c>
      <c r="CH144" s="77">
        <f t="shared" si="48"/>
        <v>5711.75</v>
      </c>
      <c r="CI144" s="77">
        <f t="shared" si="49"/>
        <v>2700.1</v>
      </c>
      <c r="CJ144" s="77">
        <f t="shared" si="50"/>
        <v>2700.1</v>
      </c>
      <c r="CK144" s="75">
        <f t="shared" si="51"/>
        <v>762092.3077</v>
      </c>
      <c r="CL144" s="77">
        <f t="shared" si="52"/>
        <v>1454.64</v>
      </c>
      <c r="CM144" s="77">
        <f t="shared" si="53"/>
        <v>574.2</v>
      </c>
      <c r="CN144" s="77">
        <f t="shared" si="54"/>
        <v>574.2</v>
      </c>
      <c r="CO144" s="25">
        <f t="shared" si="55"/>
        <v>3.926572898</v>
      </c>
      <c r="CP144" s="25">
        <f t="shared" si="56"/>
        <v>4.702368513</v>
      </c>
      <c r="CQ144" s="25">
        <f t="shared" si="57"/>
        <v>4.702368513</v>
      </c>
      <c r="CR144" s="25">
        <f t="shared" si="58"/>
        <v>4.702368513</v>
      </c>
      <c r="CS144" s="25">
        <f t="shared" si="59"/>
        <v>0</v>
      </c>
      <c r="CT144" s="25">
        <f t="shared" si="60"/>
        <v>0</v>
      </c>
      <c r="CU144" s="25">
        <f t="shared" si="61"/>
        <v>0</v>
      </c>
      <c r="CV144" s="77">
        <f t="shared" si="62"/>
        <v>574.2</v>
      </c>
      <c r="CW144" s="77">
        <f t="shared" si="63"/>
        <v>0</v>
      </c>
      <c r="CX144" s="77">
        <f t="shared" si="64"/>
        <v>0</v>
      </c>
      <c r="CY144" s="77">
        <f t="shared" si="65"/>
        <v>0</v>
      </c>
      <c r="CZ144" s="75">
        <f t="shared" si="66"/>
        <v>170321.0457</v>
      </c>
    </row>
    <row r="145" ht="14.2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c r="BX145" s="15"/>
      <c r="BY145" s="15"/>
      <c r="BZ145" s="15"/>
      <c r="CA145" s="8"/>
      <c r="CB145" s="51">
        <v>14.0</v>
      </c>
      <c r="CC145" s="51">
        <f>data!$I35</f>
        <v>33</v>
      </c>
      <c r="CD145" s="51">
        <f>data!$J35</f>
        <v>332</v>
      </c>
      <c r="CE145" s="75">
        <f t="shared" si="45"/>
        <v>2400</v>
      </c>
      <c r="CF145" s="76">
        <f t="shared" si="46"/>
        <v>0.9729939252</v>
      </c>
      <c r="CG145" s="76">
        <f t="shared" si="47"/>
        <v>0.8999775006</v>
      </c>
      <c r="CH145" s="77">
        <f t="shared" si="48"/>
        <v>5641.166667</v>
      </c>
      <c r="CI145" s="77">
        <f t="shared" si="49"/>
        <v>2666.733333</v>
      </c>
      <c r="CJ145" s="77">
        <f t="shared" si="50"/>
        <v>2666.733333</v>
      </c>
      <c r="CK145" s="75">
        <f t="shared" si="51"/>
        <v>796800</v>
      </c>
      <c r="CL145" s="77">
        <f t="shared" si="52"/>
        <v>1476.426667</v>
      </c>
      <c r="CM145" s="77">
        <f t="shared" si="53"/>
        <v>582.8</v>
      </c>
      <c r="CN145" s="77">
        <f t="shared" si="54"/>
        <v>582.8</v>
      </c>
      <c r="CO145" s="25">
        <f t="shared" si="55"/>
        <v>3.820824152</v>
      </c>
      <c r="CP145" s="25">
        <f t="shared" si="56"/>
        <v>4.575726378</v>
      </c>
      <c r="CQ145" s="25">
        <f t="shared" si="57"/>
        <v>4.575726378</v>
      </c>
      <c r="CR145" s="25">
        <f t="shared" si="58"/>
        <v>4.575726378</v>
      </c>
      <c r="CS145" s="25">
        <f t="shared" si="59"/>
        <v>0</v>
      </c>
      <c r="CT145" s="25">
        <f t="shared" si="60"/>
        <v>0</v>
      </c>
      <c r="CU145" s="25">
        <f t="shared" si="61"/>
        <v>0</v>
      </c>
      <c r="CV145" s="77">
        <f t="shared" si="62"/>
        <v>582.8</v>
      </c>
      <c r="CW145" s="77">
        <f t="shared" si="63"/>
        <v>0</v>
      </c>
      <c r="CX145" s="77">
        <f t="shared" si="64"/>
        <v>0</v>
      </c>
      <c r="CY145" s="77">
        <f t="shared" si="65"/>
        <v>0</v>
      </c>
      <c r="CZ145" s="75">
        <f t="shared" si="66"/>
        <v>178969.5517</v>
      </c>
    </row>
    <row r="146" ht="14.2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c r="BX146" s="15"/>
      <c r="BY146" s="15"/>
      <c r="BZ146" s="15"/>
      <c r="CA146" s="8"/>
      <c r="CB146" s="51">
        <v>15.0</v>
      </c>
      <c r="CC146" s="51">
        <f>data!$I36</f>
        <v>34</v>
      </c>
      <c r="CD146" s="51">
        <f>data!$J36</f>
        <v>317</v>
      </c>
      <c r="CE146" s="75">
        <f t="shared" si="45"/>
        <v>2584.615385</v>
      </c>
      <c r="CF146" s="76">
        <f t="shared" si="46"/>
        <v>0.9950015141</v>
      </c>
      <c r="CG146" s="76">
        <f t="shared" si="47"/>
        <v>0.9814870893</v>
      </c>
      <c r="CH146" s="77">
        <f t="shared" si="48"/>
        <v>5570.583333</v>
      </c>
      <c r="CI146" s="77">
        <f t="shared" si="49"/>
        <v>2633.366667</v>
      </c>
      <c r="CJ146" s="77">
        <f t="shared" si="50"/>
        <v>2633.366667</v>
      </c>
      <c r="CK146" s="75">
        <f t="shared" si="51"/>
        <v>819323.0769</v>
      </c>
      <c r="CL146" s="77">
        <f t="shared" si="52"/>
        <v>1498.213333</v>
      </c>
      <c r="CM146" s="77">
        <f t="shared" si="53"/>
        <v>591.4</v>
      </c>
      <c r="CN146" s="77">
        <f t="shared" si="54"/>
        <v>591.4</v>
      </c>
      <c r="CO146" s="25">
        <f t="shared" si="55"/>
        <v>3.718150953</v>
      </c>
      <c r="CP146" s="25">
        <f t="shared" si="56"/>
        <v>4.452767444</v>
      </c>
      <c r="CQ146" s="25">
        <f t="shared" si="57"/>
        <v>4.452767444</v>
      </c>
      <c r="CR146" s="25">
        <f t="shared" si="58"/>
        <v>4.452767444</v>
      </c>
      <c r="CS146" s="25">
        <f t="shared" si="59"/>
        <v>0</v>
      </c>
      <c r="CT146" s="25">
        <f t="shared" si="60"/>
        <v>0</v>
      </c>
      <c r="CU146" s="25">
        <f t="shared" si="61"/>
        <v>0</v>
      </c>
      <c r="CV146" s="77">
        <f t="shared" si="62"/>
        <v>591.4</v>
      </c>
      <c r="CW146" s="77">
        <f t="shared" si="63"/>
        <v>0</v>
      </c>
      <c r="CX146" s="77">
        <f t="shared" si="64"/>
        <v>0</v>
      </c>
      <c r="CY146" s="77">
        <f t="shared" si="65"/>
        <v>0</v>
      </c>
      <c r="CZ146" s="75">
        <f t="shared" si="66"/>
        <v>184927.4716</v>
      </c>
    </row>
    <row r="147" ht="14.25" customHeight="1">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c r="BX147" s="15"/>
      <c r="BY147" s="15"/>
      <c r="BZ147" s="15"/>
      <c r="CA147" s="8"/>
      <c r="CB147" s="51">
        <v>16.0</v>
      </c>
      <c r="CC147" s="51">
        <f>data!$I37</f>
        <v>35</v>
      </c>
      <c r="CD147" s="51">
        <f>data!$J37</f>
        <v>299</v>
      </c>
      <c r="CE147" s="75">
        <f t="shared" si="45"/>
        <v>2769.230769</v>
      </c>
      <c r="CF147" s="76">
        <f t="shared" si="46"/>
        <v>1</v>
      </c>
      <c r="CG147" s="76">
        <f t="shared" si="47"/>
        <v>1</v>
      </c>
      <c r="CH147" s="77">
        <f t="shared" si="48"/>
        <v>5500</v>
      </c>
      <c r="CI147" s="77">
        <f t="shared" si="49"/>
        <v>2600</v>
      </c>
      <c r="CJ147" s="77">
        <f t="shared" si="50"/>
        <v>2600</v>
      </c>
      <c r="CK147" s="75">
        <f t="shared" si="51"/>
        <v>828000</v>
      </c>
      <c r="CL147" s="77">
        <f t="shared" si="52"/>
        <v>1520</v>
      </c>
      <c r="CM147" s="77">
        <f t="shared" si="53"/>
        <v>600</v>
      </c>
      <c r="CN147" s="77">
        <f t="shared" si="54"/>
        <v>600</v>
      </c>
      <c r="CO147" s="25">
        <f t="shared" si="55"/>
        <v>3.618421053</v>
      </c>
      <c r="CP147" s="25">
        <f t="shared" si="56"/>
        <v>4.333333333</v>
      </c>
      <c r="CQ147" s="25">
        <f t="shared" si="57"/>
        <v>4.333333333</v>
      </c>
      <c r="CR147" s="25">
        <f t="shared" si="58"/>
        <v>0</v>
      </c>
      <c r="CS147" s="25">
        <f t="shared" si="59"/>
        <v>0</v>
      </c>
      <c r="CT147" s="25">
        <f t="shared" si="60"/>
        <v>4.309452304</v>
      </c>
      <c r="CU147" s="25">
        <f t="shared" si="61"/>
        <v>0</v>
      </c>
      <c r="CV147" s="77">
        <f t="shared" si="62"/>
        <v>0</v>
      </c>
      <c r="CW147" s="77">
        <f t="shared" si="63"/>
        <v>0</v>
      </c>
      <c r="CX147" s="77">
        <f t="shared" si="64"/>
        <v>642.5945976</v>
      </c>
      <c r="CY147" s="77">
        <f t="shared" si="65"/>
        <v>0</v>
      </c>
      <c r="CZ147" s="75">
        <f t="shared" si="66"/>
        <v>192135.7847</v>
      </c>
    </row>
    <row r="148" ht="14.2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c r="BO148" s="15"/>
      <c r="BP148" s="15"/>
      <c r="BQ148" s="15"/>
      <c r="BR148" s="15"/>
      <c r="BS148" s="15"/>
      <c r="BT148" s="15"/>
      <c r="BU148" s="15"/>
      <c r="BV148" s="15"/>
      <c r="BW148" s="15"/>
      <c r="BX148" s="15"/>
      <c r="BY148" s="15"/>
      <c r="BZ148" s="15"/>
      <c r="CA148" s="8"/>
      <c r="CB148" s="51">
        <v>17.0</v>
      </c>
      <c r="CC148" s="51">
        <f>data!$I38</f>
        <v>36</v>
      </c>
      <c r="CD148" s="51">
        <f>data!$J38</f>
        <v>277</v>
      </c>
      <c r="CE148" s="75">
        <f t="shared" si="45"/>
        <v>2953.846154</v>
      </c>
      <c r="CF148" s="76">
        <f t="shared" si="46"/>
        <v>1</v>
      </c>
      <c r="CG148" s="76">
        <f t="shared" si="47"/>
        <v>1</v>
      </c>
      <c r="CH148" s="77">
        <f t="shared" si="48"/>
        <v>5436.363636</v>
      </c>
      <c r="CI148" s="77">
        <f t="shared" si="49"/>
        <v>2566.672727</v>
      </c>
      <c r="CJ148" s="77">
        <f t="shared" si="50"/>
        <v>2566.672727</v>
      </c>
      <c r="CK148" s="75">
        <f t="shared" si="51"/>
        <v>818215.3846</v>
      </c>
      <c r="CL148" s="77">
        <f t="shared" si="52"/>
        <v>1550</v>
      </c>
      <c r="CM148" s="77">
        <f t="shared" si="53"/>
        <v>613.6363636</v>
      </c>
      <c r="CN148" s="77">
        <f t="shared" si="54"/>
        <v>613.6363636</v>
      </c>
      <c r="CO148" s="25">
        <f t="shared" si="55"/>
        <v>3.507331378</v>
      </c>
      <c r="CP148" s="25">
        <f t="shared" si="56"/>
        <v>4.182725926</v>
      </c>
      <c r="CQ148" s="25">
        <f t="shared" si="57"/>
        <v>4.182725926</v>
      </c>
      <c r="CR148" s="25">
        <f t="shared" si="58"/>
        <v>0</v>
      </c>
      <c r="CS148" s="25">
        <f t="shared" si="59"/>
        <v>0</v>
      </c>
      <c r="CT148" s="25">
        <f t="shared" si="60"/>
        <v>4.174428946</v>
      </c>
      <c r="CU148" s="25">
        <f t="shared" si="61"/>
        <v>0</v>
      </c>
      <c r="CV148" s="77">
        <f t="shared" si="62"/>
        <v>0</v>
      </c>
      <c r="CW148" s="77">
        <f t="shared" si="63"/>
        <v>0</v>
      </c>
      <c r="CX148" s="77">
        <f t="shared" si="64"/>
        <v>707.6048466</v>
      </c>
      <c r="CY148" s="77">
        <f t="shared" si="65"/>
        <v>0</v>
      </c>
      <c r="CZ148" s="75">
        <f t="shared" si="66"/>
        <v>196006.5425</v>
      </c>
    </row>
    <row r="149" ht="14.2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c r="AL149" s="15"/>
      <c r="AM149" s="15"/>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BW149" s="15"/>
      <c r="BX149" s="15"/>
      <c r="BY149" s="15"/>
      <c r="BZ149" s="15"/>
      <c r="CA149" s="8"/>
      <c r="CB149" s="51">
        <v>18.0</v>
      </c>
      <c r="CC149" s="51">
        <f>data!$I39</f>
        <v>37</v>
      </c>
      <c r="CD149" s="51">
        <f>data!$J39</f>
        <v>252</v>
      </c>
      <c r="CE149" s="75">
        <f t="shared" si="45"/>
        <v>3138.461538</v>
      </c>
      <c r="CF149" s="76">
        <f t="shared" si="46"/>
        <v>1</v>
      </c>
      <c r="CG149" s="76">
        <f t="shared" si="47"/>
        <v>1</v>
      </c>
      <c r="CH149" s="77">
        <f t="shared" si="48"/>
        <v>5372.727273</v>
      </c>
      <c r="CI149" s="77">
        <f t="shared" si="49"/>
        <v>2533.345455</v>
      </c>
      <c r="CJ149" s="77">
        <f t="shared" si="50"/>
        <v>2533.345455</v>
      </c>
      <c r="CK149" s="75">
        <f t="shared" si="51"/>
        <v>790892.3077</v>
      </c>
      <c r="CL149" s="77">
        <f t="shared" si="52"/>
        <v>1580</v>
      </c>
      <c r="CM149" s="77">
        <f t="shared" si="53"/>
        <v>627.2727273</v>
      </c>
      <c r="CN149" s="77">
        <f t="shared" si="54"/>
        <v>627.2727273</v>
      </c>
      <c r="CO149" s="25">
        <f t="shared" si="55"/>
        <v>3.400460299</v>
      </c>
      <c r="CP149" s="25">
        <f t="shared" si="56"/>
        <v>4.038666667</v>
      </c>
      <c r="CQ149" s="25">
        <f t="shared" si="57"/>
        <v>4.038666667</v>
      </c>
      <c r="CR149" s="25">
        <f t="shared" si="58"/>
        <v>0</v>
      </c>
      <c r="CS149" s="25">
        <f t="shared" si="59"/>
        <v>0</v>
      </c>
      <c r="CT149" s="25">
        <f t="shared" si="60"/>
        <v>4.016445511</v>
      </c>
      <c r="CU149" s="25">
        <f t="shared" si="61"/>
        <v>0</v>
      </c>
      <c r="CV149" s="77">
        <f t="shared" si="62"/>
        <v>0</v>
      </c>
      <c r="CW149" s="77">
        <f t="shared" si="63"/>
        <v>0</v>
      </c>
      <c r="CX149" s="77">
        <f t="shared" si="64"/>
        <v>781.4027429</v>
      </c>
      <c r="CY149" s="77">
        <f t="shared" si="65"/>
        <v>0</v>
      </c>
      <c r="CZ149" s="75">
        <f t="shared" si="66"/>
        <v>196913.4912</v>
      </c>
    </row>
    <row r="150" ht="14.2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c r="BX150" s="15"/>
      <c r="BY150" s="15"/>
      <c r="BZ150" s="15"/>
      <c r="CA150" s="8"/>
      <c r="CB150" s="51">
        <v>19.0</v>
      </c>
      <c r="CC150" s="51">
        <f>data!$I40</f>
        <v>38</v>
      </c>
      <c r="CD150" s="51">
        <f>data!$J40</f>
        <v>225</v>
      </c>
      <c r="CE150" s="75">
        <f t="shared" si="45"/>
        <v>3323.076923</v>
      </c>
      <c r="CF150" s="76">
        <f t="shared" si="46"/>
        <v>1</v>
      </c>
      <c r="CG150" s="76">
        <f t="shared" si="47"/>
        <v>1</v>
      </c>
      <c r="CH150" s="77">
        <f t="shared" si="48"/>
        <v>5309.090909</v>
      </c>
      <c r="CI150" s="77">
        <f t="shared" si="49"/>
        <v>2500.018182</v>
      </c>
      <c r="CJ150" s="77">
        <f t="shared" si="50"/>
        <v>2500.018182</v>
      </c>
      <c r="CK150" s="75">
        <f t="shared" si="51"/>
        <v>747692.3077</v>
      </c>
      <c r="CL150" s="77">
        <f t="shared" si="52"/>
        <v>1610</v>
      </c>
      <c r="CM150" s="77">
        <f t="shared" si="53"/>
        <v>640.9090909</v>
      </c>
      <c r="CN150" s="77">
        <f t="shared" si="54"/>
        <v>640.9090909</v>
      </c>
      <c r="CO150" s="25">
        <f t="shared" si="55"/>
        <v>3.297571993</v>
      </c>
      <c r="CP150" s="25">
        <f t="shared" si="56"/>
        <v>3.900737589</v>
      </c>
      <c r="CQ150" s="25">
        <f t="shared" si="57"/>
        <v>3.900737589</v>
      </c>
      <c r="CR150" s="25">
        <f t="shared" si="58"/>
        <v>0</v>
      </c>
      <c r="CS150" s="25">
        <f t="shared" si="59"/>
        <v>0</v>
      </c>
      <c r="CT150" s="25">
        <f t="shared" si="60"/>
        <v>3.858462075</v>
      </c>
      <c r="CU150" s="25">
        <f t="shared" si="61"/>
        <v>0</v>
      </c>
      <c r="CV150" s="77">
        <f t="shared" si="62"/>
        <v>0</v>
      </c>
      <c r="CW150" s="77">
        <f t="shared" si="63"/>
        <v>0</v>
      </c>
      <c r="CX150" s="77">
        <f t="shared" si="64"/>
        <v>861.2438993</v>
      </c>
      <c r="CY150" s="77">
        <f t="shared" si="65"/>
        <v>0</v>
      </c>
      <c r="CZ150" s="75">
        <f t="shared" si="66"/>
        <v>193779.8773</v>
      </c>
    </row>
    <row r="151" ht="14.2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c r="AL151" s="15"/>
      <c r="AM151" s="15"/>
      <c r="AN151" s="15"/>
      <c r="AO151" s="15"/>
      <c r="AP151" s="15"/>
      <c r="AQ151" s="15"/>
      <c r="AR151" s="15"/>
      <c r="AS151" s="15"/>
      <c r="AT151" s="15"/>
      <c r="AU151" s="15"/>
      <c r="AV151" s="15"/>
      <c r="AW151" s="15"/>
      <c r="AX151" s="15"/>
      <c r="AY151" s="15"/>
      <c r="AZ151" s="15"/>
      <c r="BA151" s="15"/>
      <c r="BB151" s="15"/>
      <c r="BC151" s="15"/>
      <c r="BD151" s="15"/>
      <c r="BE151" s="15"/>
      <c r="BF151" s="15"/>
      <c r="BG151" s="15"/>
      <c r="BH151" s="15"/>
      <c r="BI151" s="15"/>
      <c r="BJ151" s="15"/>
      <c r="BK151" s="15"/>
      <c r="BL151" s="15"/>
      <c r="BM151" s="15"/>
      <c r="BN151" s="15"/>
      <c r="BO151" s="15"/>
      <c r="BP151" s="15"/>
      <c r="BQ151" s="15"/>
      <c r="BR151" s="15"/>
      <c r="BS151" s="15"/>
      <c r="BT151" s="15"/>
      <c r="BU151" s="15"/>
      <c r="BV151" s="15"/>
      <c r="BW151" s="15"/>
      <c r="BX151" s="15"/>
      <c r="BY151" s="15"/>
      <c r="BZ151" s="15"/>
      <c r="CA151" s="8"/>
      <c r="CB151" s="51">
        <v>20.0</v>
      </c>
      <c r="CC151" s="51">
        <f>data!$I41</f>
        <v>39</v>
      </c>
      <c r="CD151" s="51">
        <f>data!$J41</f>
        <v>195</v>
      </c>
      <c r="CE151" s="75">
        <f t="shared" si="45"/>
        <v>3507.692308</v>
      </c>
      <c r="CF151" s="76">
        <f t="shared" si="46"/>
        <v>1</v>
      </c>
      <c r="CG151" s="76">
        <f t="shared" si="47"/>
        <v>1</v>
      </c>
      <c r="CH151" s="77">
        <f t="shared" si="48"/>
        <v>5245.454545</v>
      </c>
      <c r="CI151" s="77">
        <f t="shared" si="49"/>
        <v>2466.690909</v>
      </c>
      <c r="CJ151" s="77">
        <f t="shared" si="50"/>
        <v>2466.690909</v>
      </c>
      <c r="CK151" s="75">
        <f t="shared" si="51"/>
        <v>684000</v>
      </c>
      <c r="CL151" s="77">
        <f t="shared" si="52"/>
        <v>1640</v>
      </c>
      <c r="CM151" s="77">
        <f t="shared" si="53"/>
        <v>654.5454545</v>
      </c>
      <c r="CN151" s="77">
        <f t="shared" si="54"/>
        <v>654.5454545</v>
      </c>
      <c r="CO151" s="25">
        <f t="shared" si="55"/>
        <v>3.198447894</v>
      </c>
      <c r="CP151" s="25">
        <f t="shared" si="56"/>
        <v>3.768555556</v>
      </c>
      <c r="CQ151" s="25">
        <f t="shared" si="57"/>
        <v>3.768555556</v>
      </c>
      <c r="CR151" s="25">
        <f t="shared" si="58"/>
        <v>0</v>
      </c>
      <c r="CS151" s="25">
        <f t="shared" si="59"/>
        <v>0</v>
      </c>
      <c r="CT151" s="25">
        <f t="shared" si="60"/>
        <v>3.70047864</v>
      </c>
      <c r="CU151" s="25">
        <f t="shared" si="61"/>
        <v>0</v>
      </c>
      <c r="CV151" s="77">
        <f t="shared" si="62"/>
        <v>0</v>
      </c>
      <c r="CW151" s="77">
        <f t="shared" si="63"/>
        <v>0</v>
      </c>
      <c r="CX151" s="77">
        <f t="shared" si="64"/>
        <v>947.9023252</v>
      </c>
      <c r="CY151" s="77">
        <f t="shared" si="65"/>
        <v>0</v>
      </c>
      <c r="CZ151" s="75">
        <f t="shared" si="66"/>
        <v>184840.9534</v>
      </c>
    </row>
    <row r="152" ht="14.2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c r="BO152" s="15"/>
      <c r="BP152" s="15"/>
      <c r="BQ152" s="15"/>
      <c r="BR152" s="15"/>
      <c r="BS152" s="15"/>
      <c r="BT152" s="15"/>
      <c r="BU152" s="15"/>
      <c r="BV152" s="15"/>
      <c r="BW152" s="15"/>
      <c r="BX152" s="15"/>
      <c r="BY152" s="15"/>
      <c r="BZ152" s="15"/>
      <c r="CA152" s="8"/>
      <c r="CB152" s="51">
        <v>21.0</v>
      </c>
      <c r="CC152" s="51">
        <f>data!$I42</f>
        <v>40</v>
      </c>
      <c r="CD152" s="51">
        <f>data!$J42</f>
        <v>165</v>
      </c>
      <c r="CE152" s="75">
        <f t="shared" si="45"/>
        <v>3692.307692</v>
      </c>
      <c r="CF152" s="76">
        <f t="shared" si="46"/>
        <v>1</v>
      </c>
      <c r="CG152" s="76">
        <f t="shared" si="47"/>
        <v>1</v>
      </c>
      <c r="CH152" s="77">
        <f t="shared" si="48"/>
        <v>5181.818182</v>
      </c>
      <c r="CI152" s="77">
        <f t="shared" si="49"/>
        <v>2433.363636</v>
      </c>
      <c r="CJ152" s="77">
        <f t="shared" si="50"/>
        <v>2433.363636</v>
      </c>
      <c r="CK152" s="75">
        <f t="shared" si="51"/>
        <v>609230.7692</v>
      </c>
      <c r="CL152" s="77">
        <f t="shared" si="52"/>
        <v>1670</v>
      </c>
      <c r="CM152" s="77">
        <f t="shared" si="53"/>
        <v>668.1818182</v>
      </c>
      <c r="CN152" s="77">
        <f t="shared" si="54"/>
        <v>668.1818182</v>
      </c>
      <c r="CO152" s="25">
        <f t="shared" si="55"/>
        <v>3.102885139</v>
      </c>
      <c r="CP152" s="25">
        <f t="shared" si="56"/>
        <v>3.641768707</v>
      </c>
      <c r="CQ152" s="25">
        <f t="shared" si="57"/>
        <v>3.641768707</v>
      </c>
      <c r="CR152" s="25">
        <f t="shared" si="58"/>
        <v>0</v>
      </c>
      <c r="CS152" s="25">
        <f t="shared" si="59"/>
        <v>0</v>
      </c>
      <c r="CT152" s="25">
        <f t="shared" si="60"/>
        <v>3.542495205</v>
      </c>
      <c r="CU152" s="25">
        <f t="shared" si="61"/>
        <v>0</v>
      </c>
      <c r="CV152" s="77">
        <f t="shared" si="62"/>
        <v>0</v>
      </c>
      <c r="CW152" s="77">
        <f t="shared" si="63"/>
        <v>0</v>
      </c>
      <c r="CX152" s="77">
        <f t="shared" si="64"/>
        <v>1042.290103</v>
      </c>
      <c r="CY152" s="77">
        <f t="shared" si="65"/>
        <v>0</v>
      </c>
      <c r="CZ152" s="75">
        <f t="shared" si="66"/>
        <v>171977.867</v>
      </c>
    </row>
    <row r="153" ht="14.2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c r="BO153" s="15"/>
      <c r="BP153" s="15"/>
      <c r="BQ153" s="15"/>
      <c r="BR153" s="15"/>
      <c r="BS153" s="15"/>
      <c r="BT153" s="15"/>
      <c r="BU153" s="15"/>
      <c r="BV153" s="15"/>
      <c r="BW153" s="15"/>
      <c r="BX153" s="15"/>
      <c r="BY153" s="15"/>
      <c r="BZ153" s="15"/>
      <c r="CA153" s="8"/>
      <c r="CB153" s="51">
        <v>22.0</v>
      </c>
      <c r="CC153" s="51">
        <f>data!$I43</f>
        <v>41</v>
      </c>
      <c r="CD153" s="51">
        <f>data!$J43</f>
        <v>133</v>
      </c>
      <c r="CE153" s="75">
        <f t="shared" si="45"/>
        <v>3876.923077</v>
      </c>
      <c r="CF153" s="76">
        <f t="shared" si="46"/>
        <v>1</v>
      </c>
      <c r="CG153" s="76">
        <f t="shared" si="47"/>
        <v>1</v>
      </c>
      <c r="CH153" s="77">
        <f t="shared" si="48"/>
        <v>5118.181818</v>
      </c>
      <c r="CI153" s="77">
        <f t="shared" si="49"/>
        <v>2400.036364</v>
      </c>
      <c r="CJ153" s="77">
        <f t="shared" si="50"/>
        <v>2400.036364</v>
      </c>
      <c r="CK153" s="75">
        <f t="shared" si="51"/>
        <v>515630.7692</v>
      </c>
      <c r="CL153" s="77">
        <f t="shared" si="52"/>
        <v>1700</v>
      </c>
      <c r="CM153" s="77">
        <f t="shared" si="53"/>
        <v>681.8181818</v>
      </c>
      <c r="CN153" s="77">
        <f t="shared" si="54"/>
        <v>681.8181818</v>
      </c>
      <c r="CO153" s="25">
        <f t="shared" si="55"/>
        <v>3.010695187</v>
      </c>
      <c r="CP153" s="25">
        <f t="shared" si="56"/>
        <v>3.520053333</v>
      </c>
      <c r="CQ153" s="25">
        <f t="shared" si="57"/>
        <v>3.520053333</v>
      </c>
      <c r="CR153" s="25">
        <f t="shared" si="58"/>
        <v>0</v>
      </c>
      <c r="CS153" s="25">
        <f t="shared" si="59"/>
        <v>0</v>
      </c>
      <c r="CT153" s="25">
        <f t="shared" si="60"/>
        <v>3.38451177</v>
      </c>
      <c r="CU153" s="25">
        <f t="shared" si="61"/>
        <v>0</v>
      </c>
      <c r="CV153" s="77">
        <f t="shared" si="62"/>
        <v>0</v>
      </c>
      <c r="CW153" s="77">
        <f t="shared" si="63"/>
        <v>0</v>
      </c>
      <c r="CX153" s="77">
        <f t="shared" si="64"/>
        <v>1145.489613</v>
      </c>
      <c r="CY153" s="77">
        <f t="shared" si="65"/>
        <v>0</v>
      </c>
      <c r="CZ153" s="75">
        <f t="shared" si="66"/>
        <v>152350.1185</v>
      </c>
    </row>
    <row r="154" ht="14.2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c r="BX154" s="15"/>
      <c r="BY154" s="15"/>
      <c r="BZ154" s="15"/>
      <c r="CA154" s="8"/>
      <c r="CB154" s="51">
        <v>23.0</v>
      </c>
      <c r="CC154" s="51">
        <f>data!$I44</f>
        <v>42</v>
      </c>
      <c r="CD154" s="51">
        <f>data!$J44</f>
        <v>103</v>
      </c>
      <c r="CE154" s="75">
        <f t="shared" si="45"/>
        <v>4061.538462</v>
      </c>
      <c r="CF154" s="76">
        <f t="shared" si="46"/>
        <v>1</v>
      </c>
      <c r="CG154" s="76">
        <f t="shared" si="47"/>
        <v>1</v>
      </c>
      <c r="CH154" s="77">
        <f t="shared" si="48"/>
        <v>5054.545455</v>
      </c>
      <c r="CI154" s="77">
        <f t="shared" si="49"/>
        <v>2366.709091</v>
      </c>
      <c r="CJ154" s="77">
        <f t="shared" si="50"/>
        <v>2366.709091</v>
      </c>
      <c r="CK154" s="75">
        <f t="shared" si="51"/>
        <v>418338.4615</v>
      </c>
      <c r="CL154" s="77">
        <f t="shared" si="52"/>
        <v>1730</v>
      </c>
      <c r="CM154" s="77">
        <f t="shared" si="53"/>
        <v>695.4545455</v>
      </c>
      <c r="CN154" s="77">
        <f t="shared" si="54"/>
        <v>695.4545455</v>
      </c>
      <c r="CO154" s="25">
        <f t="shared" si="55"/>
        <v>2.921702575</v>
      </c>
      <c r="CP154" s="25">
        <f t="shared" si="56"/>
        <v>3.403111111</v>
      </c>
      <c r="CQ154" s="25">
        <f t="shared" si="57"/>
        <v>3.403111111</v>
      </c>
      <c r="CR154" s="25">
        <f t="shared" si="58"/>
        <v>0</v>
      </c>
      <c r="CS154" s="25">
        <f t="shared" si="59"/>
        <v>0</v>
      </c>
      <c r="CT154" s="25">
        <f t="shared" si="60"/>
        <v>3.226528335</v>
      </c>
      <c r="CU154" s="25">
        <f t="shared" si="61"/>
        <v>0</v>
      </c>
      <c r="CV154" s="77">
        <f t="shared" si="62"/>
        <v>0</v>
      </c>
      <c r="CW154" s="77">
        <f t="shared" si="63"/>
        <v>0</v>
      </c>
      <c r="CX154" s="77">
        <f t="shared" si="64"/>
        <v>1258.795225</v>
      </c>
      <c r="CY154" s="77">
        <f t="shared" si="65"/>
        <v>0</v>
      </c>
      <c r="CZ154" s="75">
        <f t="shared" si="66"/>
        <v>129655.9082</v>
      </c>
    </row>
    <row r="155" ht="14.2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c r="BO155" s="15"/>
      <c r="BP155" s="15"/>
      <c r="BQ155" s="15"/>
      <c r="BR155" s="15"/>
      <c r="BS155" s="15"/>
      <c r="BT155" s="15"/>
      <c r="BU155" s="15"/>
      <c r="BV155" s="15"/>
      <c r="BW155" s="15"/>
      <c r="BX155" s="15"/>
      <c r="BY155" s="15"/>
      <c r="BZ155" s="15"/>
      <c r="CA155" s="8"/>
      <c r="CB155" s="51">
        <v>24.0</v>
      </c>
      <c r="CC155" s="51">
        <f>data!$I45</f>
        <v>43</v>
      </c>
      <c r="CD155" s="51">
        <f>data!$J45</f>
        <v>73</v>
      </c>
      <c r="CE155" s="75">
        <f t="shared" si="45"/>
        <v>4246.153846</v>
      </c>
      <c r="CF155" s="76">
        <f t="shared" si="46"/>
        <v>1</v>
      </c>
      <c r="CG155" s="76">
        <f t="shared" si="47"/>
        <v>1</v>
      </c>
      <c r="CH155" s="77">
        <f t="shared" si="48"/>
        <v>4990.909091</v>
      </c>
      <c r="CI155" s="77">
        <f t="shared" si="49"/>
        <v>2333.381818</v>
      </c>
      <c r="CJ155" s="77">
        <f t="shared" si="50"/>
        <v>2333.381818</v>
      </c>
      <c r="CK155" s="75">
        <f t="shared" si="51"/>
        <v>309969.2308</v>
      </c>
      <c r="CL155" s="77">
        <f t="shared" si="52"/>
        <v>1760</v>
      </c>
      <c r="CM155" s="77">
        <f t="shared" si="53"/>
        <v>709.0909091</v>
      </c>
      <c r="CN155" s="77">
        <f t="shared" si="54"/>
        <v>709.0909091</v>
      </c>
      <c r="CO155" s="25">
        <f t="shared" si="55"/>
        <v>2.835743802</v>
      </c>
      <c r="CP155" s="25">
        <f t="shared" si="56"/>
        <v>3.290666667</v>
      </c>
      <c r="CQ155" s="25">
        <f t="shared" si="57"/>
        <v>3.290666667</v>
      </c>
      <c r="CR155" s="25">
        <f t="shared" si="58"/>
        <v>0</v>
      </c>
      <c r="CS155" s="25">
        <f t="shared" si="59"/>
        <v>0</v>
      </c>
      <c r="CT155" s="25">
        <f t="shared" si="60"/>
        <v>3.0685449</v>
      </c>
      <c r="CU155" s="25">
        <f t="shared" si="61"/>
        <v>0</v>
      </c>
      <c r="CV155" s="77">
        <f t="shared" si="62"/>
        <v>0</v>
      </c>
      <c r="CW155" s="77">
        <f t="shared" si="63"/>
        <v>0</v>
      </c>
      <c r="CX155" s="77">
        <f t="shared" si="64"/>
        <v>1383.767872</v>
      </c>
      <c r="CY155" s="77">
        <f t="shared" si="65"/>
        <v>0</v>
      </c>
      <c r="CZ155" s="75">
        <f t="shared" si="66"/>
        <v>101015.0547</v>
      </c>
    </row>
    <row r="156" ht="14.2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c r="BX156" s="15"/>
      <c r="BY156" s="15"/>
      <c r="BZ156" s="15"/>
      <c r="CA156" s="8"/>
      <c r="CB156" s="51">
        <v>25.0</v>
      </c>
      <c r="CC156" s="51">
        <f>data!$I46</f>
        <v>44</v>
      </c>
      <c r="CD156" s="51">
        <f>data!$J46</f>
        <v>47</v>
      </c>
      <c r="CE156" s="75">
        <f t="shared" si="45"/>
        <v>4430.769231</v>
      </c>
      <c r="CF156" s="76">
        <f t="shared" si="46"/>
        <v>1</v>
      </c>
      <c r="CG156" s="76">
        <f t="shared" si="47"/>
        <v>1</v>
      </c>
      <c r="CH156" s="77">
        <f t="shared" si="48"/>
        <v>4927.272727</v>
      </c>
      <c r="CI156" s="77">
        <f t="shared" si="49"/>
        <v>2300.054545</v>
      </c>
      <c r="CJ156" s="77">
        <f t="shared" si="50"/>
        <v>2300.054545</v>
      </c>
      <c r="CK156" s="75">
        <f t="shared" si="51"/>
        <v>208246.1538</v>
      </c>
      <c r="CL156" s="77">
        <f t="shared" si="52"/>
        <v>1790</v>
      </c>
      <c r="CM156" s="77">
        <f t="shared" si="53"/>
        <v>722.7272727</v>
      </c>
      <c r="CN156" s="77">
        <f t="shared" si="54"/>
        <v>722.7272727</v>
      </c>
      <c r="CO156" s="25">
        <f t="shared" si="55"/>
        <v>2.752666328</v>
      </c>
      <c r="CP156" s="25">
        <f t="shared" si="56"/>
        <v>3.182465409</v>
      </c>
      <c r="CQ156" s="25">
        <f t="shared" si="57"/>
        <v>3.182465409</v>
      </c>
      <c r="CR156" s="25">
        <f t="shared" si="58"/>
        <v>0</v>
      </c>
      <c r="CS156" s="25">
        <f t="shared" si="59"/>
        <v>0</v>
      </c>
      <c r="CT156" s="25">
        <f t="shared" si="60"/>
        <v>2.910561465</v>
      </c>
      <c r="CU156" s="25">
        <f t="shared" si="61"/>
        <v>0</v>
      </c>
      <c r="CV156" s="77">
        <f t="shared" si="62"/>
        <v>0</v>
      </c>
      <c r="CW156" s="77">
        <f t="shared" si="63"/>
        <v>0</v>
      </c>
      <c r="CX156" s="77">
        <f t="shared" si="64"/>
        <v>1522.307391</v>
      </c>
      <c r="CY156" s="77">
        <f t="shared" si="65"/>
        <v>0</v>
      </c>
      <c r="CZ156" s="75">
        <f t="shared" si="66"/>
        <v>71548.44739</v>
      </c>
    </row>
    <row r="157" ht="14.2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V157" s="15"/>
      <c r="BW157" s="15"/>
      <c r="BX157" s="15"/>
      <c r="BY157" s="15"/>
      <c r="BZ157" s="15"/>
      <c r="CA157" s="8"/>
      <c r="CB157" s="51">
        <v>26.0</v>
      </c>
      <c r="CC157" s="51">
        <f>data!$I47</f>
        <v>45</v>
      </c>
      <c r="CD157" s="51">
        <f>data!$J47</f>
        <v>24</v>
      </c>
      <c r="CE157" s="75">
        <f t="shared" si="45"/>
        <v>4615.384615</v>
      </c>
      <c r="CF157" s="76">
        <f t="shared" si="46"/>
        <v>1</v>
      </c>
      <c r="CG157" s="76">
        <f t="shared" si="47"/>
        <v>1</v>
      </c>
      <c r="CH157" s="77">
        <f t="shared" si="48"/>
        <v>4863.636364</v>
      </c>
      <c r="CI157" s="77">
        <f t="shared" si="49"/>
        <v>2266.727273</v>
      </c>
      <c r="CJ157" s="77">
        <f t="shared" si="50"/>
        <v>2266.727273</v>
      </c>
      <c r="CK157" s="75">
        <f t="shared" si="51"/>
        <v>110769.2308</v>
      </c>
      <c r="CL157" s="77">
        <f t="shared" si="52"/>
        <v>1820</v>
      </c>
      <c r="CM157" s="77">
        <f t="shared" si="53"/>
        <v>736.3636364</v>
      </c>
      <c r="CN157" s="77">
        <f t="shared" si="54"/>
        <v>736.3636364</v>
      </c>
      <c r="CO157" s="25">
        <f t="shared" si="55"/>
        <v>2.672327672</v>
      </c>
      <c r="CP157" s="25">
        <f t="shared" si="56"/>
        <v>3.078271605</v>
      </c>
      <c r="CQ157" s="25">
        <f t="shared" si="57"/>
        <v>3.078271605</v>
      </c>
      <c r="CR157" s="25">
        <f t="shared" si="58"/>
        <v>0</v>
      </c>
      <c r="CS157" s="25">
        <f t="shared" si="59"/>
        <v>0</v>
      </c>
      <c r="CT157" s="25">
        <f t="shared" si="60"/>
        <v>2.75257803</v>
      </c>
      <c r="CU157" s="25">
        <f t="shared" si="61"/>
        <v>0</v>
      </c>
      <c r="CV157" s="77">
        <f t="shared" si="62"/>
        <v>0</v>
      </c>
      <c r="CW157" s="77">
        <f t="shared" si="63"/>
        <v>0</v>
      </c>
      <c r="CX157" s="77">
        <f t="shared" si="64"/>
        <v>1676.749784</v>
      </c>
      <c r="CY157" s="77">
        <f t="shared" si="65"/>
        <v>0</v>
      </c>
      <c r="CZ157" s="75">
        <f t="shared" si="66"/>
        <v>40241.9948</v>
      </c>
    </row>
    <row r="158" ht="14.2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W158" s="15"/>
      <c r="BX158" s="15"/>
      <c r="BY158" s="15"/>
      <c r="BZ158" s="15"/>
      <c r="CA158" s="8"/>
      <c r="CB158" s="51">
        <v>27.0</v>
      </c>
      <c r="CC158" s="51">
        <f>data!$I48</f>
        <v>46</v>
      </c>
      <c r="CD158" s="51">
        <f>data!$J48</f>
        <v>6</v>
      </c>
      <c r="CE158" s="75">
        <f t="shared" si="45"/>
        <v>4800</v>
      </c>
      <c r="CF158" s="76">
        <f t="shared" si="46"/>
        <v>1</v>
      </c>
      <c r="CG158" s="76">
        <f t="shared" si="47"/>
        <v>1</v>
      </c>
      <c r="CH158" s="77">
        <f t="shared" si="48"/>
        <v>4800</v>
      </c>
      <c r="CI158" s="77">
        <f t="shared" si="49"/>
        <v>2233.4</v>
      </c>
      <c r="CJ158" s="77">
        <f t="shared" si="50"/>
        <v>2233.4</v>
      </c>
      <c r="CK158" s="75">
        <f t="shared" si="51"/>
        <v>28800</v>
      </c>
      <c r="CL158" s="77">
        <f t="shared" si="52"/>
        <v>1850</v>
      </c>
      <c r="CM158" s="77">
        <f t="shared" si="53"/>
        <v>750</v>
      </c>
      <c r="CN158" s="77">
        <f t="shared" si="54"/>
        <v>750</v>
      </c>
      <c r="CO158" s="25">
        <f t="shared" si="55"/>
        <v>2.594594595</v>
      </c>
      <c r="CP158" s="25">
        <f t="shared" si="56"/>
        <v>2.977866667</v>
      </c>
      <c r="CQ158" s="25">
        <f t="shared" si="57"/>
        <v>2.977866667</v>
      </c>
      <c r="CR158" s="25">
        <f t="shared" si="58"/>
        <v>0</v>
      </c>
      <c r="CS158" s="25">
        <f t="shared" si="59"/>
        <v>0</v>
      </c>
      <c r="CT158" s="25">
        <f t="shared" si="60"/>
        <v>2.594594595</v>
      </c>
      <c r="CU158" s="25">
        <f t="shared" si="61"/>
        <v>0</v>
      </c>
      <c r="CV158" s="77">
        <f t="shared" si="62"/>
        <v>0</v>
      </c>
      <c r="CW158" s="77">
        <f t="shared" si="63"/>
        <v>0</v>
      </c>
      <c r="CX158" s="77">
        <f t="shared" si="64"/>
        <v>1850</v>
      </c>
      <c r="CY158" s="77">
        <f t="shared" si="65"/>
        <v>0</v>
      </c>
      <c r="CZ158" s="75">
        <f t="shared" si="66"/>
        <v>11100</v>
      </c>
    </row>
    <row r="159" ht="14.2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W159" s="15"/>
      <c r="BX159" s="15"/>
      <c r="BY159" s="15"/>
      <c r="BZ159" s="15"/>
      <c r="CA159" s="8"/>
      <c r="CB159" s="51">
        <v>28.0</v>
      </c>
      <c r="CC159" s="51">
        <f>data!$I49</f>
        <v>47</v>
      </c>
      <c r="CD159" s="51">
        <f>data!$J49</f>
        <v>0</v>
      </c>
      <c r="CE159" s="75">
        <f t="shared" si="45"/>
        <v>4984.615385</v>
      </c>
      <c r="CF159" s="76">
        <f t="shared" si="46"/>
        <v>1</v>
      </c>
      <c r="CG159" s="76">
        <f t="shared" si="47"/>
        <v>1</v>
      </c>
      <c r="CH159" s="77">
        <f t="shared" si="48"/>
        <v>4736.363636</v>
      </c>
      <c r="CI159" s="77">
        <f t="shared" si="49"/>
        <v>2200.072727</v>
      </c>
      <c r="CJ159" s="77">
        <f t="shared" si="50"/>
        <v>2200.072727</v>
      </c>
      <c r="CK159" s="75">
        <f t="shared" si="51"/>
        <v>0</v>
      </c>
      <c r="CL159" s="77">
        <f t="shared" si="52"/>
        <v>1880</v>
      </c>
      <c r="CM159" s="77">
        <f t="shared" si="53"/>
        <v>763.6363636</v>
      </c>
      <c r="CN159" s="77">
        <f t="shared" si="54"/>
        <v>763.6363636</v>
      </c>
      <c r="CO159" s="25">
        <f t="shared" si="55"/>
        <v>2.51934236</v>
      </c>
      <c r="CP159" s="25">
        <f t="shared" si="56"/>
        <v>2.881047619</v>
      </c>
      <c r="CQ159" s="25">
        <f t="shared" si="57"/>
        <v>2.881047619</v>
      </c>
      <c r="CR159" s="25">
        <f t="shared" si="58"/>
        <v>0</v>
      </c>
      <c r="CS159" s="25">
        <f t="shared" si="59"/>
        <v>0</v>
      </c>
      <c r="CT159" s="25">
        <f t="shared" si="60"/>
        <v>0</v>
      </c>
      <c r="CU159" s="25">
        <f t="shared" si="61"/>
        <v>2.51934236</v>
      </c>
      <c r="CV159" s="77">
        <f t="shared" si="62"/>
        <v>0</v>
      </c>
      <c r="CW159" s="77">
        <f t="shared" si="63"/>
        <v>0</v>
      </c>
      <c r="CX159" s="77">
        <f t="shared" si="64"/>
        <v>0</v>
      </c>
      <c r="CY159" s="77">
        <f t="shared" si="65"/>
        <v>1880</v>
      </c>
      <c r="CZ159" s="75">
        <f t="shared" si="66"/>
        <v>0</v>
      </c>
    </row>
    <row r="160" ht="14.2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V160" s="15"/>
      <c r="BW160" s="15"/>
      <c r="BX160" s="15"/>
      <c r="BY160" s="15"/>
      <c r="BZ160" s="15"/>
      <c r="CA160" s="8"/>
      <c r="CB160" s="51">
        <v>29.0</v>
      </c>
      <c r="CC160" s="51">
        <f>data!$I50</f>
        <v>48</v>
      </c>
      <c r="CD160" s="51">
        <f>data!$J50</f>
        <v>0</v>
      </c>
      <c r="CE160" s="75">
        <f t="shared" si="45"/>
        <v>5169.230769</v>
      </c>
      <c r="CF160" s="76">
        <f t="shared" si="46"/>
        <v>1</v>
      </c>
      <c r="CG160" s="76">
        <f t="shared" si="47"/>
        <v>1</v>
      </c>
      <c r="CH160" s="77">
        <f t="shared" si="48"/>
        <v>4672.727273</v>
      </c>
      <c r="CI160" s="77">
        <f t="shared" si="49"/>
        <v>2166.745455</v>
      </c>
      <c r="CJ160" s="77">
        <f t="shared" si="50"/>
        <v>2166.745455</v>
      </c>
      <c r="CK160" s="75">
        <f t="shared" si="51"/>
        <v>0</v>
      </c>
      <c r="CL160" s="77">
        <f t="shared" si="52"/>
        <v>1910</v>
      </c>
      <c r="CM160" s="77">
        <f t="shared" si="53"/>
        <v>777.2727273</v>
      </c>
      <c r="CN160" s="77">
        <f t="shared" si="54"/>
        <v>777.2727273</v>
      </c>
      <c r="CO160" s="25">
        <f t="shared" si="55"/>
        <v>2.446454069</v>
      </c>
      <c r="CP160" s="25">
        <f t="shared" si="56"/>
        <v>2.787625731</v>
      </c>
      <c r="CQ160" s="25">
        <f t="shared" si="57"/>
        <v>2.787625731</v>
      </c>
      <c r="CR160" s="25">
        <f t="shared" si="58"/>
        <v>0</v>
      </c>
      <c r="CS160" s="25">
        <f t="shared" si="59"/>
        <v>0</v>
      </c>
      <c r="CT160" s="25">
        <f t="shared" si="60"/>
        <v>0</v>
      </c>
      <c r="CU160" s="25">
        <f t="shared" si="61"/>
        <v>2.446454069</v>
      </c>
      <c r="CV160" s="77">
        <f t="shared" si="62"/>
        <v>0</v>
      </c>
      <c r="CW160" s="77">
        <f t="shared" si="63"/>
        <v>0</v>
      </c>
      <c r="CX160" s="77">
        <f t="shared" si="64"/>
        <v>0</v>
      </c>
      <c r="CY160" s="77">
        <f t="shared" si="65"/>
        <v>1910</v>
      </c>
      <c r="CZ160" s="75">
        <f t="shared" si="66"/>
        <v>0</v>
      </c>
    </row>
    <row r="161" ht="14.2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V161" s="15"/>
      <c r="BW161" s="15"/>
      <c r="BX161" s="15"/>
      <c r="BY161" s="15"/>
      <c r="BZ161" s="15"/>
      <c r="CA161" s="8"/>
      <c r="CB161" s="51">
        <v>30.0</v>
      </c>
      <c r="CC161" s="51">
        <f>data!$I51</f>
        <v>49</v>
      </c>
      <c r="CD161" s="51">
        <f>data!$J51</f>
        <v>0</v>
      </c>
      <c r="CE161" s="75">
        <f t="shared" si="45"/>
        <v>5353.846154</v>
      </c>
      <c r="CF161" s="76">
        <f t="shared" si="46"/>
        <v>1</v>
      </c>
      <c r="CG161" s="76">
        <f t="shared" si="47"/>
        <v>1</v>
      </c>
      <c r="CH161" s="77">
        <f t="shared" si="48"/>
        <v>4609.090909</v>
      </c>
      <c r="CI161" s="77">
        <f t="shared" si="49"/>
        <v>2133.418182</v>
      </c>
      <c r="CJ161" s="77">
        <f t="shared" si="50"/>
        <v>2133.418182</v>
      </c>
      <c r="CK161" s="75">
        <f t="shared" si="51"/>
        <v>0</v>
      </c>
      <c r="CL161" s="77">
        <f t="shared" si="52"/>
        <v>1940</v>
      </c>
      <c r="CM161" s="77">
        <f t="shared" si="53"/>
        <v>790.9090909</v>
      </c>
      <c r="CN161" s="77">
        <f t="shared" si="54"/>
        <v>790.9090909</v>
      </c>
      <c r="CO161" s="25">
        <f t="shared" si="55"/>
        <v>2.375820056</v>
      </c>
      <c r="CP161" s="25">
        <f t="shared" si="56"/>
        <v>2.697425287</v>
      </c>
      <c r="CQ161" s="25">
        <f t="shared" si="57"/>
        <v>2.697425287</v>
      </c>
      <c r="CR161" s="25">
        <f t="shared" si="58"/>
        <v>0</v>
      </c>
      <c r="CS161" s="25">
        <f t="shared" si="59"/>
        <v>0</v>
      </c>
      <c r="CT161" s="25">
        <f t="shared" si="60"/>
        <v>0</v>
      </c>
      <c r="CU161" s="25">
        <f t="shared" si="61"/>
        <v>2.375820056</v>
      </c>
      <c r="CV161" s="77">
        <f t="shared" si="62"/>
        <v>0</v>
      </c>
      <c r="CW161" s="77">
        <f t="shared" si="63"/>
        <v>0</v>
      </c>
      <c r="CX161" s="77">
        <f t="shared" si="64"/>
        <v>0</v>
      </c>
      <c r="CY161" s="77">
        <f t="shared" si="65"/>
        <v>1940</v>
      </c>
      <c r="CZ161" s="75">
        <f t="shared" si="66"/>
        <v>0</v>
      </c>
    </row>
    <row r="162" ht="14.2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8"/>
      <c r="CB162" s="51">
        <v>31.0</v>
      </c>
      <c r="CC162" s="51">
        <f>data!$I52</f>
        <v>50</v>
      </c>
      <c r="CD162" s="51">
        <f>data!$J52</f>
        <v>0</v>
      </c>
      <c r="CE162" s="75">
        <f t="shared" si="45"/>
        <v>5538.461538</v>
      </c>
      <c r="CF162" s="76">
        <f t="shared" si="46"/>
        <v>1</v>
      </c>
      <c r="CG162" s="76">
        <f t="shared" si="47"/>
        <v>1</v>
      </c>
      <c r="CH162" s="77">
        <f t="shared" si="48"/>
        <v>4545.454545</v>
      </c>
      <c r="CI162" s="77">
        <f t="shared" si="49"/>
        <v>2100.090909</v>
      </c>
      <c r="CJ162" s="77">
        <f t="shared" si="50"/>
        <v>2100.090909</v>
      </c>
      <c r="CK162" s="75">
        <f t="shared" si="51"/>
        <v>0</v>
      </c>
      <c r="CL162" s="77">
        <f t="shared" si="52"/>
        <v>1970</v>
      </c>
      <c r="CM162" s="77">
        <f t="shared" si="53"/>
        <v>804.5454545</v>
      </c>
      <c r="CN162" s="77">
        <f t="shared" si="54"/>
        <v>804.5454545</v>
      </c>
      <c r="CO162" s="25">
        <f t="shared" si="55"/>
        <v>2.307337333</v>
      </c>
      <c r="CP162" s="25">
        <f t="shared" si="56"/>
        <v>2.610282486</v>
      </c>
      <c r="CQ162" s="25">
        <f t="shared" si="57"/>
        <v>2.610282486</v>
      </c>
      <c r="CR162" s="25">
        <f t="shared" si="58"/>
        <v>0</v>
      </c>
      <c r="CS162" s="25">
        <f t="shared" si="59"/>
        <v>0</v>
      </c>
      <c r="CT162" s="25">
        <f t="shared" si="60"/>
        <v>0</v>
      </c>
      <c r="CU162" s="25">
        <f t="shared" si="61"/>
        <v>2.307337333</v>
      </c>
      <c r="CV162" s="77">
        <f t="shared" si="62"/>
        <v>0</v>
      </c>
      <c r="CW162" s="77">
        <f t="shared" si="63"/>
        <v>0</v>
      </c>
      <c r="CX162" s="77">
        <f t="shared" si="64"/>
        <v>0</v>
      </c>
      <c r="CY162" s="77">
        <f t="shared" si="65"/>
        <v>1970</v>
      </c>
      <c r="CZ162" s="75">
        <f t="shared" si="66"/>
        <v>0</v>
      </c>
    </row>
    <row r="163" ht="14.2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8"/>
      <c r="CB163" s="51"/>
      <c r="CC163" s="51"/>
      <c r="CD163" s="51">
        <f>SUM(CD132:CD162)</f>
        <v>6493</v>
      </c>
      <c r="CE163" s="51"/>
      <c r="CF163" s="51"/>
      <c r="CG163" s="51"/>
      <c r="CH163" s="51"/>
      <c r="CI163" s="51"/>
      <c r="CJ163" s="8"/>
      <c r="CK163" s="46">
        <f>SUM(CK132:CK162)</f>
        <v>12655753.85</v>
      </c>
      <c r="CL163" s="8"/>
      <c r="CM163" s="24"/>
      <c r="CN163" s="24"/>
      <c r="CO163" s="24"/>
      <c r="CP163" s="24"/>
      <c r="CQ163" s="24"/>
      <c r="CR163" s="24"/>
      <c r="CS163" s="24"/>
      <c r="CT163" s="24"/>
      <c r="CU163" s="24"/>
      <c r="CV163" s="67"/>
      <c r="CW163" s="67"/>
      <c r="CX163" s="67"/>
      <c r="CY163" s="8"/>
      <c r="CZ163" s="106">
        <f>SUM(CZ132:CZ162)</f>
        <v>3094744.645</v>
      </c>
    </row>
    <row r="164" ht="14.2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8"/>
      <c r="CB164" s="8"/>
      <c r="CC164" s="8"/>
      <c r="CD164" s="8"/>
      <c r="CE164" s="8"/>
      <c r="CF164" s="8"/>
      <c r="CG164" s="8"/>
      <c r="CH164" s="8"/>
      <c r="CI164" s="8"/>
      <c r="CJ164" s="8"/>
      <c r="CK164" s="8"/>
      <c r="CL164" s="8"/>
      <c r="CM164" s="8"/>
      <c r="CN164" s="8"/>
      <c r="CO164" s="8"/>
      <c r="CP164" s="8"/>
      <c r="CQ164" s="8"/>
      <c r="CR164" s="8"/>
      <c r="CS164" s="8"/>
      <c r="CT164" s="8"/>
      <c r="CU164" s="8"/>
      <c r="CV164" s="8"/>
      <c r="CW164" s="8"/>
      <c r="CX164" s="8"/>
      <c r="CY164" s="8"/>
      <c r="CZ164" s="8"/>
    </row>
    <row r="165" ht="14.2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V165" s="15"/>
      <c r="BW165" s="15"/>
      <c r="BX165" s="15"/>
      <c r="BY165" s="15"/>
      <c r="BZ165" s="15"/>
      <c r="CA165" s="8"/>
      <c r="CB165" s="8"/>
      <c r="CC165" s="8"/>
      <c r="CD165" s="8"/>
      <c r="CE165" s="8"/>
      <c r="CF165" s="8"/>
      <c r="CG165" s="8"/>
      <c r="CH165" s="8"/>
      <c r="CI165" s="8"/>
      <c r="CJ165" s="8"/>
      <c r="CK165" s="8"/>
      <c r="CL165" s="8"/>
      <c r="CM165" s="8"/>
      <c r="CN165" s="8"/>
      <c r="CO165" s="8"/>
      <c r="CP165" s="8"/>
      <c r="CQ165" s="8"/>
      <c r="CR165" s="8"/>
      <c r="CS165" s="8"/>
      <c r="CT165" s="8"/>
      <c r="CU165" s="8"/>
      <c r="CV165" s="8"/>
      <c r="CW165" s="8"/>
      <c r="CX165" s="8"/>
      <c r="CY165" s="8"/>
      <c r="CZ165" s="8"/>
    </row>
    <row r="166" ht="14.2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c r="BO166" s="15"/>
      <c r="BP166" s="15"/>
      <c r="BQ166" s="15"/>
      <c r="BR166" s="15"/>
      <c r="BS166" s="15"/>
      <c r="BT166" s="15"/>
      <c r="BU166" s="15"/>
      <c r="BV166" s="15"/>
      <c r="BW166" s="15"/>
      <c r="BX166" s="15"/>
      <c r="BY166" s="15"/>
      <c r="BZ166" s="15"/>
      <c r="CA166" s="8"/>
      <c r="CB166" s="8"/>
      <c r="CC166" s="8"/>
      <c r="CD166" s="8"/>
      <c r="CE166" s="8"/>
      <c r="CF166" s="8"/>
      <c r="CG166" s="8"/>
      <c r="CH166" s="8"/>
      <c r="CI166" s="8"/>
      <c r="CJ166" s="8"/>
      <c r="CK166" s="8"/>
      <c r="CL166" s="8"/>
      <c r="CM166" s="8"/>
      <c r="CN166" s="8"/>
      <c r="CO166" s="8"/>
      <c r="CP166" s="8"/>
      <c r="CQ166" s="8"/>
      <c r="CR166" s="8"/>
      <c r="CS166" s="8"/>
      <c r="CT166" s="8"/>
      <c r="CU166" s="8"/>
      <c r="CV166" s="8"/>
      <c r="CW166" s="8"/>
      <c r="CX166" s="8"/>
      <c r="CY166" s="8"/>
      <c r="CZ166" s="8"/>
    </row>
    <row r="167" ht="14.2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8"/>
      <c r="CB167" s="8"/>
      <c r="CC167" s="8"/>
      <c r="CD167" s="8"/>
      <c r="CE167" s="8"/>
      <c r="CF167" s="8"/>
      <c r="CG167" s="8"/>
      <c r="CH167" s="8"/>
      <c r="CI167" s="8"/>
      <c r="CJ167" s="8"/>
      <c r="CK167" s="8"/>
      <c r="CL167" s="8"/>
      <c r="CM167" s="8"/>
      <c r="CN167" s="8"/>
      <c r="CO167" s="8"/>
      <c r="CP167" s="8"/>
      <c r="CQ167" s="8"/>
      <c r="CR167" s="8"/>
      <c r="CS167" s="8"/>
      <c r="CT167" s="8"/>
      <c r="CU167" s="8"/>
      <c r="CV167" s="8"/>
      <c r="CW167" s="8"/>
      <c r="CX167" s="8"/>
      <c r="CY167" s="8"/>
      <c r="CZ167" s="8"/>
    </row>
    <row r="168" ht="14.2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V168" s="15"/>
      <c r="BW168" s="15"/>
      <c r="BX168" s="15"/>
      <c r="BY168" s="15"/>
      <c r="BZ168" s="15"/>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8"/>
    </row>
    <row r="169" ht="14.2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W169" s="15"/>
      <c r="BX169" s="15"/>
      <c r="BY169" s="15"/>
      <c r="BZ169" s="15"/>
      <c r="CA169" s="8"/>
      <c r="CB169" s="8"/>
      <c r="CC169" s="8"/>
      <c r="CD169" s="8"/>
      <c r="CE169" s="8"/>
      <c r="CF169" s="8"/>
      <c r="CG169" s="8"/>
      <c r="CH169" s="8"/>
      <c r="CI169" s="8"/>
      <c r="CJ169" s="8"/>
      <c r="CK169" s="8"/>
      <c r="CL169" s="8"/>
      <c r="CM169" s="8"/>
      <c r="CN169" s="8"/>
      <c r="CO169" s="8"/>
      <c r="CP169" s="8"/>
      <c r="CQ169" s="8"/>
      <c r="CR169" s="8"/>
      <c r="CS169" s="8"/>
      <c r="CT169" s="8"/>
      <c r="CU169" s="8"/>
      <c r="CV169" s="8"/>
      <c r="CW169" s="8"/>
      <c r="CX169" s="8"/>
      <c r="CY169" s="8"/>
      <c r="CZ169" s="8"/>
    </row>
    <row r="170" ht="14.2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W170" s="15"/>
      <c r="BX170" s="15"/>
      <c r="BY170" s="15"/>
      <c r="BZ170" s="15"/>
      <c r="CA170" s="7" t="s">
        <v>164</v>
      </c>
      <c r="CB170" s="8"/>
      <c r="CC170" s="8"/>
      <c r="CD170" s="8"/>
      <c r="CE170" s="8"/>
      <c r="CF170" s="8" t="str">
        <f>data!$K$7</f>
        <v>CUSTOM</v>
      </c>
      <c r="CG170" s="8"/>
      <c r="CH170" s="8"/>
      <c r="CI170" s="8"/>
      <c r="CJ170" s="8"/>
      <c r="CK170" s="8"/>
      <c r="CL170" s="8"/>
      <c r="CM170" s="8"/>
      <c r="CN170" s="8"/>
      <c r="CO170" s="8"/>
      <c r="CP170" s="8"/>
      <c r="CQ170" s="9"/>
      <c r="CR170" s="8"/>
      <c r="CS170" s="8"/>
      <c r="CT170" s="8"/>
      <c r="CU170" s="8"/>
      <c r="CV170" s="8"/>
      <c r="CW170" s="8"/>
      <c r="CX170" s="8"/>
      <c r="CY170" s="8"/>
      <c r="CZ170" s="8"/>
    </row>
    <row r="171" ht="14.25" customHeight="1">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V171" s="15"/>
      <c r="BW171" s="15"/>
      <c r="BX171" s="15"/>
      <c r="BY171" s="15"/>
      <c r="BZ171" s="15"/>
      <c r="CA171" s="7"/>
      <c r="CB171" s="8"/>
      <c r="CC171" s="8"/>
      <c r="CD171" s="8"/>
      <c r="CE171" s="8"/>
      <c r="CF171" s="8"/>
      <c r="CG171" s="8"/>
      <c r="CH171" s="8"/>
      <c r="CI171" s="8"/>
      <c r="CJ171" s="8"/>
      <c r="CK171" s="8"/>
      <c r="CL171" s="8"/>
      <c r="CM171" s="8"/>
      <c r="CN171" s="8"/>
      <c r="CO171" s="8"/>
      <c r="CP171" s="8"/>
      <c r="CQ171" s="9"/>
      <c r="CR171" s="8"/>
      <c r="CS171" s="8"/>
      <c r="CT171" s="8"/>
      <c r="CU171" s="8"/>
      <c r="CV171" s="8"/>
      <c r="CW171" s="8"/>
      <c r="CX171" s="8"/>
      <c r="CY171" s="8"/>
      <c r="CZ171" s="8"/>
    </row>
    <row r="172" ht="14.25" customHeight="1">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7"/>
      <c r="CB172" s="17" t="s">
        <v>229</v>
      </c>
      <c r="CC172" s="18">
        <f>'Variable Capacity unit'!$H$33</f>
        <v>4800</v>
      </c>
      <c r="CD172" s="19"/>
      <c r="CE172" s="20" t="s">
        <v>5</v>
      </c>
      <c r="CF172" s="21">
        <f>$CK$223/$CZ$223</f>
        <v>4.089433959</v>
      </c>
      <c r="CG172" s="8"/>
      <c r="CH172" s="8"/>
      <c r="CI172" s="8"/>
      <c r="CJ172" s="8"/>
      <c r="CK172" s="8"/>
      <c r="CL172" s="8"/>
      <c r="CM172" s="8"/>
      <c r="CN172" s="8"/>
      <c r="CO172" s="22"/>
      <c r="CP172" s="8"/>
      <c r="CQ172" s="23"/>
      <c r="CR172" s="8"/>
      <c r="CS172" s="8"/>
      <c r="CT172" s="8"/>
      <c r="CU172" s="8"/>
      <c r="CV172" s="8"/>
      <c r="CW172" s="8"/>
      <c r="CX172" s="8"/>
      <c r="CY172" s="8"/>
      <c r="CZ172" s="8"/>
    </row>
    <row r="173" ht="14.25" customHeight="1">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V173" s="15"/>
      <c r="BW173" s="15"/>
      <c r="BX173" s="15"/>
      <c r="BY173" s="15"/>
      <c r="BZ173" s="15"/>
      <c r="CA173" s="7"/>
      <c r="CB173" s="8"/>
      <c r="CC173" s="8"/>
      <c r="CD173" s="8"/>
      <c r="CE173" s="8"/>
      <c r="CF173" s="8"/>
      <c r="CG173" s="8"/>
      <c r="CH173" s="8"/>
      <c r="CI173" s="8"/>
      <c r="CJ173" s="8"/>
      <c r="CK173" s="8"/>
      <c r="CL173" s="8"/>
      <c r="CM173" s="8"/>
      <c r="CN173" s="8"/>
      <c r="CO173" s="8"/>
      <c r="CP173" s="8"/>
      <c r="CQ173" s="23"/>
      <c r="CR173" s="8"/>
      <c r="CS173" s="8"/>
      <c r="CT173" s="8"/>
      <c r="CU173" s="8"/>
      <c r="CV173" s="8"/>
      <c r="CW173" s="8"/>
      <c r="CX173" s="8"/>
      <c r="CY173" s="8"/>
      <c r="CZ173" s="8"/>
    </row>
    <row r="174" ht="14.25" customHeight="1">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V174" s="15"/>
      <c r="BW174" s="15"/>
      <c r="BX174" s="15"/>
      <c r="BY174" s="15"/>
      <c r="BZ174" s="15"/>
      <c r="CA174" s="7"/>
      <c r="CB174" s="8"/>
      <c r="CC174" s="24" t="s">
        <v>230</v>
      </c>
      <c r="CD174" s="24" t="s">
        <v>231</v>
      </c>
      <c r="CE174" s="24" t="s">
        <v>232</v>
      </c>
      <c r="CF174" s="8"/>
      <c r="CG174" s="24" t="s">
        <v>9</v>
      </c>
      <c r="CH174" s="24">
        <f>data!$K$14</f>
        <v>0.27</v>
      </c>
      <c r="CI174" s="8"/>
      <c r="CJ174" s="8" t="s">
        <v>233</v>
      </c>
      <c r="CK174" s="8"/>
      <c r="CL174" s="8"/>
      <c r="CM174" s="8"/>
      <c r="CN174" s="8"/>
      <c r="CO174" s="8"/>
      <c r="CP174" s="8"/>
      <c r="CQ174" s="8"/>
      <c r="CR174" s="8"/>
      <c r="CS174" s="8"/>
      <c r="CT174" s="8"/>
      <c r="CU174" s="8"/>
      <c r="CV174" s="8"/>
      <c r="CW174" s="8"/>
      <c r="CX174" s="8"/>
      <c r="CY174" s="8"/>
      <c r="CZ174" s="8"/>
    </row>
    <row r="175" ht="14.25" customHeight="1">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15"/>
      <c r="BV175" s="15"/>
      <c r="BW175" s="15"/>
      <c r="BX175" s="15"/>
      <c r="BY175" s="15"/>
      <c r="BZ175" s="15"/>
      <c r="CA175" s="7"/>
      <c r="CB175" s="31" t="s">
        <v>14</v>
      </c>
      <c r="CC175" s="32">
        <f>'Variable Capacity unit'!$H$33</f>
        <v>4800</v>
      </c>
      <c r="CD175" s="32">
        <f>IF('Variable Capacity unit'!$BD$32="Required test",$CD$180*$CH$177,IF('Variable Capacity unit'!$BD$39="Default",$CD$180*$CH$177,'Variable Capacity unit'!$H$34))</f>
        <v>2233.4</v>
      </c>
      <c r="CE175" s="32">
        <f>IF('Variable Capacity unit'!$BD$32="Required test",$CD$175,IF('Variable Capacity unit'!$BD$36="Not Measure",$CD$175,IF('Variable Capacity unit'!$BD$40="Default",$CE$180*$CH$177,'Variable Capacity unit'!$H$35)))</f>
        <v>2233.4</v>
      </c>
      <c r="CF175" s="8"/>
      <c r="CG175" s="20" t="s">
        <v>234</v>
      </c>
      <c r="CH175" s="24">
        <f>data!$K$15</f>
        <v>1.077</v>
      </c>
      <c r="CI175" s="8"/>
      <c r="CJ175" s="24" t="s">
        <v>235</v>
      </c>
      <c r="CK175" s="25">
        <f>(6*$CC$172*$CH$179+6*$CC$180*($CH$180-$CH$179)+35*($CC$185-$CC$180)*($CH$180-$CH$179))/(6*$CC$172+($CC$185-$CC$180)*($CH$180-$CH$179))</f>
        <v>45.70056015</v>
      </c>
      <c r="CL175" s="8"/>
      <c r="CM175" s="24" t="s">
        <v>236</v>
      </c>
      <c r="CN175" s="25">
        <f>($CE$180+($CE$185-$CE$180)/(35-29)*(35-$CH$179))/($CE$181+($CE$186-$CE$181)/(35-29)*(35-$CH$179))</f>
        <v>6.582802548</v>
      </c>
      <c r="CO175" s="8"/>
      <c r="CP175" s="8"/>
      <c r="CQ175" s="8"/>
      <c r="CR175" s="8"/>
      <c r="CS175" s="8"/>
      <c r="CT175" s="8"/>
      <c r="CU175" s="8"/>
      <c r="CV175" s="8"/>
      <c r="CW175" s="8"/>
      <c r="CX175" s="8"/>
      <c r="CY175" s="8"/>
      <c r="CZ175" s="8"/>
    </row>
    <row r="176" ht="14.25" customHeight="1">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7"/>
      <c r="CB176" s="31" t="s">
        <v>23</v>
      </c>
      <c r="CC176" s="32">
        <f>'Variable Capacity unit'!$L$33</f>
        <v>1850</v>
      </c>
      <c r="CD176" s="32">
        <f>IF('Variable Capacity unit'!$BD$32="Required test",$CD$181*$CH$178,IF('Variable Capacity unit'!$BD$39="Default",$CD$181*$CH$178,'Variable Capacity unit'!$L$34))</f>
        <v>750</v>
      </c>
      <c r="CE176" s="32">
        <f>IF('Variable Capacity unit'!$BD$32="Required test",$CD$176,IF('Variable Capacity unit'!$BD$36="Not Measure",$CD$176,IF('Variable Capacity unit'!$BD$40="Default",$CE$181*$CH$178,'Variable Capacity unit'!$L$35)))</f>
        <v>750</v>
      </c>
      <c r="CF176" s="8"/>
      <c r="CG176" s="20" t="s">
        <v>237</v>
      </c>
      <c r="CH176" s="24">
        <f>data!$K$16</f>
        <v>0.914</v>
      </c>
      <c r="CI176" s="8"/>
      <c r="CJ176" s="24" t="s">
        <v>238</v>
      </c>
      <c r="CK176" s="25">
        <f>((35-29)*$CC$172*$CH$179+(35-29)*$CD$180*($CH$180-$CH$179)+35*($CD$185-$CD$180)*($CH$180-$CH$179))/((35-29)*$CC$172+($CD$185-$CD$180)*($CH$180-$CH$179))</f>
        <v>34.22364815</v>
      </c>
      <c r="CL176" s="8"/>
      <c r="CM176" s="24" t="s">
        <v>239</v>
      </c>
      <c r="CN176" s="25">
        <f>($CC$180+($CC$185-$CC$180)/(35-29)*(35-$CK$175))/($CC$181+($CC$186-$CC$181)/(35-29)*(35-$CK$175))</f>
        <v>2.70642796</v>
      </c>
      <c r="CO176" s="8"/>
      <c r="CP176" s="8"/>
      <c r="CQ176" s="8"/>
      <c r="CR176" s="8"/>
      <c r="CS176" s="8"/>
      <c r="CT176" s="8"/>
      <c r="CU176" s="8"/>
      <c r="CV176" s="8"/>
      <c r="CW176" s="8"/>
      <c r="CX176" s="8"/>
      <c r="CY176" s="8"/>
      <c r="CZ176" s="8"/>
    </row>
    <row r="177" ht="14.25" customHeight="1">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15"/>
      <c r="BV177" s="15"/>
      <c r="BW177" s="15"/>
      <c r="BX177" s="15"/>
      <c r="BY177" s="15"/>
      <c r="BZ177" s="15"/>
      <c r="CA177" s="7"/>
      <c r="CB177" s="24" t="s">
        <v>240</v>
      </c>
      <c r="CC177" s="45">
        <f>$CC$175/$CC$176</f>
        <v>2.594594595</v>
      </c>
      <c r="CD177" s="45">
        <f>$CD$175/$CD$176</f>
        <v>2.977866667</v>
      </c>
      <c r="CE177" s="45">
        <f>$CE$175/$CE$176</f>
        <v>2.977866667</v>
      </c>
      <c r="CF177" s="8"/>
      <c r="CG177" s="20" t="s">
        <v>241</v>
      </c>
      <c r="CH177" s="24">
        <f>data!$K$17</f>
        <v>0.859</v>
      </c>
      <c r="CI177" s="8"/>
      <c r="CJ177" s="24" t="s">
        <v>242</v>
      </c>
      <c r="CK177" s="25">
        <f>((35-29)*$CC$172*$CH$179+(35-29)*$CE$180*($CH$180-$CH$179)+35*($CE$185-$CE$180)*($CH$180-$CH$179))/((35-29)*$CC$172+($CE$185-$CE$180)*($CH$180-$CH$179))</f>
        <v>34.22364815</v>
      </c>
      <c r="CL177" s="8"/>
      <c r="CM177" s="24" t="s">
        <v>243</v>
      </c>
      <c r="CN177" s="25">
        <f>($CD$180+($CD$185-$CD$180)/(35-29)*(35-$CK$176))/($CD$181+($CD$186-$CD$181)/(35-29)*(35-$CK$176))</f>
        <v>4.425755647</v>
      </c>
      <c r="CO177" s="8"/>
      <c r="CP177" s="8"/>
      <c r="CQ177" s="8"/>
      <c r="CR177" s="8"/>
      <c r="CS177" s="8"/>
      <c r="CT177" s="8"/>
      <c r="CU177" s="8"/>
      <c r="CV177" s="8"/>
      <c r="CW177" s="8"/>
      <c r="CX177" s="8"/>
      <c r="CY177" s="8"/>
      <c r="CZ177" s="8"/>
    </row>
    <row r="178" ht="14.25" customHeight="1">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15"/>
      <c r="BV178" s="15"/>
      <c r="BW178" s="15"/>
      <c r="BX178" s="15"/>
      <c r="BY178" s="15"/>
      <c r="BZ178" s="15"/>
      <c r="CA178" s="7"/>
      <c r="CB178" s="24"/>
      <c r="CC178" s="8"/>
      <c r="CD178" s="8"/>
      <c r="CE178" s="8"/>
      <c r="CF178" s="8"/>
      <c r="CG178" s="20" t="s">
        <v>244</v>
      </c>
      <c r="CH178" s="24">
        <f>data!$K$18</f>
        <v>1.25</v>
      </c>
      <c r="CI178" s="8"/>
      <c r="CJ178" s="24"/>
      <c r="CK178" s="46"/>
      <c r="CL178" s="46"/>
      <c r="CM178" s="24" t="s">
        <v>245</v>
      </c>
      <c r="CN178" s="25">
        <f>($CE$180+($CE$185-$CE$180)/(35-29)*(35-$CK$177))/($CE$181+($CE$186-$CE$181)/(35-29)*(35-$CK$177))</f>
        <v>4.425755647</v>
      </c>
      <c r="CO178" s="8"/>
      <c r="CP178" s="8"/>
      <c r="CQ178" s="24"/>
      <c r="CR178" s="8"/>
      <c r="CS178" s="8"/>
      <c r="CT178" s="8"/>
      <c r="CU178" s="8"/>
      <c r="CV178" s="8"/>
      <c r="CW178" s="8"/>
      <c r="CX178" s="8"/>
      <c r="CY178" s="8"/>
      <c r="CZ178" s="8"/>
    </row>
    <row r="179" ht="14.25" customHeight="1">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c r="BX179" s="15"/>
      <c r="BY179" s="15"/>
      <c r="BZ179" s="15"/>
      <c r="CA179" s="7"/>
      <c r="CB179" s="24"/>
      <c r="CC179" s="24" t="s">
        <v>246</v>
      </c>
      <c r="CD179" s="24" t="s">
        <v>247</v>
      </c>
      <c r="CE179" s="24" t="s">
        <v>248</v>
      </c>
      <c r="CF179" s="8"/>
      <c r="CG179" s="24" t="s">
        <v>249</v>
      </c>
      <c r="CH179" s="24">
        <f>data!$K$11</f>
        <v>20</v>
      </c>
      <c r="CI179" s="8"/>
      <c r="CJ179" s="8"/>
      <c r="CK179" s="8"/>
      <c r="CL179" s="8"/>
      <c r="CM179" s="8"/>
      <c r="CN179" s="8"/>
      <c r="CO179" s="8"/>
      <c r="CP179" s="8"/>
      <c r="CQ179" s="8"/>
      <c r="CR179" s="8"/>
      <c r="CS179" s="8"/>
      <c r="CT179" s="8"/>
      <c r="CU179" s="8"/>
      <c r="CV179" s="8"/>
      <c r="CW179" s="8"/>
      <c r="CX179" s="8"/>
      <c r="CY179" s="8"/>
      <c r="CZ179" s="8"/>
    </row>
    <row r="180" ht="14.25" customHeight="1">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7"/>
      <c r="CB180" s="31" t="s">
        <v>14</v>
      </c>
      <c r="CC180" s="32">
        <f>'Variable Capacity unit'!$H$39</f>
        <v>5500</v>
      </c>
      <c r="CD180" s="32">
        <f>'Variable Capacity unit'!$H$40</f>
        <v>2600</v>
      </c>
      <c r="CE180" s="32">
        <f>IF('Variable Capacity unit'!$BD$32="Required test",$CD$180,IF('Variable Capacity unit'!$BD$36="Not Measure",$CD$180,IF('Variable Capacity unit'!$BD$43="Default",$CD$180,'Variable Capacity unit'!$H$41)))</f>
        <v>2600</v>
      </c>
      <c r="CF180" s="8"/>
      <c r="CG180" s="24" t="s">
        <v>250</v>
      </c>
      <c r="CH180" s="24">
        <f>data!$K$12</f>
        <v>46</v>
      </c>
      <c r="CI180" s="8"/>
      <c r="CJ180" s="24"/>
      <c r="CK180" s="8"/>
      <c r="CL180" s="8"/>
      <c r="CM180" s="8"/>
      <c r="CN180" s="8"/>
      <c r="CO180" s="8"/>
      <c r="CP180" s="8"/>
      <c r="CQ180" s="24"/>
      <c r="CR180" s="8"/>
      <c r="CS180" s="8"/>
      <c r="CT180" s="8"/>
      <c r="CU180" s="8"/>
      <c r="CV180" s="8"/>
      <c r="CW180" s="8"/>
      <c r="CX180" s="8"/>
      <c r="CY180" s="8"/>
      <c r="CZ180" s="8"/>
    </row>
    <row r="181" ht="14.25" customHeight="1">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7"/>
      <c r="CB181" s="31" t="s">
        <v>23</v>
      </c>
      <c r="CC181" s="32">
        <f>'Variable Capacity unit'!$L$39</f>
        <v>1520</v>
      </c>
      <c r="CD181" s="32">
        <f>'Variable Capacity unit'!$L$40</f>
        <v>600</v>
      </c>
      <c r="CE181" s="32">
        <f>IF('Variable Capacity unit'!$BD$32="Required test",$CD$181,IF('Variable Capacity unit'!$BD$36="Not Measure",$CD$181,IF('Variable Capacity unit'!$BD$43="Default",$CD$181,'Variable Capacity unit'!$L$41)))</f>
        <v>600</v>
      </c>
      <c r="CF181" s="8"/>
      <c r="CG181" s="8"/>
      <c r="CH181" s="8"/>
      <c r="CI181" s="8"/>
      <c r="CJ181" s="8" t="s">
        <v>251</v>
      </c>
      <c r="CK181" s="8"/>
      <c r="CL181" s="8"/>
      <c r="CM181" s="8"/>
      <c r="CN181" s="8"/>
      <c r="CO181" s="8"/>
      <c r="CP181" s="8"/>
      <c r="CQ181" s="8"/>
      <c r="CR181" s="8"/>
      <c r="CS181" s="8"/>
      <c r="CT181" s="8"/>
      <c r="CU181" s="8"/>
      <c r="CV181" s="8"/>
      <c r="CW181" s="8"/>
      <c r="CX181" s="8"/>
      <c r="CY181" s="8"/>
      <c r="CZ181" s="8"/>
    </row>
    <row r="182" ht="14.25" customHeight="1">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7"/>
      <c r="CB182" s="24" t="s">
        <v>252</v>
      </c>
      <c r="CC182" s="45">
        <f>$CC$180/$CC$181</f>
        <v>3.618421053</v>
      </c>
      <c r="CD182" s="45">
        <f>$CD$180/$CD$181</f>
        <v>4.333333333</v>
      </c>
      <c r="CE182" s="45">
        <f>$CE$180/$CE$181</f>
        <v>4.333333333</v>
      </c>
      <c r="CF182" s="8"/>
      <c r="CG182" s="8"/>
      <c r="CH182" s="8"/>
      <c r="CI182" s="8"/>
      <c r="CJ182" s="24" t="s">
        <v>253</v>
      </c>
      <c r="CK182" s="25">
        <f>(11*$CC$172*$CH$179+11*$CC$175*($CH$180-$CH$179)+46*($CC$180-$CC$175)*($CH$180-$CH$179))/(11*$CC$172+($CC$180-$CC$175)*($CH$180-$CH$179))</f>
        <v>46</v>
      </c>
      <c r="CL182" s="8"/>
      <c r="CM182" s="24" t="s">
        <v>254</v>
      </c>
      <c r="CN182" s="25">
        <f>($CC$175+($CC$180-$CC$175)/(46-35)*(46-$CK$182))/($CC$176+($CC$181-$CC$176)/(46-35)*(46-$CK$182))</f>
        <v>2.594594595</v>
      </c>
      <c r="CO182" s="8"/>
      <c r="CP182" s="8"/>
      <c r="CQ182" s="8"/>
      <c r="CR182" s="8"/>
      <c r="CS182" s="8"/>
      <c r="CT182" s="8"/>
      <c r="CU182" s="8"/>
      <c r="CV182" s="8"/>
      <c r="CW182" s="8"/>
      <c r="CX182" s="8"/>
      <c r="CY182" s="8"/>
      <c r="CZ182" s="8"/>
    </row>
    <row r="183" ht="14.25" customHeight="1">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7"/>
      <c r="CB183" s="24"/>
      <c r="CC183" s="24"/>
      <c r="CD183" s="24"/>
      <c r="CE183" s="51"/>
      <c r="CF183" s="8"/>
      <c r="CG183" s="8"/>
      <c r="CH183" s="8"/>
      <c r="CI183" s="8"/>
      <c r="CJ183" s="24" t="s">
        <v>255</v>
      </c>
      <c r="CK183" s="25">
        <f>((46-35)*$CC$172*$CH$179+(46-35)*$CD$175*($CH$180-$CH$179)+46*($CD$180-$CD$175)*($CH$180-$CH$179))/((46-35)*$CC$172+($CD$180-$CD$175)*($CH$180-$CH$179))</f>
        <v>34.22350782</v>
      </c>
      <c r="CL183" s="8"/>
      <c r="CM183" s="24" t="s">
        <v>256</v>
      </c>
      <c r="CN183" s="25">
        <f>($CD$175+($CD$180-$CD$175)/(46-35)*(46-$CK$183))/($CD$176+($CD$181-$CD$176)/(46-35)*(46-$CK$183))</f>
        <v>4.455085283</v>
      </c>
      <c r="CO183" s="8"/>
      <c r="CP183" s="8"/>
      <c r="CQ183" s="8"/>
      <c r="CR183" s="8"/>
      <c r="CS183" s="8"/>
      <c r="CT183" s="8"/>
      <c r="CU183" s="8"/>
      <c r="CV183" s="8"/>
      <c r="CW183" s="8"/>
      <c r="CX183" s="8"/>
      <c r="CY183" s="8"/>
      <c r="CZ183" s="8"/>
    </row>
    <row r="184" ht="14.25" customHeight="1">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c r="BO184" s="15"/>
      <c r="BP184" s="15"/>
      <c r="BQ184" s="15"/>
      <c r="BR184" s="15"/>
      <c r="BS184" s="15"/>
      <c r="BT184" s="15"/>
      <c r="BU184" s="15"/>
      <c r="BV184" s="15"/>
      <c r="BW184" s="15"/>
      <c r="BX184" s="15"/>
      <c r="BY184" s="15"/>
      <c r="BZ184" s="15"/>
      <c r="CA184" s="7"/>
      <c r="CB184" s="24"/>
      <c r="CC184" s="24" t="s">
        <v>257</v>
      </c>
      <c r="CD184" s="24" t="s">
        <v>258</v>
      </c>
      <c r="CE184" s="24" t="s">
        <v>259</v>
      </c>
      <c r="CF184" s="8"/>
      <c r="CG184" s="8"/>
      <c r="CH184" s="8"/>
      <c r="CI184" s="8"/>
      <c r="CJ184" s="24" t="s">
        <v>260</v>
      </c>
      <c r="CK184" s="25">
        <f>((46-35)*$CC$172*$CH$179+(46-35)*$CE$175*($CH$180-$CH$179)+46*($CE$180-$CE$175)*($CH$180-$CH$179))/((46-35)*$CC$172+($CE$180-$CE$175)*($CH$180-$CH$179))</f>
        <v>34.22350782</v>
      </c>
      <c r="CL184" s="8"/>
      <c r="CM184" s="24" t="s">
        <v>261</v>
      </c>
      <c r="CN184" s="25">
        <f>($CE$175+($CE$180-$CE$175)/(46-35)*(46-$CK$184))/($CE$176+($CE$181-$CE$176)/(46-35)*(46-$CK$184))</f>
        <v>4.455085283</v>
      </c>
      <c r="CO184" s="8"/>
      <c r="CP184" s="8"/>
      <c r="CQ184" s="8"/>
      <c r="CR184" s="8"/>
      <c r="CS184" s="8"/>
      <c r="CT184" s="8"/>
      <c r="CU184" s="8"/>
      <c r="CV184" s="8"/>
      <c r="CW184" s="8"/>
      <c r="CX184" s="8"/>
      <c r="CY184" s="8"/>
      <c r="CZ184" s="8"/>
    </row>
    <row r="185" ht="14.25" customHeight="1">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c r="BO185" s="15"/>
      <c r="BP185" s="15"/>
      <c r="BQ185" s="15"/>
      <c r="BR185" s="15"/>
      <c r="BS185" s="15"/>
      <c r="BT185" s="15"/>
      <c r="BU185" s="15"/>
      <c r="BV185" s="15"/>
      <c r="BW185" s="15"/>
      <c r="BX185" s="15"/>
      <c r="BY185" s="15"/>
      <c r="BZ185" s="15"/>
      <c r="CA185" s="7"/>
      <c r="CB185" s="31" t="s">
        <v>14</v>
      </c>
      <c r="CC185" s="32">
        <f>$CC$180*$CH$175</f>
        <v>5923.5</v>
      </c>
      <c r="CD185" s="32">
        <f>IF('Variable Capacity unit'!$BD$32="Required test",$CD$180*$CH$175,IF('Variable Capacity unit'!$BD$45="Default",$CD$180*$CH$175,'Variable Capacity unit'!$H$46))</f>
        <v>2800.2</v>
      </c>
      <c r="CE185" s="32">
        <f>IF('Variable Capacity unit'!$BD$32="Required test",$CD$185,IF('Variable Capacity unit'!$BD$36="Not Measure",$CD$185,IF('Variable Capacity unit'!$BD$46="Default",$CE$180*$CH$175,'Variable Capacity unit'!$H$47)))</f>
        <v>2800.2</v>
      </c>
      <c r="CF185" s="8"/>
      <c r="CG185" s="8"/>
      <c r="CH185" s="8"/>
      <c r="CI185" s="8"/>
      <c r="CJ185" s="8"/>
      <c r="CK185" s="8"/>
      <c r="CL185" s="8"/>
      <c r="CM185" s="8"/>
      <c r="CN185" s="8"/>
      <c r="CO185" s="8"/>
      <c r="CP185" s="8"/>
      <c r="CQ185" s="8"/>
      <c r="CR185" s="8"/>
      <c r="CS185" s="8"/>
      <c r="CT185" s="8"/>
      <c r="CU185" s="8"/>
      <c r="CV185" s="8"/>
      <c r="CW185" s="8"/>
      <c r="CX185" s="8"/>
      <c r="CY185" s="8"/>
      <c r="CZ185" s="8"/>
    </row>
    <row r="186" ht="14.25" customHeight="1">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5"/>
      <c r="BF186" s="15"/>
      <c r="BG186" s="15"/>
      <c r="BH186" s="15"/>
      <c r="BI186" s="15"/>
      <c r="BJ186" s="15"/>
      <c r="BK186" s="15"/>
      <c r="BL186" s="15"/>
      <c r="BM186" s="15"/>
      <c r="BN186" s="15"/>
      <c r="BO186" s="15"/>
      <c r="BP186" s="15"/>
      <c r="BQ186" s="15"/>
      <c r="BR186" s="15"/>
      <c r="BS186" s="15"/>
      <c r="BT186" s="15"/>
      <c r="BU186" s="15"/>
      <c r="BV186" s="15"/>
      <c r="BW186" s="15"/>
      <c r="BX186" s="15"/>
      <c r="BY186" s="15"/>
      <c r="BZ186" s="15"/>
      <c r="CA186" s="7"/>
      <c r="CB186" s="31" t="s">
        <v>23</v>
      </c>
      <c r="CC186" s="32">
        <f>$CC$181*$CH$176</f>
        <v>1389.28</v>
      </c>
      <c r="CD186" s="32">
        <f>IF('Variable Capacity unit'!$BD$32="Required test",$CD$181*$CH$176,IF('Variable Capacity unit'!$BD$45="Default",$CD$181*$CH$176,'Variable Capacity unit'!$L$46))</f>
        <v>548.4</v>
      </c>
      <c r="CE186" s="32">
        <f>IF('Variable Capacity unit'!$BD$32="Required test",$CD$186,IF('Variable Capacity unit'!$BD$36="Not Measure",$CD$186,IF('Variable Capacity unit'!$BD$46="Default",$CE$181*$CH$176,'Variable Capacity unit'!$L$47)))</f>
        <v>548.4</v>
      </c>
      <c r="CF186" s="8"/>
      <c r="CG186" s="8"/>
      <c r="CH186" s="8"/>
      <c r="CI186" s="8"/>
      <c r="CJ186" s="8"/>
      <c r="CK186" s="8"/>
      <c r="CL186" s="8"/>
      <c r="CM186" s="8"/>
      <c r="CN186" s="8"/>
      <c r="CO186" s="8"/>
      <c r="CP186" s="8"/>
      <c r="CQ186" s="8"/>
      <c r="CR186" s="8"/>
      <c r="CS186" s="8"/>
      <c r="CT186" s="8"/>
      <c r="CU186" s="8"/>
      <c r="CV186" s="8"/>
      <c r="CW186" s="8"/>
      <c r="CX186" s="8"/>
      <c r="CY186" s="8"/>
      <c r="CZ186" s="8"/>
    </row>
    <row r="187" ht="14.25" customHeight="1">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BW187" s="15"/>
      <c r="BX187" s="15"/>
      <c r="BY187" s="15"/>
      <c r="BZ187" s="15"/>
      <c r="CA187" s="7"/>
      <c r="CB187" s="24" t="s">
        <v>262</v>
      </c>
      <c r="CC187" s="45">
        <f>$CC$185/$CC$186</f>
        <v>4.263719337</v>
      </c>
      <c r="CD187" s="45">
        <f>$CD$185/$CD$186</f>
        <v>5.106126915</v>
      </c>
      <c r="CE187" s="45">
        <f>$CE$185/$CE$186</f>
        <v>5.106126915</v>
      </c>
      <c r="CF187" s="8"/>
      <c r="CG187" s="8"/>
      <c r="CH187" s="8"/>
      <c r="CI187" s="8"/>
      <c r="CJ187" s="8"/>
      <c r="CK187" s="8"/>
      <c r="CL187" s="8"/>
      <c r="CM187" s="8"/>
      <c r="CN187" s="8"/>
      <c r="CO187" s="8"/>
      <c r="CP187" s="8"/>
      <c r="CQ187" s="8"/>
      <c r="CR187" s="8"/>
      <c r="CS187" s="8"/>
      <c r="CT187" s="8"/>
      <c r="CU187" s="8"/>
      <c r="CV187" s="8"/>
      <c r="CW187" s="8"/>
      <c r="CX187" s="8"/>
      <c r="CY187" s="8"/>
      <c r="CZ187" s="8"/>
    </row>
    <row r="188" ht="14.25" customHeight="1">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c r="BO188" s="15"/>
      <c r="BP188" s="15"/>
      <c r="BQ188" s="15"/>
      <c r="BR188" s="15"/>
      <c r="BS188" s="15"/>
      <c r="BT188" s="15"/>
      <c r="BU188" s="15"/>
      <c r="BV188" s="15"/>
      <c r="BW188" s="15"/>
      <c r="BX188" s="15"/>
      <c r="BY188" s="15"/>
      <c r="BZ188" s="15"/>
      <c r="CA188" s="7"/>
      <c r="CB188" s="8"/>
      <c r="CC188" s="8"/>
      <c r="CD188" s="8"/>
      <c r="CE188" s="8"/>
      <c r="CF188" s="8"/>
      <c r="CG188" s="8"/>
      <c r="CH188" s="8"/>
      <c r="CI188" s="8"/>
      <c r="CJ188" s="8"/>
      <c r="CK188" s="8"/>
      <c r="CL188" s="8"/>
      <c r="CM188" s="8"/>
      <c r="CN188" s="8"/>
      <c r="CO188" s="8"/>
      <c r="CP188" s="8"/>
      <c r="CQ188" s="8"/>
      <c r="CR188" s="8"/>
      <c r="CS188" s="8"/>
      <c r="CT188" s="8"/>
      <c r="CU188" s="8"/>
      <c r="CV188" s="8"/>
      <c r="CW188" s="8"/>
      <c r="CX188" s="8"/>
      <c r="CY188" s="8"/>
      <c r="CZ188" s="8"/>
    </row>
    <row r="189" ht="14.25" customHeight="1">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c r="BO189" s="15"/>
      <c r="BP189" s="15"/>
      <c r="BQ189" s="15"/>
      <c r="BR189" s="15"/>
      <c r="BS189" s="15"/>
      <c r="BT189" s="15"/>
      <c r="BU189" s="15"/>
      <c r="BV189" s="15"/>
      <c r="BW189" s="15"/>
      <c r="BX189" s="15"/>
      <c r="BY189" s="15"/>
      <c r="BZ189" s="15"/>
      <c r="CA189" s="7"/>
      <c r="CB189" s="33" t="s">
        <v>52</v>
      </c>
      <c r="CC189" s="62" t="s">
        <v>53</v>
      </c>
      <c r="CD189" s="33" t="s">
        <v>54</v>
      </c>
      <c r="CE189" s="63" t="s">
        <v>55</v>
      </c>
      <c r="CF189" s="63" t="s">
        <v>56</v>
      </c>
      <c r="CG189" s="63" t="s">
        <v>57</v>
      </c>
      <c r="CH189" s="63" t="s">
        <v>58</v>
      </c>
      <c r="CK189" s="64" t="s">
        <v>59</v>
      </c>
      <c r="CL189" s="63" t="s">
        <v>60</v>
      </c>
      <c r="CO189" s="63" t="s">
        <v>29</v>
      </c>
      <c r="CR189" s="63" t="s">
        <v>61</v>
      </c>
      <c r="CV189" s="63" t="s">
        <v>62</v>
      </c>
      <c r="CZ189" s="64" t="s">
        <v>63</v>
      </c>
    </row>
    <row r="190" ht="14.25" customHeight="1">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8"/>
      <c r="CE190" s="64" t="s">
        <v>263</v>
      </c>
      <c r="CF190" s="66" t="s">
        <v>264</v>
      </c>
      <c r="CG190" s="66" t="s">
        <v>265</v>
      </c>
      <c r="CH190" s="67" t="s">
        <v>34</v>
      </c>
      <c r="CI190" s="67" t="s">
        <v>68</v>
      </c>
      <c r="CJ190" s="67" t="s">
        <v>69</v>
      </c>
      <c r="CK190" s="66" t="s">
        <v>266</v>
      </c>
      <c r="CL190" s="67" t="s">
        <v>34</v>
      </c>
      <c r="CM190" s="67" t="s">
        <v>68</v>
      </c>
      <c r="CN190" s="67" t="s">
        <v>69</v>
      </c>
      <c r="CO190" s="67" t="s">
        <v>34</v>
      </c>
      <c r="CP190" s="67" t="s">
        <v>68</v>
      </c>
      <c r="CQ190" s="67" t="s">
        <v>69</v>
      </c>
      <c r="CR190" s="67" t="s">
        <v>267</v>
      </c>
      <c r="CS190" s="67" t="s">
        <v>268</v>
      </c>
      <c r="CT190" s="67" t="s">
        <v>269</v>
      </c>
      <c r="CU190" s="67" t="s">
        <v>74</v>
      </c>
      <c r="CV190" s="67" t="s">
        <v>270</v>
      </c>
      <c r="CW190" s="67" t="s">
        <v>271</v>
      </c>
      <c r="CX190" s="67" t="s">
        <v>272</v>
      </c>
      <c r="CY190" s="67" t="s">
        <v>74</v>
      </c>
      <c r="CZ190" s="66" t="s">
        <v>273</v>
      </c>
    </row>
    <row r="191" ht="14.25" customHeight="1">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8"/>
      <c r="CB191" s="51" t="s">
        <v>79</v>
      </c>
      <c r="CC191" s="51" t="s">
        <v>274</v>
      </c>
      <c r="CD191" s="51" t="s">
        <v>275</v>
      </c>
      <c r="CE191" s="67" t="s">
        <v>82</v>
      </c>
      <c r="CH191" s="64" t="s">
        <v>276</v>
      </c>
      <c r="CI191" s="64" t="s">
        <v>277</v>
      </c>
      <c r="CJ191" s="64" t="s">
        <v>278</v>
      </c>
      <c r="CL191" s="67" t="s">
        <v>279</v>
      </c>
      <c r="CM191" s="67" t="s">
        <v>280</v>
      </c>
      <c r="CN191" s="67" t="s">
        <v>281</v>
      </c>
      <c r="CO191" s="64" t="s">
        <v>282</v>
      </c>
      <c r="CP191" s="64" t="s">
        <v>283</v>
      </c>
      <c r="CQ191" s="64" t="s">
        <v>284</v>
      </c>
      <c r="CR191" s="64" t="s">
        <v>285</v>
      </c>
      <c r="CS191" s="64" t="s">
        <v>286</v>
      </c>
      <c r="CT191" s="64" t="s">
        <v>287</v>
      </c>
      <c r="CU191" s="64" t="s">
        <v>288</v>
      </c>
      <c r="CV191" s="64" t="s">
        <v>289</v>
      </c>
      <c r="CW191" s="64" t="s">
        <v>290</v>
      </c>
      <c r="CX191" s="64" t="s">
        <v>291</v>
      </c>
      <c r="CY191" s="64" t="s">
        <v>292</v>
      </c>
    </row>
    <row r="192" ht="14.25" customHeight="1">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8"/>
      <c r="CB192" s="51">
        <v>1.0</v>
      </c>
      <c r="CC192" s="51">
        <f>data!$K22</f>
        <v>20</v>
      </c>
      <c r="CD192" s="51">
        <f>data!$L22</f>
        <v>0</v>
      </c>
      <c r="CE192" s="75">
        <f t="shared" ref="CE192:CE222" si="67">$CC$172*($CC192-$CH$179)/($CH$180-$CH$179)</f>
        <v>0</v>
      </c>
      <c r="CF192" s="76">
        <f t="shared" ref="CF192:CF222" si="68">1-$CH$174*(1-$CG192)</f>
        <v>0.73</v>
      </c>
      <c r="CG192" s="76">
        <f t="shared" ref="CG192:CG222" si="69">IF($CE192&lt;$CJ192,$CE192/$CJ192,1)</f>
        <v>0</v>
      </c>
      <c r="CH192" s="77">
        <f t="shared" ref="CH192:CH222" si="70">IF($CC192&lt;=35,$CC$180+($CC$185-$CC$180)/(35-29)*(35-$CC192),$CC$175+($CC$180-$CC$175)/(46-35)*(46-$CC192))</f>
        <v>6558.75</v>
      </c>
      <c r="CI192" s="77">
        <f t="shared" ref="CI192:CI222" si="71">IF($CC192&lt;=35,$CD$180+($CD$185-$CD$180)/(35-29)*(35-$CC192),$CD$175+($CD$180-$CD$175)/(46-35)*(46-$CC192))</f>
        <v>3100.5</v>
      </c>
      <c r="CJ192" s="77">
        <f t="shared" ref="CJ192:CJ222" si="72">IF($CC192&lt;=35,$CE$180+($CE$185-$CE$180)/(35-29)*(35-$CC192),$CE$175+($CE$180-$CE$175)/(46-35)*(46-$CC192))</f>
        <v>3100.5</v>
      </c>
      <c r="CK192" s="75">
        <f t="shared" ref="CK192:CK222" si="73">IF($CE192&lt;$CH192,$CE192*$CD192,$CH192*$CD192)</f>
        <v>0</v>
      </c>
      <c r="CL192" s="77">
        <f t="shared" ref="CL192:CL222" si="74">IF($CC192&lt;=35,$CC$181+($CC$186-$CC$181)/(35-29)*(35-$CC192),$CC$176+($CC$181-$CC$176)/(46-35)*(46-$CC192))</f>
        <v>1193.2</v>
      </c>
      <c r="CM192" s="77">
        <f t="shared" ref="CM192:CM222" si="75">IF($CC192&lt;=35,$CD$181+($CD$186-$CD$181)/(35-29)*(35-$CC192),$CD$176+($CD$181-$CD$176)/(46-35)*(46-$CC192))</f>
        <v>471</v>
      </c>
      <c r="CN192" s="77">
        <f t="shared" ref="CN192:CN222" si="76">IF($CC192&lt;=35,$CE$181+(($CE$186-$CE$181)/(35-29)*(35-$CC192)),($CE$176+($CE$181-$CE$176)/(46-35)*(46-$CC192)))</f>
        <v>471</v>
      </c>
      <c r="CO192" s="25">
        <f t="shared" ref="CO192:CO222" si="77">$CH192/$CL192</f>
        <v>5.496773383</v>
      </c>
      <c r="CP192" s="25">
        <f t="shared" ref="CP192:CP222" si="78">$CI192/$CM192</f>
        <v>6.582802548</v>
      </c>
      <c r="CQ192" s="25">
        <f t="shared" ref="CQ192:CQ222" si="79">$CJ192/$CN192</f>
        <v>6.582802548</v>
      </c>
      <c r="CR192" s="25">
        <f t="shared" ref="CR192:CR222" si="80">IF($CJ192&gt;$CE192,$CJ192/$CN192,0)</f>
        <v>6.582802548</v>
      </c>
      <c r="CS192" s="25">
        <f t="shared" ref="CS192:CS222" si="81">IF(AND($CJ192&lt;$CE192,$CE192&lt;=$CI192),IF($CC192&lt;=35,$CN$178+($CN$177-$CN$178)/($CK$176-$CK$177)*($CC192-$CK$177),$CN$184+($CN$183-$CN$184)/($CK$183-$CK$184)*($CC192-$CK$184)),0)</f>
        <v>0</v>
      </c>
      <c r="CT192" s="25">
        <f t="shared" ref="CT192:CT222" si="82">IF(AND($CI192&lt;$CE192,$CE192&lt;=$CH192),IF($CC192&lt;=35,$CN$177+($CN$176-$CN$177)/($CK$175-$CK$176)*($CC192-$CK$176),$CN$183+($CN$182-$CN$183)/($CK$182-$CK$183)*($CC192-$CK$183)),0)</f>
        <v>0</v>
      </c>
      <c r="CU192" s="25">
        <f t="shared" ref="CU192:CU222" si="83">IF($CE192&gt;$CH192,$CH192/$CL192,0)</f>
        <v>0</v>
      </c>
      <c r="CV192" s="77">
        <f t="shared" ref="CV192:CV222" si="84">IF($CJ192&gt;=$CE192,$CN192,0)</f>
        <v>471</v>
      </c>
      <c r="CW192" s="77">
        <f t="shared" ref="CW192:CW222" si="85">IF($CS192&gt;0,$CE192/$CS192,0)</f>
        <v>0</v>
      </c>
      <c r="CX192" s="77">
        <f t="shared" ref="CX192:CX222" si="86">IF($CT192&gt;0,$CE192/$CT192,0)</f>
        <v>0</v>
      </c>
      <c r="CY192" s="77">
        <f t="shared" ref="CY192:CY222" si="87">IF($CU192&gt;0,$CH192/$CU192,0)</f>
        <v>0</v>
      </c>
      <c r="CZ192" s="75">
        <f t="shared" ref="CZ192:CZ222" si="88">IF($CF192=0,0,$CG192*$CV192*$CD192/$CF192+$CW192*$CD192+$CX192*$CD192+$CY192*$CD192)</f>
        <v>0</v>
      </c>
    </row>
    <row r="193" ht="14.25" customHeight="1">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c r="BO193" s="15"/>
      <c r="BP193" s="15"/>
      <c r="BQ193" s="15"/>
      <c r="BR193" s="15"/>
      <c r="BS193" s="15"/>
      <c r="BT193" s="15"/>
      <c r="BU193" s="15"/>
      <c r="BV193" s="15"/>
      <c r="BW193" s="15"/>
      <c r="BX193" s="15"/>
      <c r="BY193" s="15"/>
      <c r="BZ193" s="15"/>
      <c r="CA193" s="8"/>
      <c r="CB193" s="51">
        <v>2.0</v>
      </c>
      <c r="CC193" s="51">
        <f>data!$K23</f>
        <v>21</v>
      </c>
      <c r="CD193" s="51">
        <f>data!$L23</f>
        <v>307</v>
      </c>
      <c r="CE193" s="75">
        <f t="shared" si="67"/>
        <v>184.6153846</v>
      </c>
      <c r="CF193" s="76">
        <f t="shared" si="68"/>
        <v>0.7462517075</v>
      </c>
      <c r="CG193" s="76">
        <f t="shared" si="69"/>
        <v>0.06019150932</v>
      </c>
      <c r="CH193" s="77">
        <f t="shared" si="70"/>
        <v>6488.166667</v>
      </c>
      <c r="CI193" s="77">
        <f t="shared" si="71"/>
        <v>3067.133333</v>
      </c>
      <c r="CJ193" s="77">
        <f t="shared" si="72"/>
        <v>3067.133333</v>
      </c>
      <c r="CK193" s="75">
        <f t="shared" si="73"/>
        <v>56676.92308</v>
      </c>
      <c r="CL193" s="77">
        <f t="shared" si="74"/>
        <v>1214.986667</v>
      </c>
      <c r="CM193" s="77">
        <f t="shared" si="75"/>
        <v>479.6</v>
      </c>
      <c r="CN193" s="77">
        <f t="shared" si="76"/>
        <v>479.6</v>
      </c>
      <c r="CO193" s="25">
        <f t="shared" si="77"/>
        <v>5.340113472</v>
      </c>
      <c r="CP193" s="25">
        <f t="shared" si="78"/>
        <v>6.395190436</v>
      </c>
      <c r="CQ193" s="25">
        <f t="shared" si="79"/>
        <v>6.395190436</v>
      </c>
      <c r="CR193" s="25">
        <f t="shared" si="80"/>
        <v>6.395190436</v>
      </c>
      <c r="CS193" s="25">
        <f t="shared" si="81"/>
        <v>0</v>
      </c>
      <c r="CT193" s="25">
        <f t="shared" si="82"/>
        <v>0</v>
      </c>
      <c r="CU193" s="25">
        <f t="shared" si="83"/>
        <v>0</v>
      </c>
      <c r="CV193" s="77">
        <f t="shared" si="84"/>
        <v>479.6</v>
      </c>
      <c r="CW193" s="77">
        <f t="shared" si="85"/>
        <v>0</v>
      </c>
      <c r="CX193" s="77">
        <f t="shared" si="86"/>
        <v>0</v>
      </c>
      <c r="CY193" s="77">
        <f t="shared" si="87"/>
        <v>0</v>
      </c>
      <c r="CZ193" s="75">
        <f t="shared" si="88"/>
        <v>11875.92498</v>
      </c>
    </row>
    <row r="194" ht="14.25" customHeight="1">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c r="BO194" s="15"/>
      <c r="BP194" s="15"/>
      <c r="BQ194" s="15"/>
      <c r="BR194" s="15"/>
      <c r="BS194" s="15"/>
      <c r="BT194" s="15"/>
      <c r="BU194" s="15"/>
      <c r="BV194" s="15"/>
      <c r="BW194" s="15"/>
      <c r="BX194" s="15"/>
      <c r="BY194" s="15"/>
      <c r="BZ194" s="15"/>
      <c r="CA194" s="8"/>
      <c r="CB194" s="51">
        <v>3.0</v>
      </c>
      <c r="CC194" s="51">
        <f>data!$K24</f>
        <v>22</v>
      </c>
      <c r="CD194" s="51">
        <f>data!$L24</f>
        <v>311</v>
      </c>
      <c r="CE194" s="75">
        <f t="shared" si="67"/>
        <v>369.2307692</v>
      </c>
      <c r="CF194" s="76">
        <f t="shared" si="68"/>
        <v>0.7628609015</v>
      </c>
      <c r="CG194" s="76">
        <f t="shared" si="69"/>
        <v>0.1217070427</v>
      </c>
      <c r="CH194" s="77">
        <f t="shared" si="70"/>
        <v>6417.583333</v>
      </c>
      <c r="CI194" s="77">
        <f t="shared" si="71"/>
        <v>3033.766667</v>
      </c>
      <c r="CJ194" s="77">
        <f t="shared" si="72"/>
        <v>3033.766667</v>
      </c>
      <c r="CK194" s="75">
        <f t="shared" si="73"/>
        <v>114830.7692</v>
      </c>
      <c r="CL194" s="77">
        <f t="shared" si="74"/>
        <v>1236.773333</v>
      </c>
      <c r="CM194" s="77">
        <f t="shared" si="75"/>
        <v>488.2</v>
      </c>
      <c r="CN194" s="77">
        <f t="shared" si="76"/>
        <v>488.2</v>
      </c>
      <c r="CO194" s="25">
        <f t="shared" si="77"/>
        <v>5.188972919</v>
      </c>
      <c r="CP194" s="25">
        <f t="shared" si="78"/>
        <v>6.214188174</v>
      </c>
      <c r="CQ194" s="25">
        <f t="shared" si="79"/>
        <v>6.214188174</v>
      </c>
      <c r="CR194" s="25">
        <f t="shared" si="80"/>
        <v>6.214188174</v>
      </c>
      <c r="CS194" s="25">
        <f t="shared" si="81"/>
        <v>0</v>
      </c>
      <c r="CT194" s="25">
        <f t="shared" si="82"/>
        <v>0</v>
      </c>
      <c r="CU194" s="25">
        <f t="shared" si="83"/>
        <v>0</v>
      </c>
      <c r="CV194" s="77">
        <f t="shared" si="84"/>
        <v>488.2</v>
      </c>
      <c r="CW194" s="77">
        <f t="shared" si="85"/>
        <v>0</v>
      </c>
      <c r="CX194" s="77">
        <f t="shared" si="86"/>
        <v>0</v>
      </c>
      <c r="CY194" s="77">
        <f t="shared" si="87"/>
        <v>0</v>
      </c>
      <c r="CZ194" s="75">
        <f t="shared" si="88"/>
        <v>24223.03279</v>
      </c>
    </row>
    <row r="195" ht="14.25" customHeight="1">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A195" s="8"/>
      <c r="CB195" s="51">
        <v>4.0</v>
      </c>
      <c r="CC195" s="51">
        <f>data!$K25</f>
        <v>23</v>
      </c>
      <c r="CD195" s="51">
        <f>data!$L25</f>
        <v>317</v>
      </c>
      <c r="CE195" s="75">
        <f t="shared" si="67"/>
        <v>553.8461538</v>
      </c>
      <c r="CF195" s="76">
        <f t="shared" si="68"/>
        <v>0.7798395086</v>
      </c>
      <c r="CG195" s="76">
        <f t="shared" si="69"/>
        <v>0.1845907725</v>
      </c>
      <c r="CH195" s="77">
        <f t="shared" si="70"/>
        <v>6347</v>
      </c>
      <c r="CI195" s="77">
        <f t="shared" si="71"/>
        <v>3000.4</v>
      </c>
      <c r="CJ195" s="77">
        <f t="shared" si="72"/>
        <v>3000.4</v>
      </c>
      <c r="CK195" s="75">
        <f t="shared" si="73"/>
        <v>175569.2308</v>
      </c>
      <c r="CL195" s="77">
        <f t="shared" si="74"/>
        <v>1258.56</v>
      </c>
      <c r="CM195" s="77">
        <f t="shared" si="75"/>
        <v>496.8</v>
      </c>
      <c r="CN195" s="77">
        <f t="shared" si="76"/>
        <v>496.8</v>
      </c>
      <c r="CO195" s="25">
        <f t="shared" si="77"/>
        <v>5.04306509</v>
      </c>
      <c r="CP195" s="25">
        <f t="shared" si="78"/>
        <v>6.039452496</v>
      </c>
      <c r="CQ195" s="25">
        <f t="shared" si="79"/>
        <v>6.039452496</v>
      </c>
      <c r="CR195" s="25">
        <f t="shared" si="80"/>
        <v>6.039452496</v>
      </c>
      <c r="CS195" s="25">
        <f t="shared" si="81"/>
        <v>0</v>
      </c>
      <c r="CT195" s="25">
        <f t="shared" si="82"/>
        <v>0</v>
      </c>
      <c r="CU195" s="25">
        <f t="shared" si="83"/>
        <v>0</v>
      </c>
      <c r="CV195" s="77">
        <f t="shared" si="84"/>
        <v>496.8</v>
      </c>
      <c r="CW195" s="77">
        <f t="shared" si="85"/>
        <v>0</v>
      </c>
      <c r="CX195" s="77">
        <f t="shared" si="86"/>
        <v>0</v>
      </c>
      <c r="CY195" s="77">
        <f t="shared" si="87"/>
        <v>0</v>
      </c>
      <c r="CZ195" s="75">
        <f t="shared" si="88"/>
        <v>37277.39906</v>
      </c>
    </row>
    <row r="196" ht="14.25" customHeight="1">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c r="BX196" s="15"/>
      <c r="BY196" s="15"/>
      <c r="BZ196" s="15"/>
      <c r="CA196" s="8"/>
      <c r="CB196" s="51">
        <v>5.0</v>
      </c>
      <c r="CC196" s="51">
        <f>data!$K26</f>
        <v>24</v>
      </c>
      <c r="CD196" s="51">
        <f>data!$L26</f>
        <v>325</v>
      </c>
      <c r="CE196" s="75">
        <f t="shared" si="67"/>
        <v>738.4615385</v>
      </c>
      <c r="CF196" s="76">
        <f t="shared" si="68"/>
        <v>0.7971999917</v>
      </c>
      <c r="CG196" s="76">
        <f t="shared" si="69"/>
        <v>0.2488888582</v>
      </c>
      <c r="CH196" s="77">
        <f t="shared" si="70"/>
        <v>6276.416667</v>
      </c>
      <c r="CI196" s="77">
        <f t="shared" si="71"/>
        <v>2967.033333</v>
      </c>
      <c r="CJ196" s="77">
        <f t="shared" si="72"/>
        <v>2967.033333</v>
      </c>
      <c r="CK196" s="75">
        <f t="shared" si="73"/>
        <v>240000</v>
      </c>
      <c r="CL196" s="77">
        <f t="shared" si="74"/>
        <v>1280.346667</v>
      </c>
      <c r="CM196" s="77">
        <f t="shared" si="75"/>
        <v>505.4</v>
      </c>
      <c r="CN196" s="77">
        <f t="shared" si="76"/>
        <v>505.4</v>
      </c>
      <c r="CO196" s="25">
        <f t="shared" si="77"/>
        <v>4.902122863</v>
      </c>
      <c r="CP196" s="25">
        <f t="shared" si="78"/>
        <v>5.870663501</v>
      </c>
      <c r="CQ196" s="25">
        <f t="shared" si="79"/>
        <v>5.870663501</v>
      </c>
      <c r="CR196" s="25">
        <f t="shared" si="80"/>
        <v>5.870663501</v>
      </c>
      <c r="CS196" s="25">
        <f t="shared" si="81"/>
        <v>0</v>
      </c>
      <c r="CT196" s="25">
        <f t="shared" si="82"/>
        <v>0</v>
      </c>
      <c r="CU196" s="25">
        <f t="shared" si="83"/>
        <v>0</v>
      </c>
      <c r="CV196" s="77">
        <f t="shared" si="84"/>
        <v>505.4</v>
      </c>
      <c r="CW196" s="77">
        <f t="shared" si="85"/>
        <v>0</v>
      </c>
      <c r="CX196" s="77">
        <f t="shared" si="86"/>
        <v>0</v>
      </c>
      <c r="CY196" s="77">
        <f t="shared" si="87"/>
        <v>0</v>
      </c>
      <c r="CZ196" s="75">
        <f t="shared" si="88"/>
        <v>51281.0334</v>
      </c>
    </row>
    <row r="197" ht="14.25" customHeight="1">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c r="BX197" s="15"/>
      <c r="BY197" s="15"/>
      <c r="BZ197" s="15"/>
      <c r="CA197" s="8"/>
      <c r="CB197" s="51">
        <v>6.0</v>
      </c>
      <c r="CC197" s="51">
        <f>data!$K27</f>
        <v>25</v>
      </c>
      <c r="CD197" s="51">
        <f>data!$L27</f>
        <v>334</v>
      </c>
      <c r="CE197" s="75">
        <f t="shared" si="67"/>
        <v>923.0769231</v>
      </c>
      <c r="CF197" s="76">
        <f t="shared" si="68"/>
        <v>0.8149553809</v>
      </c>
      <c r="CG197" s="76">
        <f t="shared" si="69"/>
        <v>0.3146495591</v>
      </c>
      <c r="CH197" s="77">
        <f t="shared" si="70"/>
        <v>6205.833333</v>
      </c>
      <c r="CI197" s="77">
        <f t="shared" si="71"/>
        <v>2933.666667</v>
      </c>
      <c r="CJ197" s="77">
        <f t="shared" si="72"/>
        <v>2933.666667</v>
      </c>
      <c r="CK197" s="75">
        <f t="shared" si="73"/>
        <v>308307.6923</v>
      </c>
      <c r="CL197" s="77">
        <f t="shared" si="74"/>
        <v>1302.133333</v>
      </c>
      <c r="CM197" s="77">
        <f t="shared" si="75"/>
        <v>514</v>
      </c>
      <c r="CN197" s="77">
        <f t="shared" si="76"/>
        <v>514</v>
      </c>
      <c r="CO197" s="25">
        <f t="shared" si="77"/>
        <v>4.76589699</v>
      </c>
      <c r="CP197" s="25">
        <f t="shared" si="78"/>
        <v>5.707522698</v>
      </c>
      <c r="CQ197" s="25">
        <f t="shared" si="79"/>
        <v>5.707522698</v>
      </c>
      <c r="CR197" s="25">
        <f t="shared" si="80"/>
        <v>5.707522698</v>
      </c>
      <c r="CS197" s="25">
        <f t="shared" si="81"/>
        <v>0</v>
      </c>
      <c r="CT197" s="25">
        <f t="shared" si="82"/>
        <v>0</v>
      </c>
      <c r="CU197" s="25">
        <f t="shared" si="83"/>
        <v>0</v>
      </c>
      <c r="CV197" s="77">
        <f t="shared" si="84"/>
        <v>514</v>
      </c>
      <c r="CW197" s="77">
        <f t="shared" si="85"/>
        <v>0</v>
      </c>
      <c r="CX197" s="77">
        <f t="shared" si="86"/>
        <v>0</v>
      </c>
      <c r="CY197" s="77">
        <f t="shared" si="87"/>
        <v>0</v>
      </c>
      <c r="CZ197" s="75">
        <f t="shared" si="88"/>
        <v>66283.11066</v>
      </c>
    </row>
    <row r="198" ht="14.25" customHeigh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8"/>
      <c r="CB198" s="51">
        <v>7.0</v>
      </c>
      <c r="CC198" s="51">
        <f>data!$K28</f>
        <v>26</v>
      </c>
      <c r="CD198" s="51">
        <f>data!$L28</f>
        <v>342</v>
      </c>
      <c r="CE198" s="75">
        <f t="shared" si="67"/>
        <v>1107.692308</v>
      </c>
      <c r="CF198" s="76">
        <f t="shared" si="68"/>
        <v>0.833119306</v>
      </c>
      <c r="CG198" s="76">
        <f t="shared" si="69"/>
        <v>0.3819233554</v>
      </c>
      <c r="CH198" s="77">
        <f t="shared" si="70"/>
        <v>6135.25</v>
      </c>
      <c r="CI198" s="77">
        <f t="shared" si="71"/>
        <v>2900.3</v>
      </c>
      <c r="CJ198" s="77">
        <f t="shared" si="72"/>
        <v>2900.3</v>
      </c>
      <c r="CK198" s="75">
        <f t="shared" si="73"/>
        <v>378830.7692</v>
      </c>
      <c r="CL198" s="77">
        <f t="shared" si="74"/>
        <v>1323.92</v>
      </c>
      <c r="CM198" s="77">
        <f t="shared" si="75"/>
        <v>522.6</v>
      </c>
      <c r="CN198" s="77">
        <f t="shared" si="76"/>
        <v>522.6</v>
      </c>
      <c r="CO198" s="25">
        <f t="shared" si="77"/>
        <v>4.634154632</v>
      </c>
      <c r="CP198" s="25">
        <f t="shared" si="78"/>
        <v>5.549751244</v>
      </c>
      <c r="CQ198" s="25">
        <f t="shared" si="79"/>
        <v>5.549751244</v>
      </c>
      <c r="CR198" s="25">
        <f t="shared" si="80"/>
        <v>5.549751244</v>
      </c>
      <c r="CS198" s="25">
        <f t="shared" si="81"/>
        <v>0</v>
      </c>
      <c r="CT198" s="25">
        <f t="shared" si="82"/>
        <v>0</v>
      </c>
      <c r="CU198" s="25">
        <f t="shared" si="83"/>
        <v>0</v>
      </c>
      <c r="CV198" s="77">
        <f t="shared" si="84"/>
        <v>522.6</v>
      </c>
      <c r="CW198" s="77">
        <f t="shared" si="85"/>
        <v>0</v>
      </c>
      <c r="CX198" s="77">
        <f t="shared" si="86"/>
        <v>0</v>
      </c>
      <c r="CY198" s="77">
        <f t="shared" si="87"/>
        <v>0</v>
      </c>
      <c r="CZ198" s="75">
        <f t="shared" si="88"/>
        <v>81934.07029</v>
      </c>
    </row>
    <row r="199" ht="14.25" customHeigh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15"/>
      <c r="AU199" s="15"/>
      <c r="AV199" s="15"/>
      <c r="AW199" s="15"/>
      <c r="AX199" s="15"/>
      <c r="AY199" s="15"/>
      <c r="AZ199" s="15"/>
      <c r="BA199" s="15"/>
      <c r="BB199" s="15"/>
      <c r="BC199" s="15"/>
      <c r="BD199" s="15"/>
      <c r="BE199" s="15"/>
      <c r="BF199" s="15"/>
      <c r="BG199" s="15"/>
      <c r="BH199" s="15"/>
      <c r="BI199" s="15"/>
      <c r="BJ199" s="15"/>
      <c r="BK199" s="15"/>
      <c r="BL199" s="15"/>
      <c r="BM199" s="15"/>
      <c r="BN199" s="15"/>
      <c r="BO199" s="15"/>
      <c r="BP199" s="15"/>
      <c r="BQ199" s="15"/>
      <c r="BR199" s="15"/>
      <c r="BS199" s="15"/>
      <c r="BT199" s="15"/>
      <c r="BU199" s="15"/>
      <c r="BV199" s="15"/>
      <c r="BW199" s="15"/>
      <c r="BX199" s="15"/>
      <c r="BY199" s="15"/>
      <c r="BZ199" s="15"/>
      <c r="CA199" s="8"/>
      <c r="CB199" s="51">
        <v>8.0</v>
      </c>
      <c r="CC199" s="51">
        <f>data!$K29</f>
        <v>27</v>
      </c>
      <c r="CD199" s="51">
        <f>data!$L29</f>
        <v>349</v>
      </c>
      <c r="CE199" s="75">
        <f t="shared" si="67"/>
        <v>1292.307692</v>
      </c>
      <c r="CF199" s="76">
        <f t="shared" si="68"/>
        <v>0.8517060309</v>
      </c>
      <c r="CG199" s="76">
        <f t="shared" si="69"/>
        <v>0.4507630775</v>
      </c>
      <c r="CH199" s="77">
        <f t="shared" si="70"/>
        <v>6064.666667</v>
      </c>
      <c r="CI199" s="77">
        <f t="shared" si="71"/>
        <v>2866.933333</v>
      </c>
      <c r="CJ199" s="77">
        <f t="shared" si="72"/>
        <v>2866.933333</v>
      </c>
      <c r="CK199" s="75">
        <f t="shared" si="73"/>
        <v>451015.3846</v>
      </c>
      <c r="CL199" s="77">
        <f t="shared" si="74"/>
        <v>1345.706667</v>
      </c>
      <c r="CM199" s="77">
        <f t="shared" si="75"/>
        <v>531.2</v>
      </c>
      <c r="CN199" s="77">
        <f t="shared" si="76"/>
        <v>531.2</v>
      </c>
      <c r="CO199" s="25">
        <f t="shared" si="77"/>
        <v>4.506678028</v>
      </c>
      <c r="CP199" s="25">
        <f t="shared" si="78"/>
        <v>5.397088353</v>
      </c>
      <c r="CQ199" s="25">
        <f t="shared" si="79"/>
        <v>5.397088353</v>
      </c>
      <c r="CR199" s="25">
        <f t="shared" si="80"/>
        <v>5.397088353</v>
      </c>
      <c r="CS199" s="25">
        <f t="shared" si="81"/>
        <v>0</v>
      </c>
      <c r="CT199" s="25">
        <f t="shared" si="82"/>
        <v>0</v>
      </c>
      <c r="CU199" s="25">
        <f t="shared" si="83"/>
        <v>0</v>
      </c>
      <c r="CV199" s="77">
        <f t="shared" si="84"/>
        <v>531.2</v>
      </c>
      <c r="CW199" s="77">
        <f t="shared" si="85"/>
        <v>0</v>
      </c>
      <c r="CX199" s="77">
        <f t="shared" si="86"/>
        <v>0</v>
      </c>
      <c r="CY199" s="77">
        <f t="shared" si="87"/>
        <v>0</v>
      </c>
      <c r="CZ199" s="75">
        <f t="shared" si="88"/>
        <v>98116.51319</v>
      </c>
    </row>
    <row r="200" ht="14.25" customHeigh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c r="BD200" s="15"/>
      <c r="BE200" s="15"/>
      <c r="BF200" s="15"/>
      <c r="BG200" s="15"/>
      <c r="BH200" s="15"/>
      <c r="BI200" s="15"/>
      <c r="BJ200" s="15"/>
      <c r="BK200" s="15"/>
      <c r="BL200" s="15"/>
      <c r="BM200" s="15"/>
      <c r="BN200" s="15"/>
      <c r="BO200" s="15"/>
      <c r="BP200" s="15"/>
      <c r="BQ200" s="15"/>
      <c r="BR200" s="15"/>
      <c r="BS200" s="15"/>
      <c r="BT200" s="15"/>
      <c r="BU200" s="15"/>
      <c r="BV200" s="15"/>
      <c r="BW200" s="15"/>
      <c r="BX200" s="15"/>
      <c r="BY200" s="15"/>
      <c r="BZ200" s="15"/>
      <c r="CA200" s="8"/>
      <c r="CB200" s="51">
        <v>9.0</v>
      </c>
      <c r="CC200" s="51">
        <f>data!$K30</f>
        <v>28</v>
      </c>
      <c r="CD200" s="51">
        <f>data!$L30</f>
        <v>354</v>
      </c>
      <c r="CE200" s="75">
        <f t="shared" si="67"/>
        <v>1476.923077</v>
      </c>
      <c r="CF200" s="76">
        <f t="shared" si="68"/>
        <v>0.8707304919</v>
      </c>
      <c r="CG200" s="76">
        <f t="shared" si="69"/>
        <v>0.521224044</v>
      </c>
      <c r="CH200" s="77">
        <f t="shared" si="70"/>
        <v>5994.083333</v>
      </c>
      <c r="CI200" s="77">
        <f t="shared" si="71"/>
        <v>2833.566667</v>
      </c>
      <c r="CJ200" s="77">
        <f t="shared" si="72"/>
        <v>2833.566667</v>
      </c>
      <c r="CK200" s="75">
        <f t="shared" si="73"/>
        <v>522830.7692</v>
      </c>
      <c r="CL200" s="77">
        <f t="shared" si="74"/>
        <v>1367.493333</v>
      </c>
      <c r="CM200" s="77">
        <f t="shared" si="75"/>
        <v>539.8</v>
      </c>
      <c r="CN200" s="77">
        <f t="shared" si="76"/>
        <v>539.8</v>
      </c>
      <c r="CO200" s="25">
        <f t="shared" si="77"/>
        <v>4.383263294</v>
      </c>
      <c r="CP200" s="25">
        <f t="shared" si="78"/>
        <v>5.24928986</v>
      </c>
      <c r="CQ200" s="25">
        <f t="shared" si="79"/>
        <v>5.24928986</v>
      </c>
      <c r="CR200" s="25">
        <f t="shared" si="80"/>
        <v>5.24928986</v>
      </c>
      <c r="CS200" s="25">
        <f t="shared" si="81"/>
        <v>0</v>
      </c>
      <c r="CT200" s="25">
        <f t="shared" si="82"/>
        <v>0</v>
      </c>
      <c r="CU200" s="25">
        <f t="shared" si="83"/>
        <v>0</v>
      </c>
      <c r="CV200" s="77">
        <f t="shared" si="84"/>
        <v>539.8</v>
      </c>
      <c r="CW200" s="77">
        <f t="shared" si="85"/>
        <v>0</v>
      </c>
      <c r="CX200" s="77">
        <f t="shared" si="86"/>
        <v>0</v>
      </c>
      <c r="CY200" s="77">
        <f t="shared" si="87"/>
        <v>0</v>
      </c>
      <c r="CZ200" s="75">
        <f t="shared" si="88"/>
        <v>114387.0423</v>
      </c>
    </row>
    <row r="201" ht="14.25" customHeigh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15"/>
      <c r="AU201" s="15"/>
      <c r="AV201" s="15"/>
      <c r="AW201" s="15"/>
      <c r="AX201" s="15"/>
      <c r="AY201" s="15"/>
      <c r="AZ201" s="15"/>
      <c r="BA201" s="15"/>
      <c r="BB201" s="15"/>
      <c r="BC201" s="15"/>
      <c r="BD201" s="15"/>
      <c r="BE201" s="15"/>
      <c r="BF201" s="15"/>
      <c r="BG201" s="15"/>
      <c r="BH201" s="15"/>
      <c r="BI201" s="15"/>
      <c r="BJ201" s="15"/>
      <c r="BK201" s="15"/>
      <c r="BL201" s="15"/>
      <c r="BM201" s="15"/>
      <c r="BN201" s="15"/>
      <c r="BO201" s="15"/>
      <c r="BP201" s="15"/>
      <c r="BQ201" s="15"/>
      <c r="BR201" s="15"/>
      <c r="BS201" s="15"/>
      <c r="BT201" s="15"/>
      <c r="BU201" s="15"/>
      <c r="BV201" s="15"/>
      <c r="BW201" s="15"/>
      <c r="BX201" s="15"/>
      <c r="BY201" s="15"/>
      <c r="BZ201" s="15"/>
      <c r="CA201" s="8"/>
      <c r="CB201" s="51">
        <v>10.0</v>
      </c>
      <c r="CC201" s="51">
        <f>data!$K31</f>
        <v>29</v>
      </c>
      <c r="CD201" s="51">
        <f>data!$L31</f>
        <v>356</v>
      </c>
      <c r="CE201" s="75">
        <f t="shared" si="67"/>
        <v>1661.538462</v>
      </c>
      <c r="CF201" s="76">
        <f t="shared" si="68"/>
        <v>0.8902083368</v>
      </c>
      <c r="CG201" s="76">
        <f t="shared" si="69"/>
        <v>0.5933642102</v>
      </c>
      <c r="CH201" s="77">
        <f t="shared" si="70"/>
        <v>5923.5</v>
      </c>
      <c r="CI201" s="77">
        <f t="shared" si="71"/>
        <v>2800.2</v>
      </c>
      <c r="CJ201" s="77">
        <f t="shared" si="72"/>
        <v>2800.2</v>
      </c>
      <c r="CK201" s="75">
        <f t="shared" si="73"/>
        <v>591507.6923</v>
      </c>
      <c r="CL201" s="77">
        <f t="shared" si="74"/>
        <v>1389.28</v>
      </c>
      <c r="CM201" s="77">
        <f t="shared" si="75"/>
        <v>548.4</v>
      </c>
      <c r="CN201" s="77">
        <f t="shared" si="76"/>
        <v>548.4</v>
      </c>
      <c r="CO201" s="25">
        <f t="shared" si="77"/>
        <v>4.263719337</v>
      </c>
      <c r="CP201" s="25">
        <f t="shared" si="78"/>
        <v>5.106126915</v>
      </c>
      <c r="CQ201" s="25">
        <f t="shared" si="79"/>
        <v>5.106126915</v>
      </c>
      <c r="CR201" s="25">
        <f t="shared" si="80"/>
        <v>5.106126915</v>
      </c>
      <c r="CS201" s="25">
        <f t="shared" si="81"/>
        <v>0</v>
      </c>
      <c r="CT201" s="25">
        <f t="shared" si="82"/>
        <v>0</v>
      </c>
      <c r="CU201" s="25">
        <f t="shared" si="83"/>
        <v>0</v>
      </c>
      <c r="CV201" s="77">
        <f t="shared" si="84"/>
        <v>548.4</v>
      </c>
      <c r="CW201" s="77">
        <f t="shared" si="85"/>
        <v>0</v>
      </c>
      <c r="CX201" s="77">
        <f t="shared" si="86"/>
        <v>0</v>
      </c>
      <c r="CY201" s="77">
        <f t="shared" si="87"/>
        <v>0</v>
      </c>
      <c r="CZ201" s="75">
        <f t="shared" si="88"/>
        <v>130129.9115</v>
      </c>
    </row>
    <row r="202" ht="14.25" customHeigh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A202" s="8"/>
      <c r="CB202" s="51">
        <v>11.0</v>
      </c>
      <c r="CC202" s="51">
        <f>data!$K32</f>
        <v>30</v>
      </c>
      <c r="CD202" s="51">
        <f>data!$L32</f>
        <v>355</v>
      </c>
      <c r="CE202" s="75">
        <f t="shared" si="67"/>
        <v>1846.153846</v>
      </c>
      <c r="CF202" s="76">
        <f t="shared" si="68"/>
        <v>0.9101559684</v>
      </c>
      <c r="CG202" s="76">
        <f t="shared" si="69"/>
        <v>0.6672443273</v>
      </c>
      <c r="CH202" s="77">
        <f t="shared" si="70"/>
        <v>5852.916667</v>
      </c>
      <c r="CI202" s="77">
        <f t="shared" si="71"/>
        <v>2766.833333</v>
      </c>
      <c r="CJ202" s="77">
        <f t="shared" si="72"/>
        <v>2766.833333</v>
      </c>
      <c r="CK202" s="75">
        <f t="shared" si="73"/>
        <v>655384.6154</v>
      </c>
      <c r="CL202" s="77">
        <f t="shared" si="74"/>
        <v>1411.066667</v>
      </c>
      <c r="CM202" s="77">
        <f t="shared" si="75"/>
        <v>557</v>
      </c>
      <c r="CN202" s="77">
        <f t="shared" si="76"/>
        <v>557</v>
      </c>
      <c r="CO202" s="25">
        <f t="shared" si="77"/>
        <v>4.147866862</v>
      </c>
      <c r="CP202" s="25">
        <f t="shared" si="78"/>
        <v>4.9673848</v>
      </c>
      <c r="CQ202" s="25">
        <f t="shared" si="79"/>
        <v>4.9673848</v>
      </c>
      <c r="CR202" s="25">
        <f t="shared" si="80"/>
        <v>4.9673848</v>
      </c>
      <c r="CS202" s="25">
        <f t="shared" si="81"/>
        <v>0</v>
      </c>
      <c r="CT202" s="25">
        <f t="shared" si="82"/>
        <v>0</v>
      </c>
      <c r="CU202" s="25">
        <f t="shared" si="83"/>
        <v>0</v>
      </c>
      <c r="CV202" s="77">
        <f t="shared" si="84"/>
        <v>557</v>
      </c>
      <c r="CW202" s="77">
        <f t="shared" si="85"/>
        <v>0</v>
      </c>
      <c r="CX202" s="77">
        <f t="shared" si="86"/>
        <v>0</v>
      </c>
      <c r="CY202" s="77">
        <f t="shared" si="87"/>
        <v>0</v>
      </c>
      <c r="CZ202" s="75">
        <f t="shared" si="88"/>
        <v>144961.4809</v>
      </c>
    </row>
    <row r="203" ht="14.25" customHeigh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c r="BX203" s="15"/>
      <c r="BY203" s="15"/>
      <c r="BZ203" s="15"/>
      <c r="CA203" s="8"/>
      <c r="CB203" s="51">
        <v>12.0</v>
      </c>
      <c r="CC203" s="51">
        <f>data!$K33</f>
        <v>31</v>
      </c>
      <c r="CD203" s="51">
        <f>data!$L33</f>
        <v>351</v>
      </c>
      <c r="CE203" s="75">
        <f t="shared" si="67"/>
        <v>2030.769231</v>
      </c>
      <c r="CF203" s="76">
        <f t="shared" si="68"/>
        <v>0.9305905903</v>
      </c>
      <c r="CG203" s="76">
        <f t="shared" si="69"/>
        <v>0.7429281123</v>
      </c>
      <c r="CH203" s="77">
        <f t="shared" si="70"/>
        <v>5782.333333</v>
      </c>
      <c r="CI203" s="77">
        <f t="shared" si="71"/>
        <v>2733.466667</v>
      </c>
      <c r="CJ203" s="77">
        <f t="shared" si="72"/>
        <v>2733.466667</v>
      </c>
      <c r="CK203" s="75">
        <f t="shared" si="73"/>
        <v>712800</v>
      </c>
      <c r="CL203" s="77">
        <f t="shared" si="74"/>
        <v>1432.853333</v>
      </c>
      <c r="CM203" s="77">
        <f t="shared" si="75"/>
        <v>565.6</v>
      </c>
      <c r="CN203" s="77">
        <f t="shared" si="76"/>
        <v>565.6</v>
      </c>
      <c r="CO203" s="25">
        <f t="shared" si="77"/>
        <v>4.035537482</v>
      </c>
      <c r="CP203" s="25">
        <f t="shared" si="78"/>
        <v>4.832861858</v>
      </c>
      <c r="CQ203" s="25">
        <f t="shared" si="79"/>
        <v>4.832861858</v>
      </c>
      <c r="CR203" s="25">
        <f t="shared" si="80"/>
        <v>4.832861858</v>
      </c>
      <c r="CS203" s="25">
        <f t="shared" si="81"/>
        <v>0</v>
      </c>
      <c r="CT203" s="25">
        <f t="shared" si="82"/>
        <v>0</v>
      </c>
      <c r="CU203" s="25">
        <f t="shared" si="83"/>
        <v>0</v>
      </c>
      <c r="CV203" s="77">
        <f t="shared" si="84"/>
        <v>565.6</v>
      </c>
      <c r="CW203" s="77">
        <f t="shared" si="85"/>
        <v>0</v>
      </c>
      <c r="CX203" s="77">
        <f t="shared" si="86"/>
        <v>0</v>
      </c>
      <c r="CY203" s="77">
        <f t="shared" si="87"/>
        <v>0</v>
      </c>
      <c r="CZ203" s="75">
        <f t="shared" si="88"/>
        <v>158491.0172</v>
      </c>
    </row>
    <row r="204" ht="14.25" customHeigh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8"/>
      <c r="CB204" s="51">
        <v>13.0</v>
      </c>
      <c r="CC204" s="51">
        <f>data!$K34</f>
        <v>32</v>
      </c>
      <c r="CD204" s="51">
        <f>data!$L34</f>
        <v>344</v>
      </c>
      <c r="CE204" s="75">
        <f t="shared" si="67"/>
        <v>2215.384615</v>
      </c>
      <c r="CF204" s="76">
        <f t="shared" si="68"/>
        <v>0.9515302567</v>
      </c>
      <c r="CG204" s="76">
        <f t="shared" si="69"/>
        <v>0.8204824323</v>
      </c>
      <c r="CH204" s="77">
        <f t="shared" si="70"/>
        <v>5711.75</v>
      </c>
      <c r="CI204" s="77">
        <f t="shared" si="71"/>
        <v>2700.1</v>
      </c>
      <c r="CJ204" s="77">
        <f t="shared" si="72"/>
        <v>2700.1</v>
      </c>
      <c r="CK204" s="75">
        <f t="shared" si="73"/>
        <v>762092.3077</v>
      </c>
      <c r="CL204" s="77">
        <f t="shared" si="74"/>
        <v>1454.64</v>
      </c>
      <c r="CM204" s="77">
        <f t="shared" si="75"/>
        <v>574.2</v>
      </c>
      <c r="CN204" s="77">
        <f t="shared" si="76"/>
        <v>574.2</v>
      </c>
      <c r="CO204" s="25">
        <f t="shared" si="77"/>
        <v>3.926572898</v>
      </c>
      <c r="CP204" s="25">
        <f t="shared" si="78"/>
        <v>4.702368513</v>
      </c>
      <c r="CQ204" s="25">
        <f t="shared" si="79"/>
        <v>4.702368513</v>
      </c>
      <c r="CR204" s="25">
        <f t="shared" si="80"/>
        <v>4.702368513</v>
      </c>
      <c r="CS204" s="25">
        <f t="shared" si="81"/>
        <v>0</v>
      </c>
      <c r="CT204" s="25">
        <f t="shared" si="82"/>
        <v>0</v>
      </c>
      <c r="CU204" s="25">
        <f t="shared" si="83"/>
        <v>0</v>
      </c>
      <c r="CV204" s="77">
        <f t="shared" si="84"/>
        <v>574.2</v>
      </c>
      <c r="CW204" s="77">
        <f t="shared" si="85"/>
        <v>0</v>
      </c>
      <c r="CX204" s="77">
        <f t="shared" si="86"/>
        <v>0</v>
      </c>
      <c r="CY204" s="77">
        <f t="shared" si="87"/>
        <v>0</v>
      </c>
      <c r="CZ204" s="75">
        <f t="shared" si="88"/>
        <v>170321.0457</v>
      </c>
    </row>
    <row r="205" ht="14.25" customHeigh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15"/>
      <c r="AU205" s="15"/>
      <c r="AV205" s="15"/>
      <c r="AW205" s="15"/>
      <c r="AX205" s="15"/>
      <c r="AY205" s="15"/>
      <c r="AZ205" s="15"/>
      <c r="BA205" s="15"/>
      <c r="BB205" s="15"/>
      <c r="BC205" s="15"/>
      <c r="BD205" s="15"/>
      <c r="BE205" s="15"/>
      <c r="BF205" s="15"/>
      <c r="BG205" s="15"/>
      <c r="BH205" s="15"/>
      <c r="BI205" s="15"/>
      <c r="BJ205" s="15"/>
      <c r="BK205" s="15"/>
      <c r="BL205" s="15"/>
      <c r="BM205" s="15"/>
      <c r="BN205" s="15"/>
      <c r="BO205" s="15"/>
      <c r="BP205" s="15"/>
      <c r="BQ205" s="15"/>
      <c r="BR205" s="15"/>
      <c r="BS205" s="15"/>
      <c r="BT205" s="15"/>
      <c r="BU205" s="15"/>
      <c r="BV205" s="15"/>
      <c r="BW205" s="15"/>
      <c r="BX205" s="15"/>
      <c r="BY205" s="15"/>
      <c r="BZ205" s="15"/>
      <c r="CA205" s="8"/>
      <c r="CB205" s="51">
        <v>14.0</v>
      </c>
      <c r="CC205" s="51">
        <f>data!$K35</f>
        <v>33</v>
      </c>
      <c r="CD205" s="51">
        <f>data!$L35</f>
        <v>332</v>
      </c>
      <c r="CE205" s="75">
        <f t="shared" si="67"/>
        <v>2400</v>
      </c>
      <c r="CF205" s="76">
        <f t="shared" si="68"/>
        <v>0.9729939252</v>
      </c>
      <c r="CG205" s="76">
        <f t="shared" si="69"/>
        <v>0.8999775006</v>
      </c>
      <c r="CH205" s="77">
        <f t="shared" si="70"/>
        <v>5641.166667</v>
      </c>
      <c r="CI205" s="77">
        <f t="shared" si="71"/>
        <v>2666.733333</v>
      </c>
      <c r="CJ205" s="77">
        <f t="shared" si="72"/>
        <v>2666.733333</v>
      </c>
      <c r="CK205" s="75">
        <f t="shared" si="73"/>
        <v>796800</v>
      </c>
      <c r="CL205" s="77">
        <f t="shared" si="74"/>
        <v>1476.426667</v>
      </c>
      <c r="CM205" s="77">
        <f t="shared" si="75"/>
        <v>582.8</v>
      </c>
      <c r="CN205" s="77">
        <f t="shared" si="76"/>
        <v>582.8</v>
      </c>
      <c r="CO205" s="25">
        <f t="shared" si="77"/>
        <v>3.820824152</v>
      </c>
      <c r="CP205" s="25">
        <f t="shared" si="78"/>
        <v>4.575726378</v>
      </c>
      <c r="CQ205" s="25">
        <f t="shared" si="79"/>
        <v>4.575726378</v>
      </c>
      <c r="CR205" s="25">
        <f t="shared" si="80"/>
        <v>4.575726378</v>
      </c>
      <c r="CS205" s="25">
        <f t="shared" si="81"/>
        <v>0</v>
      </c>
      <c r="CT205" s="25">
        <f t="shared" si="82"/>
        <v>0</v>
      </c>
      <c r="CU205" s="25">
        <f t="shared" si="83"/>
        <v>0</v>
      </c>
      <c r="CV205" s="77">
        <f t="shared" si="84"/>
        <v>582.8</v>
      </c>
      <c r="CW205" s="77">
        <f t="shared" si="85"/>
        <v>0</v>
      </c>
      <c r="CX205" s="77">
        <f t="shared" si="86"/>
        <v>0</v>
      </c>
      <c r="CY205" s="77">
        <f t="shared" si="87"/>
        <v>0</v>
      </c>
      <c r="CZ205" s="75">
        <f t="shared" si="88"/>
        <v>178969.5517</v>
      </c>
    </row>
    <row r="206" ht="14.25" customHeigh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c r="BX206" s="15"/>
      <c r="BY206" s="15"/>
      <c r="BZ206" s="15"/>
      <c r="CA206" s="8"/>
      <c r="CB206" s="51">
        <v>15.0</v>
      </c>
      <c r="CC206" s="51">
        <f>data!$K36</f>
        <v>34</v>
      </c>
      <c r="CD206" s="51">
        <f>data!$L36</f>
        <v>317</v>
      </c>
      <c r="CE206" s="75">
        <f t="shared" si="67"/>
        <v>2584.615385</v>
      </c>
      <c r="CF206" s="76">
        <f t="shared" si="68"/>
        <v>0.9950015141</v>
      </c>
      <c r="CG206" s="76">
        <f t="shared" si="69"/>
        <v>0.9814870893</v>
      </c>
      <c r="CH206" s="77">
        <f t="shared" si="70"/>
        <v>5570.583333</v>
      </c>
      <c r="CI206" s="77">
        <f t="shared" si="71"/>
        <v>2633.366667</v>
      </c>
      <c r="CJ206" s="77">
        <f t="shared" si="72"/>
        <v>2633.366667</v>
      </c>
      <c r="CK206" s="75">
        <f t="shared" si="73"/>
        <v>819323.0769</v>
      </c>
      <c r="CL206" s="77">
        <f t="shared" si="74"/>
        <v>1498.213333</v>
      </c>
      <c r="CM206" s="77">
        <f t="shared" si="75"/>
        <v>591.4</v>
      </c>
      <c r="CN206" s="77">
        <f t="shared" si="76"/>
        <v>591.4</v>
      </c>
      <c r="CO206" s="25">
        <f t="shared" si="77"/>
        <v>3.718150953</v>
      </c>
      <c r="CP206" s="25">
        <f t="shared" si="78"/>
        <v>4.452767444</v>
      </c>
      <c r="CQ206" s="25">
        <f t="shared" si="79"/>
        <v>4.452767444</v>
      </c>
      <c r="CR206" s="25">
        <f t="shared" si="80"/>
        <v>4.452767444</v>
      </c>
      <c r="CS206" s="25">
        <f t="shared" si="81"/>
        <v>0</v>
      </c>
      <c r="CT206" s="25">
        <f t="shared" si="82"/>
        <v>0</v>
      </c>
      <c r="CU206" s="25">
        <f t="shared" si="83"/>
        <v>0</v>
      </c>
      <c r="CV206" s="77">
        <f t="shared" si="84"/>
        <v>591.4</v>
      </c>
      <c r="CW206" s="77">
        <f t="shared" si="85"/>
        <v>0</v>
      </c>
      <c r="CX206" s="77">
        <f t="shared" si="86"/>
        <v>0</v>
      </c>
      <c r="CY206" s="77">
        <f t="shared" si="87"/>
        <v>0</v>
      </c>
      <c r="CZ206" s="75">
        <f t="shared" si="88"/>
        <v>184927.4716</v>
      </c>
    </row>
    <row r="207" ht="14.25" customHeigh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c r="BD207" s="15"/>
      <c r="BE207" s="15"/>
      <c r="BF207" s="15"/>
      <c r="BG207" s="15"/>
      <c r="BH207" s="15"/>
      <c r="BI207" s="15"/>
      <c r="BJ207" s="15"/>
      <c r="BK207" s="15"/>
      <c r="BL207" s="15"/>
      <c r="BM207" s="15"/>
      <c r="BN207" s="15"/>
      <c r="BO207" s="15"/>
      <c r="BP207" s="15"/>
      <c r="BQ207" s="15"/>
      <c r="BR207" s="15"/>
      <c r="BS207" s="15"/>
      <c r="BT207" s="15"/>
      <c r="BU207" s="15"/>
      <c r="BV207" s="15"/>
      <c r="BW207" s="15"/>
      <c r="BX207" s="15"/>
      <c r="BY207" s="15"/>
      <c r="BZ207" s="15"/>
      <c r="CA207" s="8"/>
      <c r="CB207" s="51">
        <v>16.0</v>
      </c>
      <c r="CC207" s="51">
        <f>data!$K37</f>
        <v>35</v>
      </c>
      <c r="CD207" s="51">
        <f>data!$L37</f>
        <v>299</v>
      </c>
      <c r="CE207" s="75">
        <f t="shared" si="67"/>
        <v>2769.230769</v>
      </c>
      <c r="CF207" s="76">
        <f t="shared" si="68"/>
        <v>1</v>
      </c>
      <c r="CG207" s="76">
        <f t="shared" si="69"/>
        <v>1</v>
      </c>
      <c r="CH207" s="77">
        <f t="shared" si="70"/>
        <v>5500</v>
      </c>
      <c r="CI207" s="77">
        <f t="shared" si="71"/>
        <v>2600</v>
      </c>
      <c r="CJ207" s="77">
        <f t="shared" si="72"/>
        <v>2600</v>
      </c>
      <c r="CK207" s="75">
        <f t="shared" si="73"/>
        <v>828000</v>
      </c>
      <c r="CL207" s="77">
        <f t="shared" si="74"/>
        <v>1520</v>
      </c>
      <c r="CM207" s="77">
        <f t="shared" si="75"/>
        <v>600</v>
      </c>
      <c r="CN207" s="77">
        <f t="shared" si="76"/>
        <v>600</v>
      </c>
      <c r="CO207" s="25">
        <f t="shared" si="77"/>
        <v>3.618421053</v>
      </c>
      <c r="CP207" s="25">
        <f t="shared" si="78"/>
        <v>4.333333333</v>
      </c>
      <c r="CQ207" s="25">
        <f t="shared" si="79"/>
        <v>4.333333333</v>
      </c>
      <c r="CR207" s="25">
        <f t="shared" si="80"/>
        <v>0</v>
      </c>
      <c r="CS207" s="25">
        <f t="shared" si="81"/>
        <v>0</v>
      </c>
      <c r="CT207" s="25">
        <f t="shared" si="82"/>
        <v>4.309452304</v>
      </c>
      <c r="CU207" s="25">
        <f t="shared" si="83"/>
        <v>0</v>
      </c>
      <c r="CV207" s="77">
        <f t="shared" si="84"/>
        <v>0</v>
      </c>
      <c r="CW207" s="77">
        <f t="shared" si="85"/>
        <v>0</v>
      </c>
      <c r="CX207" s="77">
        <f t="shared" si="86"/>
        <v>642.5945976</v>
      </c>
      <c r="CY207" s="77">
        <f t="shared" si="87"/>
        <v>0</v>
      </c>
      <c r="CZ207" s="75">
        <f t="shared" si="88"/>
        <v>192135.7847</v>
      </c>
    </row>
    <row r="208" ht="14.25" customHeigh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c r="BX208" s="15"/>
      <c r="BY208" s="15"/>
      <c r="BZ208" s="15"/>
      <c r="CA208" s="8"/>
      <c r="CB208" s="51">
        <v>17.0</v>
      </c>
      <c r="CC208" s="51">
        <f>data!$K38</f>
        <v>36</v>
      </c>
      <c r="CD208" s="51">
        <f>data!$L38</f>
        <v>277</v>
      </c>
      <c r="CE208" s="75">
        <f t="shared" si="67"/>
        <v>2953.846154</v>
      </c>
      <c r="CF208" s="76">
        <f t="shared" si="68"/>
        <v>1</v>
      </c>
      <c r="CG208" s="76">
        <f t="shared" si="69"/>
        <v>1</v>
      </c>
      <c r="CH208" s="77">
        <f t="shared" si="70"/>
        <v>5436.363636</v>
      </c>
      <c r="CI208" s="77">
        <f t="shared" si="71"/>
        <v>2566.672727</v>
      </c>
      <c r="CJ208" s="77">
        <f t="shared" si="72"/>
        <v>2566.672727</v>
      </c>
      <c r="CK208" s="75">
        <f t="shared" si="73"/>
        <v>818215.3846</v>
      </c>
      <c r="CL208" s="77">
        <f t="shared" si="74"/>
        <v>1550</v>
      </c>
      <c r="CM208" s="77">
        <f t="shared" si="75"/>
        <v>613.6363636</v>
      </c>
      <c r="CN208" s="77">
        <f t="shared" si="76"/>
        <v>613.6363636</v>
      </c>
      <c r="CO208" s="25">
        <f t="shared" si="77"/>
        <v>3.507331378</v>
      </c>
      <c r="CP208" s="25">
        <f t="shared" si="78"/>
        <v>4.182725926</v>
      </c>
      <c r="CQ208" s="25">
        <f t="shared" si="79"/>
        <v>4.182725926</v>
      </c>
      <c r="CR208" s="25">
        <f t="shared" si="80"/>
        <v>0</v>
      </c>
      <c r="CS208" s="25">
        <f t="shared" si="81"/>
        <v>0</v>
      </c>
      <c r="CT208" s="25">
        <f t="shared" si="82"/>
        <v>4.174428946</v>
      </c>
      <c r="CU208" s="25">
        <f t="shared" si="83"/>
        <v>0</v>
      </c>
      <c r="CV208" s="77">
        <f t="shared" si="84"/>
        <v>0</v>
      </c>
      <c r="CW208" s="77">
        <f t="shared" si="85"/>
        <v>0</v>
      </c>
      <c r="CX208" s="77">
        <f t="shared" si="86"/>
        <v>707.6048466</v>
      </c>
      <c r="CY208" s="77">
        <f t="shared" si="87"/>
        <v>0</v>
      </c>
      <c r="CZ208" s="75">
        <f t="shared" si="88"/>
        <v>196006.5425</v>
      </c>
    </row>
    <row r="209" ht="14.25" customHeigh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c r="BD209" s="15"/>
      <c r="BE209" s="15"/>
      <c r="BF209" s="15"/>
      <c r="BG209" s="15"/>
      <c r="BH209" s="15"/>
      <c r="BI209" s="15"/>
      <c r="BJ209" s="15"/>
      <c r="BK209" s="15"/>
      <c r="BL209" s="15"/>
      <c r="BM209" s="15"/>
      <c r="BN209" s="15"/>
      <c r="BO209" s="15"/>
      <c r="BP209" s="15"/>
      <c r="BQ209" s="15"/>
      <c r="BR209" s="15"/>
      <c r="BS209" s="15"/>
      <c r="BT209" s="15"/>
      <c r="BU209" s="15"/>
      <c r="BV209" s="15"/>
      <c r="BW209" s="15"/>
      <c r="BX209" s="15"/>
      <c r="BY209" s="15"/>
      <c r="BZ209" s="15"/>
      <c r="CA209" s="8"/>
      <c r="CB209" s="51">
        <v>18.0</v>
      </c>
      <c r="CC209" s="51">
        <f>data!$K39</f>
        <v>37</v>
      </c>
      <c r="CD209" s="51">
        <f>data!$L39</f>
        <v>252</v>
      </c>
      <c r="CE209" s="75">
        <f t="shared" si="67"/>
        <v>3138.461538</v>
      </c>
      <c r="CF209" s="76">
        <f t="shared" si="68"/>
        <v>1</v>
      </c>
      <c r="CG209" s="76">
        <f t="shared" si="69"/>
        <v>1</v>
      </c>
      <c r="CH209" s="77">
        <f t="shared" si="70"/>
        <v>5372.727273</v>
      </c>
      <c r="CI209" s="77">
        <f t="shared" si="71"/>
        <v>2533.345455</v>
      </c>
      <c r="CJ209" s="77">
        <f t="shared" si="72"/>
        <v>2533.345455</v>
      </c>
      <c r="CK209" s="75">
        <f t="shared" si="73"/>
        <v>790892.3077</v>
      </c>
      <c r="CL209" s="77">
        <f t="shared" si="74"/>
        <v>1580</v>
      </c>
      <c r="CM209" s="77">
        <f t="shared" si="75"/>
        <v>627.2727273</v>
      </c>
      <c r="CN209" s="77">
        <f t="shared" si="76"/>
        <v>627.2727273</v>
      </c>
      <c r="CO209" s="25">
        <f t="shared" si="77"/>
        <v>3.400460299</v>
      </c>
      <c r="CP209" s="25">
        <f t="shared" si="78"/>
        <v>4.038666667</v>
      </c>
      <c r="CQ209" s="25">
        <f t="shared" si="79"/>
        <v>4.038666667</v>
      </c>
      <c r="CR209" s="25">
        <f t="shared" si="80"/>
        <v>0</v>
      </c>
      <c r="CS209" s="25">
        <f t="shared" si="81"/>
        <v>0</v>
      </c>
      <c r="CT209" s="25">
        <f t="shared" si="82"/>
        <v>4.016445511</v>
      </c>
      <c r="CU209" s="25">
        <f t="shared" si="83"/>
        <v>0</v>
      </c>
      <c r="CV209" s="77">
        <f t="shared" si="84"/>
        <v>0</v>
      </c>
      <c r="CW209" s="77">
        <f t="shared" si="85"/>
        <v>0</v>
      </c>
      <c r="CX209" s="77">
        <f t="shared" si="86"/>
        <v>781.4027429</v>
      </c>
      <c r="CY209" s="77">
        <f t="shared" si="87"/>
        <v>0</v>
      </c>
      <c r="CZ209" s="75">
        <f t="shared" si="88"/>
        <v>196913.4912</v>
      </c>
    </row>
    <row r="210" ht="14.25" customHeigh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c r="BK210" s="15"/>
      <c r="BL210" s="15"/>
      <c r="BM210" s="15"/>
      <c r="BN210" s="15"/>
      <c r="BO210" s="15"/>
      <c r="BP210" s="15"/>
      <c r="BQ210" s="15"/>
      <c r="BR210" s="15"/>
      <c r="BS210" s="15"/>
      <c r="BT210" s="15"/>
      <c r="BU210" s="15"/>
      <c r="BV210" s="15"/>
      <c r="BW210" s="15"/>
      <c r="BX210" s="15"/>
      <c r="BY210" s="15"/>
      <c r="BZ210" s="15"/>
      <c r="CA210" s="8"/>
      <c r="CB210" s="51">
        <v>19.0</v>
      </c>
      <c r="CC210" s="51">
        <f>data!$K40</f>
        <v>38</v>
      </c>
      <c r="CD210" s="51">
        <f>data!$L40</f>
        <v>225</v>
      </c>
      <c r="CE210" s="75">
        <f t="shared" si="67"/>
        <v>3323.076923</v>
      </c>
      <c r="CF210" s="76">
        <f t="shared" si="68"/>
        <v>1</v>
      </c>
      <c r="CG210" s="76">
        <f t="shared" si="69"/>
        <v>1</v>
      </c>
      <c r="CH210" s="77">
        <f t="shared" si="70"/>
        <v>5309.090909</v>
      </c>
      <c r="CI210" s="77">
        <f t="shared" si="71"/>
        <v>2500.018182</v>
      </c>
      <c r="CJ210" s="77">
        <f t="shared" si="72"/>
        <v>2500.018182</v>
      </c>
      <c r="CK210" s="75">
        <f t="shared" si="73"/>
        <v>747692.3077</v>
      </c>
      <c r="CL210" s="77">
        <f t="shared" si="74"/>
        <v>1610</v>
      </c>
      <c r="CM210" s="77">
        <f t="shared" si="75"/>
        <v>640.9090909</v>
      </c>
      <c r="CN210" s="77">
        <f t="shared" si="76"/>
        <v>640.9090909</v>
      </c>
      <c r="CO210" s="25">
        <f t="shared" si="77"/>
        <v>3.297571993</v>
      </c>
      <c r="CP210" s="25">
        <f t="shared" si="78"/>
        <v>3.900737589</v>
      </c>
      <c r="CQ210" s="25">
        <f t="shared" si="79"/>
        <v>3.900737589</v>
      </c>
      <c r="CR210" s="25">
        <f t="shared" si="80"/>
        <v>0</v>
      </c>
      <c r="CS210" s="25">
        <f t="shared" si="81"/>
        <v>0</v>
      </c>
      <c r="CT210" s="25">
        <f t="shared" si="82"/>
        <v>3.858462075</v>
      </c>
      <c r="CU210" s="25">
        <f t="shared" si="83"/>
        <v>0</v>
      </c>
      <c r="CV210" s="77">
        <f t="shared" si="84"/>
        <v>0</v>
      </c>
      <c r="CW210" s="77">
        <f t="shared" si="85"/>
        <v>0</v>
      </c>
      <c r="CX210" s="77">
        <f t="shared" si="86"/>
        <v>861.2438993</v>
      </c>
      <c r="CY210" s="77">
        <f t="shared" si="87"/>
        <v>0</v>
      </c>
      <c r="CZ210" s="75">
        <f t="shared" si="88"/>
        <v>193779.8773</v>
      </c>
    </row>
    <row r="211" ht="14.25" customHeigh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c r="BD211" s="15"/>
      <c r="BE211" s="15"/>
      <c r="BF211" s="15"/>
      <c r="BG211" s="15"/>
      <c r="BH211" s="15"/>
      <c r="BI211" s="15"/>
      <c r="BJ211" s="15"/>
      <c r="BK211" s="15"/>
      <c r="BL211" s="15"/>
      <c r="BM211" s="15"/>
      <c r="BN211" s="15"/>
      <c r="BO211" s="15"/>
      <c r="BP211" s="15"/>
      <c r="BQ211" s="15"/>
      <c r="BR211" s="15"/>
      <c r="BS211" s="15"/>
      <c r="BT211" s="15"/>
      <c r="BU211" s="15"/>
      <c r="BV211" s="15"/>
      <c r="BW211" s="15"/>
      <c r="BX211" s="15"/>
      <c r="BY211" s="15"/>
      <c r="BZ211" s="15"/>
      <c r="CA211" s="8"/>
      <c r="CB211" s="51">
        <v>20.0</v>
      </c>
      <c r="CC211" s="51">
        <f>data!$K41</f>
        <v>39</v>
      </c>
      <c r="CD211" s="51">
        <f>data!$L41</f>
        <v>195</v>
      </c>
      <c r="CE211" s="75">
        <f t="shared" si="67"/>
        <v>3507.692308</v>
      </c>
      <c r="CF211" s="76">
        <f t="shared" si="68"/>
        <v>1</v>
      </c>
      <c r="CG211" s="76">
        <f t="shared" si="69"/>
        <v>1</v>
      </c>
      <c r="CH211" s="77">
        <f t="shared" si="70"/>
        <v>5245.454545</v>
      </c>
      <c r="CI211" s="77">
        <f t="shared" si="71"/>
        <v>2466.690909</v>
      </c>
      <c r="CJ211" s="77">
        <f t="shared" si="72"/>
        <v>2466.690909</v>
      </c>
      <c r="CK211" s="75">
        <f t="shared" si="73"/>
        <v>684000</v>
      </c>
      <c r="CL211" s="77">
        <f t="shared" si="74"/>
        <v>1640</v>
      </c>
      <c r="CM211" s="77">
        <f t="shared" si="75"/>
        <v>654.5454545</v>
      </c>
      <c r="CN211" s="77">
        <f t="shared" si="76"/>
        <v>654.5454545</v>
      </c>
      <c r="CO211" s="25">
        <f t="shared" si="77"/>
        <v>3.198447894</v>
      </c>
      <c r="CP211" s="25">
        <f t="shared" si="78"/>
        <v>3.768555556</v>
      </c>
      <c r="CQ211" s="25">
        <f t="shared" si="79"/>
        <v>3.768555556</v>
      </c>
      <c r="CR211" s="25">
        <f t="shared" si="80"/>
        <v>0</v>
      </c>
      <c r="CS211" s="25">
        <f t="shared" si="81"/>
        <v>0</v>
      </c>
      <c r="CT211" s="25">
        <f t="shared" si="82"/>
        <v>3.70047864</v>
      </c>
      <c r="CU211" s="25">
        <f t="shared" si="83"/>
        <v>0</v>
      </c>
      <c r="CV211" s="77">
        <f t="shared" si="84"/>
        <v>0</v>
      </c>
      <c r="CW211" s="77">
        <f t="shared" si="85"/>
        <v>0</v>
      </c>
      <c r="CX211" s="77">
        <f t="shared" si="86"/>
        <v>947.9023252</v>
      </c>
      <c r="CY211" s="77">
        <f t="shared" si="87"/>
        <v>0</v>
      </c>
      <c r="CZ211" s="75">
        <f t="shared" si="88"/>
        <v>184840.9534</v>
      </c>
    </row>
    <row r="212" ht="14.25" customHeigh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8"/>
      <c r="CB212" s="51">
        <v>21.0</v>
      </c>
      <c r="CC212" s="51">
        <f>data!$K42</f>
        <v>40</v>
      </c>
      <c r="CD212" s="51">
        <f>data!$L42</f>
        <v>165</v>
      </c>
      <c r="CE212" s="75">
        <f t="shared" si="67"/>
        <v>3692.307692</v>
      </c>
      <c r="CF212" s="76">
        <f t="shared" si="68"/>
        <v>1</v>
      </c>
      <c r="CG212" s="76">
        <f t="shared" si="69"/>
        <v>1</v>
      </c>
      <c r="CH212" s="77">
        <f t="shared" si="70"/>
        <v>5181.818182</v>
      </c>
      <c r="CI212" s="77">
        <f t="shared" si="71"/>
        <v>2433.363636</v>
      </c>
      <c r="CJ212" s="77">
        <f t="shared" si="72"/>
        <v>2433.363636</v>
      </c>
      <c r="CK212" s="75">
        <f t="shared" si="73"/>
        <v>609230.7692</v>
      </c>
      <c r="CL212" s="77">
        <f t="shared" si="74"/>
        <v>1670</v>
      </c>
      <c r="CM212" s="77">
        <f t="shared" si="75"/>
        <v>668.1818182</v>
      </c>
      <c r="CN212" s="77">
        <f t="shared" si="76"/>
        <v>668.1818182</v>
      </c>
      <c r="CO212" s="25">
        <f t="shared" si="77"/>
        <v>3.102885139</v>
      </c>
      <c r="CP212" s="25">
        <f t="shared" si="78"/>
        <v>3.641768707</v>
      </c>
      <c r="CQ212" s="25">
        <f t="shared" si="79"/>
        <v>3.641768707</v>
      </c>
      <c r="CR212" s="25">
        <f t="shared" si="80"/>
        <v>0</v>
      </c>
      <c r="CS212" s="25">
        <f t="shared" si="81"/>
        <v>0</v>
      </c>
      <c r="CT212" s="25">
        <f t="shared" si="82"/>
        <v>3.542495205</v>
      </c>
      <c r="CU212" s="25">
        <f t="shared" si="83"/>
        <v>0</v>
      </c>
      <c r="CV212" s="77">
        <f t="shared" si="84"/>
        <v>0</v>
      </c>
      <c r="CW212" s="77">
        <f t="shared" si="85"/>
        <v>0</v>
      </c>
      <c r="CX212" s="77">
        <f t="shared" si="86"/>
        <v>1042.290103</v>
      </c>
      <c r="CY212" s="77">
        <f t="shared" si="87"/>
        <v>0</v>
      </c>
      <c r="CZ212" s="75">
        <f t="shared" si="88"/>
        <v>171977.867</v>
      </c>
    </row>
    <row r="213" ht="14.25" customHeigh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c r="BX213" s="15"/>
      <c r="BY213" s="15"/>
      <c r="BZ213" s="15"/>
      <c r="CA213" s="8"/>
      <c r="CB213" s="51">
        <v>22.0</v>
      </c>
      <c r="CC213" s="51">
        <f>data!$K43</f>
        <v>41</v>
      </c>
      <c r="CD213" s="51">
        <f>data!$L43</f>
        <v>133</v>
      </c>
      <c r="CE213" s="75">
        <f t="shared" si="67"/>
        <v>3876.923077</v>
      </c>
      <c r="CF213" s="76">
        <f t="shared" si="68"/>
        <v>1</v>
      </c>
      <c r="CG213" s="76">
        <f t="shared" si="69"/>
        <v>1</v>
      </c>
      <c r="CH213" s="77">
        <f t="shared" si="70"/>
        <v>5118.181818</v>
      </c>
      <c r="CI213" s="77">
        <f t="shared" si="71"/>
        <v>2400.036364</v>
      </c>
      <c r="CJ213" s="77">
        <f t="shared" si="72"/>
        <v>2400.036364</v>
      </c>
      <c r="CK213" s="75">
        <f t="shared" si="73"/>
        <v>515630.7692</v>
      </c>
      <c r="CL213" s="77">
        <f t="shared" si="74"/>
        <v>1700</v>
      </c>
      <c r="CM213" s="77">
        <f t="shared" si="75"/>
        <v>681.8181818</v>
      </c>
      <c r="CN213" s="77">
        <f t="shared" si="76"/>
        <v>681.8181818</v>
      </c>
      <c r="CO213" s="25">
        <f t="shared" si="77"/>
        <v>3.010695187</v>
      </c>
      <c r="CP213" s="25">
        <f t="shared" si="78"/>
        <v>3.520053333</v>
      </c>
      <c r="CQ213" s="25">
        <f t="shared" si="79"/>
        <v>3.520053333</v>
      </c>
      <c r="CR213" s="25">
        <f t="shared" si="80"/>
        <v>0</v>
      </c>
      <c r="CS213" s="25">
        <f t="shared" si="81"/>
        <v>0</v>
      </c>
      <c r="CT213" s="25">
        <f t="shared" si="82"/>
        <v>3.38451177</v>
      </c>
      <c r="CU213" s="25">
        <f t="shared" si="83"/>
        <v>0</v>
      </c>
      <c r="CV213" s="77">
        <f t="shared" si="84"/>
        <v>0</v>
      </c>
      <c r="CW213" s="77">
        <f t="shared" si="85"/>
        <v>0</v>
      </c>
      <c r="CX213" s="77">
        <f t="shared" si="86"/>
        <v>1145.489613</v>
      </c>
      <c r="CY213" s="77">
        <f t="shared" si="87"/>
        <v>0</v>
      </c>
      <c r="CZ213" s="75">
        <f t="shared" si="88"/>
        <v>152350.1185</v>
      </c>
    </row>
    <row r="214" ht="14.25" customHeigh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c r="BC214" s="15"/>
      <c r="BD214" s="15"/>
      <c r="BE214" s="15"/>
      <c r="BF214" s="15"/>
      <c r="BG214" s="15"/>
      <c r="BH214" s="15"/>
      <c r="BI214" s="15"/>
      <c r="BJ214" s="15"/>
      <c r="BK214" s="15"/>
      <c r="BL214" s="15"/>
      <c r="BM214" s="15"/>
      <c r="BN214" s="15"/>
      <c r="BO214" s="15"/>
      <c r="BP214" s="15"/>
      <c r="BQ214" s="15"/>
      <c r="BR214" s="15"/>
      <c r="BS214" s="15"/>
      <c r="BT214" s="15"/>
      <c r="BU214" s="15"/>
      <c r="BV214" s="15"/>
      <c r="BW214" s="15"/>
      <c r="BX214" s="15"/>
      <c r="BY214" s="15"/>
      <c r="BZ214" s="15"/>
      <c r="CA214" s="8"/>
      <c r="CB214" s="51">
        <v>23.0</v>
      </c>
      <c r="CC214" s="51">
        <f>data!$K44</f>
        <v>42</v>
      </c>
      <c r="CD214" s="51">
        <f>data!$L44</f>
        <v>103</v>
      </c>
      <c r="CE214" s="75">
        <f t="shared" si="67"/>
        <v>4061.538462</v>
      </c>
      <c r="CF214" s="76">
        <f t="shared" si="68"/>
        <v>1</v>
      </c>
      <c r="CG214" s="76">
        <f t="shared" si="69"/>
        <v>1</v>
      </c>
      <c r="CH214" s="77">
        <f t="shared" si="70"/>
        <v>5054.545455</v>
      </c>
      <c r="CI214" s="77">
        <f t="shared" si="71"/>
        <v>2366.709091</v>
      </c>
      <c r="CJ214" s="77">
        <f t="shared" si="72"/>
        <v>2366.709091</v>
      </c>
      <c r="CK214" s="75">
        <f t="shared" si="73"/>
        <v>418338.4615</v>
      </c>
      <c r="CL214" s="77">
        <f t="shared" si="74"/>
        <v>1730</v>
      </c>
      <c r="CM214" s="77">
        <f t="shared" si="75"/>
        <v>695.4545455</v>
      </c>
      <c r="CN214" s="77">
        <f t="shared" si="76"/>
        <v>695.4545455</v>
      </c>
      <c r="CO214" s="25">
        <f t="shared" si="77"/>
        <v>2.921702575</v>
      </c>
      <c r="CP214" s="25">
        <f t="shared" si="78"/>
        <v>3.403111111</v>
      </c>
      <c r="CQ214" s="25">
        <f t="shared" si="79"/>
        <v>3.403111111</v>
      </c>
      <c r="CR214" s="25">
        <f t="shared" si="80"/>
        <v>0</v>
      </c>
      <c r="CS214" s="25">
        <f t="shared" si="81"/>
        <v>0</v>
      </c>
      <c r="CT214" s="25">
        <f t="shared" si="82"/>
        <v>3.226528335</v>
      </c>
      <c r="CU214" s="25">
        <f t="shared" si="83"/>
        <v>0</v>
      </c>
      <c r="CV214" s="77">
        <f t="shared" si="84"/>
        <v>0</v>
      </c>
      <c r="CW214" s="77">
        <f t="shared" si="85"/>
        <v>0</v>
      </c>
      <c r="CX214" s="77">
        <f t="shared" si="86"/>
        <v>1258.795225</v>
      </c>
      <c r="CY214" s="77">
        <f t="shared" si="87"/>
        <v>0</v>
      </c>
      <c r="CZ214" s="75">
        <f t="shared" si="88"/>
        <v>129655.9082</v>
      </c>
    </row>
    <row r="215" ht="14.25" customHeigh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15"/>
      <c r="AU215" s="15"/>
      <c r="AV215" s="15"/>
      <c r="AW215" s="15"/>
      <c r="AX215" s="15"/>
      <c r="AY215" s="15"/>
      <c r="AZ215" s="15"/>
      <c r="BA215" s="15"/>
      <c r="BB215" s="15"/>
      <c r="BC215" s="15"/>
      <c r="BD215" s="15"/>
      <c r="BE215" s="15"/>
      <c r="BF215" s="15"/>
      <c r="BG215" s="15"/>
      <c r="BH215" s="15"/>
      <c r="BI215" s="15"/>
      <c r="BJ215" s="15"/>
      <c r="BK215" s="15"/>
      <c r="BL215" s="15"/>
      <c r="BM215" s="15"/>
      <c r="BN215" s="15"/>
      <c r="BO215" s="15"/>
      <c r="BP215" s="15"/>
      <c r="BQ215" s="15"/>
      <c r="BR215" s="15"/>
      <c r="BS215" s="15"/>
      <c r="BT215" s="15"/>
      <c r="BU215" s="15"/>
      <c r="BV215" s="15"/>
      <c r="BW215" s="15"/>
      <c r="BX215" s="15"/>
      <c r="BY215" s="15"/>
      <c r="BZ215" s="15"/>
      <c r="CA215" s="8"/>
      <c r="CB215" s="51">
        <v>24.0</v>
      </c>
      <c r="CC215" s="51">
        <f>data!$K45</f>
        <v>43</v>
      </c>
      <c r="CD215" s="51">
        <f>data!$L45</f>
        <v>73</v>
      </c>
      <c r="CE215" s="75">
        <f t="shared" si="67"/>
        <v>4246.153846</v>
      </c>
      <c r="CF215" s="76">
        <f t="shared" si="68"/>
        <v>1</v>
      </c>
      <c r="CG215" s="76">
        <f t="shared" si="69"/>
        <v>1</v>
      </c>
      <c r="CH215" s="77">
        <f t="shared" si="70"/>
        <v>4990.909091</v>
      </c>
      <c r="CI215" s="77">
        <f t="shared" si="71"/>
        <v>2333.381818</v>
      </c>
      <c r="CJ215" s="77">
        <f t="shared" si="72"/>
        <v>2333.381818</v>
      </c>
      <c r="CK215" s="75">
        <f t="shared" si="73"/>
        <v>309969.2308</v>
      </c>
      <c r="CL215" s="77">
        <f t="shared" si="74"/>
        <v>1760</v>
      </c>
      <c r="CM215" s="77">
        <f t="shared" si="75"/>
        <v>709.0909091</v>
      </c>
      <c r="CN215" s="77">
        <f t="shared" si="76"/>
        <v>709.0909091</v>
      </c>
      <c r="CO215" s="25">
        <f t="shared" si="77"/>
        <v>2.835743802</v>
      </c>
      <c r="CP215" s="25">
        <f t="shared" si="78"/>
        <v>3.290666667</v>
      </c>
      <c r="CQ215" s="25">
        <f t="shared" si="79"/>
        <v>3.290666667</v>
      </c>
      <c r="CR215" s="25">
        <f t="shared" si="80"/>
        <v>0</v>
      </c>
      <c r="CS215" s="25">
        <f t="shared" si="81"/>
        <v>0</v>
      </c>
      <c r="CT215" s="25">
        <f t="shared" si="82"/>
        <v>3.0685449</v>
      </c>
      <c r="CU215" s="25">
        <f t="shared" si="83"/>
        <v>0</v>
      </c>
      <c r="CV215" s="77">
        <f t="shared" si="84"/>
        <v>0</v>
      </c>
      <c r="CW215" s="77">
        <f t="shared" si="85"/>
        <v>0</v>
      </c>
      <c r="CX215" s="77">
        <f t="shared" si="86"/>
        <v>1383.767872</v>
      </c>
      <c r="CY215" s="77">
        <f t="shared" si="87"/>
        <v>0</v>
      </c>
      <c r="CZ215" s="75">
        <f t="shared" si="88"/>
        <v>101015.0547</v>
      </c>
    </row>
    <row r="216" ht="14.25" customHeigh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c r="BC216" s="15"/>
      <c r="BD216" s="15"/>
      <c r="BE216" s="15"/>
      <c r="BF216" s="15"/>
      <c r="BG216" s="15"/>
      <c r="BH216" s="15"/>
      <c r="BI216" s="15"/>
      <c r="BJ216" s="15"/>
      <c r="BK216" s="15"/>
      <c r="BL216" s="15"/>
      <c r="BM216" s="15"/>
      <c r="BN216" s="15"/>
      <c r="BO216" s="15"/>
      <c r="BP216" s="15"/>
      <c r="BQ216" s="15"/>
      <c r="BR216" s="15"/>
      <c r="BS216" s="15"/>
      <c r="BT216" s="15"/>
      <c r="BU216" s="15"/>
      <c r="BV216" s="15"/>
      <c r="BW216" s="15"/>
      <c r="BX216" s="15"/>
      <c r="BY216" s="15"/>
      <c r="BZ216" s="15"/>
      <c r="CA216" s="8"/>
      <c r="CB216" s="51">
        <v>25.0</v>
      </c>
      <c r="CC216" s="51">
        <f>data!$K46</f>
        <v>44</v>
      </c>
      <c r="CD216" s="51">
        <f>data!$L46</f>
        <v>47</v>
      </c>
      <c r="CE216" s="75">
        <f t="shared" si="67"/>
        <v>4430.769231</v>
      </c>
      <c r="CF216" s="76">
        <f t="shared" si="68"/>
        <v>1</v>
      </c>
      <c r="CG216" s="76">
        <f t="shared" si="69"/>
        <v>1</v>
      </c>
      <c r="CH216" s="77">
        <f t="shared" si="70"/>
        <v>4927.272727</v>
      </c>
      <c r="CI216" s="77">
        <f t="shared" si="71"/>
        <v>2300.054545</v>
      </c>
      <c r="CJ216" s="77">
        <f t="shared" si="72"/>
        <v>2300.054545</v>
      </c>
      <c r="CK216" s="75">
        <f t="shared" si="73"/>
        <v>208246.1538</v>
      </c>
      <c r="CL216" s="77">
        <f t="shared" si="74"/>
        <v>1790</v>
      </c>
      <c r="CM216" s="77">
        <f t="shared" si="75"/>
        <v>722.7272727</v>
      </c>
      <c r="CN216" s="77">
        <f t="shared" si="76"/>
        <v>722.7272727</v>
      </c>
      <c r="CO216" s="25">
        <f t="shared" si="77"/>
        <v>2.752666328</v>
      </c>
      <c r="CP216" s="25">
        <f t="shared" si="78"/>
        <v>3.182465409</v>
      </c>
      <c r="CQ216" s="25">
        <f t="shared" si="79"/>
        <v>3.182465409</v>
      </c>
      <c r="CR216" s="25">
        <f t="shared" si="80"/>
        <v>0</v>
      </c>
      <c r="CS216" s="25">
        <f t="shared" si="81"/>
        <v>0</v>
      </c>
      <c r="CT216" s="25">
        <f t="shared" si="82"/>
        <v>2.910561465</v>
      </c>
      <c r="CU216" s="25">
        <f t="shared" si="83"/>
        <v>0</v>
      </c>
      <c r="CV216" s="77">
        <f t="shared" si="84"/>
        <v>0</v>
      </c>
      <c r="CW216" s="77">
        <f t="shared" si="85"/>
        <v>0</v>
      </c>
      <c r="CX216" s="77">
        <f t="shared" si="86"/>
        <v>1522.307391</v>
      </c>
      <c r="CY216" s="77">
        <f t="shared" si="87"/>
        <v>0</v>
      </c>
      <c r="CZ216" s="75">
        <f t="shared" si="88"/>
        <v>71548.44739</v>
      </c>
    </row>
    <row r="217" ht="14.25" customHeigh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15"/>
      <c r="AU217" s="15"/>
      <c r="AV217" s="15"/>
      <c r="AW217" s="15"/>
      <c r="AX217" s="15"/>
      <c r="AY217" s="15"/>
      <c r="AZ217" s="15"/>
      <c r="BA217" s="15"/>
      <c r="BB217" s="15"/>
      <c r="BC217" s="15"/>
      <c r="BD217" s="15"/>
      <c r="BE217" s="15"/>
      <c r="BF217" s="15"/>
      <c r="BG217" s="15"/>
      <c r="BH217" s="15"/>
      <c r="BI217" s="15"/>
      <c r="BJ217" s="15"/>
      <c r="BK217" s="15"/>
      <c r="BL217" s="15"/>
      <c r="BM217" s="15"/>
      <c r="BN217" s="15"/>
      <c r="BO217" s="15"/>
      <c r="BP217" s="15"/>
      <c r="BQ217" s="15"/>
      <c r="BR217" s="15"/>
      <c r="BS217" s="15"/>
      <c r="BT217" s="15"/>
      <c r="BU217" s="15"/>
      <c r="BV217" s="15"/>
      <c r="BW217" s="15"/>
      <c r="BX217" s="15"/>
      <c r="BY217" s="15"/>
      <c r="BZ217" s="15"/>
      <c r="CA217" s="8"/>
      <c r="CB217" s="51">
        <v>26.0</v>
      </c>
      <c r="CC217" s="51">
        <f>data!$K47</f>
        <v>45</v>
      </c>
      <c r="CD217" s="51">
        <f>data!$L47</f>
        <v>24</v>
      </c>
      <c r="CE217" s="75">
        <f t="shared" si="67"/>
        <v>4615.384615</v>
      </c>
      <c r="CF217" s="76">
        <f t="shared" si="68"/>
        <v>1</v>
      </c>
      <c r="CG217" s="76">
        <f t="shared" si="69"/>
        <v>1</v>
      </c>
      <c r="CH217" s="77">
        <f t="shared" si="70"/>
        <v>4863.636364</v>
      </c>
      <c r="CI217" s="77">
        <f t="shared" si="71"/>
        <v>2266.727273</v>
      </c>
      <c r="CJ217" s="77">
        <f t="shared" si="72"/>
        <v>2266.727273</v>
      </c>
      <c r="CK217" s="75">
        <f t="shared" si="73"/>
        <v>110769.2308</v>
      </c>
      <c r="CL217" s="77">
        <f t="shared" si="74"/>
        <v>1820</v>
      </c>
      <c r="CM217" s="77">
        <f t="shared" si="75"/>
        <v>736.3636364</v>
      </c>
      <c r="CN217" s="77">
        <f t="shared" si="76"/>
        <v>736.3636364</v>
      </c>
      <c r="CO217" s="25">
        <f t="shared" si="77"/>
        <v>2.672327672</v>
      </c>
      <c r="CP217" s="25">
        <f t="shared" si="78"/>
        <v>3.078271605</v>
      </c>
      <c r="CQ217" s="25">
        <f t="shared" si="79"/>
        <v>3.078271605</v>
      </c>
      <c r="CR217" s="25">
        <f t="shared" si="80"/>
        <v>0</v>
      </c>
      <c r="CS217" s="25">
        <f t="shared" si="81"/>
        <v>0</v>
      </c>
      <c r="CT217" s="25">
        <f t="shared" si="82"/>
        <v>2.75257803</v>
      </c>
      <c r="CU217" s="25">
        <f t="shared" si="83"/>
        <v>0</v>
      </c>
      <c r="CV217" s="77">
        <f t="shared" si="84"/>
        <v>0</v>
      </c>
      <c r="CW217" s="77">
        <f t="shared" si="85"/>
        <v>0</v>
      </c>
      <c r="CX217" s="77">
        <f t="shared" si="86"/>
        <v>1676.749784</v>
      </c>
      <c r="CY217" s="77">
        <f t="shared" si="87"/>
        <v>0</v>
      </c>
      <c r="CZ217" s="75">
        <f t="shared" si="88"/>
        <v>40241.9948</v>
      </c>
    </row>
    <row r="218" ht="14.25" customHeigh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c r="BK218" s="15"/>
      <c r="BL218" s="15"/>
      <c r="BM218" s="15"/>
      <c r="BN218" s="15"/>
      <c r="BO218" s="15"/>
      <c r="BP218" s="15"/>
      <c r="BQ218" s="15"/>
      <c r="BR218" s="15"/>
      <c r="BS218" s="15"/>
      <c r="BT218" s="15"/>
      <c r="BU218" s="15"/>
      <c r="BV218" s="15"/>
      <c r="BW218" s="15"/>
      <c r="BX218" s="15"/>
      <c r="BY218" s="15"/>
      <c r="BZ218" s="15"/>
      <c r="CA218" s="8"/>
      <c r="CB218" s="51">
        <v>27.0</v>
      </c>
      <c r="CC218" s="51">
        <f>data!$K48</f>
        <v>46</v>
      </c>
      <c r="CD218" s="51">
        <f>data!$L48</f>
        <v>6</v>
      </c>
      <c r="CE218" s="75">
        <f t="shared" si="67"/>
        <v>4800</v>
      </c>
      <c r="CF218" s="76">
        <f t="shared" si="68"/>
        <v>1</v>
      </c>
      <c r="CG218" s="76">
        <f t="shared" si="69"/>
        <v>1</v>
      </c>
      <c r="CH218" s="77">
        <f t="shared" si="70"/>
        <v>4800</v>
      </c>
      <c r="CI218" s="77">
        <f t="shared" si="71"/>
        <v>2233.4</v>
      </c>
      <c r="CJ218" s="77">
        <f t="shared" si="72"/>
        <v>2233.4</v>
      </c>
      <c r="CK218" s="75">
        <f t="shared" si="73"/>
        <v>28800</v>
      </c>
      <c r="CL218" s="77">
        <f t="shared" si="74"/>
        <v>1850</v>
      </c>
      <c r="CM218" s="77">
        <f t="shared" si="75"/>
        <v>750</v>
      </c>
      <c r="CN218" s="77">
        <f t="shared" si="76"/>
        <v>750</v>
      </c>
      <c r="CO218" s="25">
        <f t="shared" si="77"/>
        <v>2.594594595</v>
      </c>
      <c r="CP218" s="25">
        <f t="shared" si="78"/>
        <v>2.977866667</v>
      </c>
      <c r="CQ218" s="25">
        <f t="shared" si="79"/>
        <v>2.977866667</v>
      </c>
      <c r="CR218" s="25">
        <f t="shared" si="80"/>
        <v>0</v>
      </c>
      <c r="CS218" s="25">
        <f t="shared" si="81"/>
        <v>0</v>
      </c>
      <c r="CT218" s="25">
        <f t="shared" si="82"/>
        <v>2.594594595</v>
      </c>
      <c r="CU218" s="25">
        <f t="shared" si="83"/>
        <v>0</v>
      </c>
      <c r="CV218" s="77">
        <f t="shared" si="84"/>
        <v>0</v>
      </c>
      <c r="CW218" s="77">
        <f t="shared" si="85"/>
        <v>0</v>
      </c>
      <c r="CX218" s="77">
        <f t="shared" si="86"/>
        <v>1850</v>
      </c>
      <c r="CY218" s="77">
        <f t="shared" si="87"/>
        <v>0</v>
      </c>
      <c r="CZ218" s="75">
        <f t="shared" si="88"/>
        <v>11100</v>
      </c>
    </row>
    <row r="219" ht="14.25" customHeigh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15"/>
      <c r="AU219" s="15"/>
      <c r="AV219" s="15"/>
      <c r="AW219" s="15"/>
      <c r="AX219" s="15"/>
      <c r="AY219" s="15"/>
      <c r="AZ219" s="15"/>
      <c r="BA219" s="15"/>
      <c r="BB219" s="15"/>
      <c r="BC219" s="15"/>
      <c r="BD219" s="15"/>
      <c r="BE219" s="15"/>
      <c r="BF219" s="15"/>
      <c r="BG219" s="15"/>
      <c r="BH219" s="15"/>
      <c r="BI219" s="15"/>
      <c r="BJ219" s="15"/>
      <c r="BK219" s="15"/>
      <c r="BL219" s="15"/>
      <c r="BM219" s="15"/>
      <c r="BN219" s="15"/>
      <c r="BO219" s="15"/>
      <c r="BP219" s="15"/>
      <c r="BQ219" s="15"/>
      <c r="BR219" s="15"/>
      <c r="BS219" s="15"/>
      <c r="BT219" s="15"/>
      <c r="BU219" s="15"/>
      <c r="BV219" s="15"/>
      <c r="BW219" s="15"/>
      <c r="BX219" s="15"/>
      <c r="BY219" s="15"/>
      <c r="BZ219" s="15"/>
      <c r="CA219" s="8"/>
      <c r="CB219" s="51">
        <v>28.0</v>
      </c>
      <c r="CC219" s="51">
        <f>data!$K49</f>
        <v>47</v>
      </c>
      <c r="CD219" s="51">
        <f>data!$L49</f>
        <v>0</v>
      </c>
      <c r="CE219" s="75">
        <f t="shared" si="67"/>
        <v>4984.615385</v>
      </c>
      <c r="CF219" s="76">
        <f t="shared" si="68"/>
        <v>1</v>
      </c>
      <c r="CG219" s="76">
        <f t="shared" si="69"/>
        <v>1</v>
      </c>
      <c r="CH219" s="77">
        <f t="shared" si="70"/>
        <v>4736.363636</v>
      </c>
      <c r="CI219" s="77">
        <f t="shared" si="71"/>
        <v>2200.072727</v>
      </c>
      <c r="CJ219" s="77">
        <f t="shared" si="72"/>
        <v>2200.072727</v>
      </c>
      <c r="CK219" s="75">
        <f t="shared" si="73"/>
        <v>0</v>
      </c>
      <c r="CL219" s="77">
        <f t="shared" si="74"/>
        <v>1880</v>
      </c>
      <c r="CM219" s="77">
        <f t="shared" si="75"/>
        <v>763.6363636</v>
      </c>
      <c r="CN219" s="77">
        <f t="shared" si="76"/>
        <v>763.6363636</v>
      </c>
      <c r="CO219" s="25">
        <f t="shared" si="77"/>
        <v>2.51934236</v>
      </c>
      <c r="CP219" s="25">
        <f t="shared" si="78"/>
        <v>2.881047619</v>
      </c>
      <c r="CQ219" s="25">
        <f t="shared" si="79"/>
        <v>2.881047619</v>
      </c>
      <c r="CR219" s="25">
        <f t="shared" si="80"/>
        <v>0</v>
      </c>
      <c r="CS219" s="25">
        <f t="shared" si="81"/>
        <v>0</v>
      </c>
      <c r="CT219" s="25">
        <f t="shared" si="82"/>
        <v>0</v>
      </c>
      <c r="CU219" s="25">
        <f t="shared" si="83"/>
        <v>2.51934236</v>
      </c>
      <c r="CV219" s="77">
        <f t="shared" si="84"/>
        <v>0</v>
      </c>
      <c r="CW219" s="77">
        <f t="shared" si="85"/>
        <v>0</v>
      </c>
      <c r="CX219" s="77">
        <f t="shared" si="86"/>
        <v>0</v>
      </c>
      <c r="CY219" s="77">
        <f t="shared" si="87"/>
        <v>1880</v>
      </c>
      <c r="CZ219" s="75">
        <f t="shared" si="88"/>
        <v>0</v>
      </c>
    </row>
    <row r="220" ht="14.25" customHeigh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8"/>
      <c r="CB220" s="51">
        <v>29.0</v>
      </c>
      <c r="CC220" s="51">
        <f>data!$K50</f>
        <v>48</v>
      </c>
      <c r="CD220" s="51">
        <f>data!$L50</f>
        <v>0</v>
      </c>
      <c r="CE220" s="75">
        <f t="shared" si="67"/>
        <v>5169.230769</v>
      </c>
      <c r="CF220" s="76">
        <f t="shared" si="68"/>
        <v>1</v>
      </c>
      <c r="CG220" s="76">
        <f t="shared" si="69"/>
        <v>1</v>
      </c>
      <c r="CH220" s="77">
        <f t="shared" si="70"/>
        <v>4672.727273</v>
      </c>
      <c r="CI220" s="77">
        <f t="shared" si="71"/>
        <v>2166.745455</v>
      </c>
      <c r="CJ220" s="77">
        <f t="shared" si="72"/>
        <v>2166.745455</v>
      </c>
      <c r="CK220" s="75">
        <f t="shared" si="73"/>
        <v>0</v>
      </c>
      <c r="CL220" s="77">
        <f t="shared" si="74"/>
        <v>1910</v>
      </c>
      <c r="CM220" s="77">
        <f t="shared" si="75"/>
        <v>777.2727273</v>
      </c>
      <c r="CN220" s="77">
        <f t="shared" si="76"/>
        <v>777.2727273</v>
      </c>
      <c r="CO220" s="25">
        <f t="shared" si="77"/>
        <v>2.446454069</v>
      </c>
      <c r="CP220" s="25">
        <f t="shared" si="78"/>
        <v>2.787625731</v>
      </c>
      <c r="CQ220" s="25">
        <f t="shared" si="79"/>
        <v>2.787625731</v>
      </c>
      <c r="CR220" s="25">
        <f t="shared" si="80"/>
        <v>0</v>
      </c>
      <c r="CS220" s="25">
        <f t="shared" si="81"/>
        <v>0</v>
      </c>
      <c r="CT220" s="25">
        <f t="shared" si="82"/>
        <v>0</v>
      </c>
      <c r="CU220" s="25">
        <f t="shared" si="83"/>
        <v>2.446454069</v>
      </c>
      <c r="CV220" s="77">
        <f t="shared" si="84"/>
        <v>0</v>
      </c>
      <c r="CW220" s="77">
        <f t="shared" si="85"/>
        <v>0</v>
      </c>
      <c r="CX220" s="77">
        <f t="shared" si="86"/>
        <v>0</v>
      </c>
      <c r="CY220" s="77">
        <f t="shared" si="87"/>
        <v>1910</v>
      </c>
      <c r="CZ220" s="75">
        <f t="shared" si="88"/>
        <v>0</v>
      </c>
    </row>
    <row r="221" ht="14.25" customHeigh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15"/>
      <c r="AU221" s="15"/>
      <c r="AV221" s="15"/>
      <c r="AW221" s="15"/>
      <c r="AX221" s="15"/>
      <c r="AY221" s="15"/>
      <c r="AZ221" s="15"/>
      <c r="BA221" s="15"/>
      <c r="BB221" s="15"/>
      <c r="BC221" s="15"/>
      <c r="BD221" s="15"/>
      <c r="BE221" s="15"/>
      <c r="BF221" s="15"/>
      <c r="BG221" s="15"/>
      <c r="BH221" s="15"/>
      <c r="BI221" s="15"/>
      <c r="BJ221" s="15"/>
      <c r="BK221" s="15"/>
      <c r="BL221" s="15"/>
      <c r="BM221" s="15"/>
      <c r="BN221" s="15"/>
      <c r="BO221" s="15"/>
      <c r="BP221" s="15"/>
      <c r="BQ221" s="15"/>
      <c r="BR221" s="15"/>
      <c r="BS221" s="15"/>
      <c r="BT221" s="15"/>
      <c r="BU221" s="15"/>
      <c r="BV221" s="15"/>
      <c r="BW221" s="15"/>
      <c r="BX221" s="15"/>
      <c r="BY221" s="15"/>
      <c r="BZ221" s="15"/>
      <c r="CA221" s="8"/>
      <c r="CB221" s="51">
        <v>30.0</v>
      </c>
      <c r="CC221" s="51">
        <f>data!$K51</f>
        <v>49</v>
      </c>
      <c r="CD221" s="51">
        <f>data!$L51</f>
        <v>0</v>
      </c>
      <c r="CE221" s="75">
        <f t="shared" si="67"/>
        <v>5353.846154</v>
      </c>
      <c r="CF221" s="76">
        <f t="shared" si="68"/>
        <v>1</v>
      </c>
      <c r="CG221" s="76">
        <f t="shared" si="69"/>
        <v>1</v>
      </c>
      <c r="CH221" s="77">
        <f t="shared" si="70"/>
        <v>4609.090909</v>
      </c>
      <c r="CI221" s="77">
        <f t="shared" si="71"/>
        <v>2133.418182</v>
      </c>
      <c r="CJ221" s="77">
        <f t="shared" si="72"/>
        <v>2133.418182</v>
      </c>
      <c r="CK221" s="75">
        <f t="shared" si="73"/>
        <v>0</v>
      </c>
      <c r="CL221" s="77">
        <f t="shared" si="74"/>
        <v>1940</v>
      </c>
      <c r="CM221" s="77">
        <f t="shared" si="75"/>
        <v>790.9090909</v>
      </c>
      <c r="CN221" s="77">
        <f t="shared" si="76"/>
        <v>790.9090909</v>
      </c>
      <c r="CO221" s="25">
        <f t="shared" si="77"/>
        <v>2.375820056</v>
      </c>
      <c r="CP221" s="25">
        <f t="shared" si="78"/>
        <v>2.697425287</v>
      </c>
      <c r="CQ221" s="25">
        <f t="shared" si="79"/>
        <v>2.697425287</v>
      </c>
      <c r="CR221" s="25">
        <f t="shared" si="80"/>
        <v>0</v>
      </c>
      <c r="CS221" s="25">
        <f t="shared" si="81"/>
        <v>0</v>
      </c>
      <c r="CT221" s="25">
        <f t="shared" si="82"/>
        <v>0</v>
      </c>
      <c r="CU221" s="25">
        <f t="shared" si="83"/>
        <v>2.375820056</v>
      </c>
      <c r="CV221" s="77">
        <f t="shared" si="84"/>
        <v>0</v>
      </c>
      <c r="CW221" s="77">
        <f t="shared" si="85"/>
        <v>0</v>
      </c>
      <c r="CX221" s="77">
        <f t="shared" si="86"/>
        <v>0</v>
      </c>
      <c r="CY221" s="77">
        <f t="shared" si="87"/>
        <v>1940</v>
      </c>
      <c r="CZ221" s="75">
        <f t="shared" si="88"/>
        <v>0</v>
      </c>
    </row>
    <row r="222" ht="14.25" customHeigh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c r="BC222" s="15"/>
      <c r="BD222" s="15"/>
      <c r="BE222" s="15"/>
      <c r="BF222" s="15"/>
      <c r="BG222" s="15"/>
      <c r="BH222" s="15"/>
      <c r="BI222" s="15"/>
      <c r="BJ222" s="15"/>
      <c r="BK222" s="15"/>
      <c r="BL222" s="15"/>
      <c r="BM222" s="15"/>
      <c r="BN222" s="15"/>
      <c r="BO222" s="15"/>
      <c r="BP222" s="15"/>
      <c r="BQ222" s="15"/>
      <c r="BR222" s="15"/>
      <c r="BS222" s="15"/>
      <c r="BT222" s="15"/>
      <c r="BU222" s="15"/>
      <c r="BV222" s="15"/>
      <c r="BW222" s="15"/>
      <c r="BX222" s="15"/>
      <c r="BY222" s="15"/>
      <c r="BZ222" s="15"/>
      <c r="CA222" s="8"/>
      <c r="CB222" s="51">
        <v>31.0</v>
      </c>
      <c r="CC222" s="51">
        <f>data!$K52</f>
        <v>50</v>
      </c>
      <c r="CD222" s="51">
        <f>data!$L52</f>
        <v>0</v>
      </c>
      <c r="CE222" s="75">
        <f t="shared" si="67"/>
        <v>5538.461538</v>
      </c>
      <c r="CF222" s="76">
        <f t="shared" si="68"/>
        <v>1</v>
      </c>
      <c r="CG222" s="76">
        <f t="shared" si="69"/>
        <v>1</v>
      </c>
      <c r="CH222" s="77">
        <f t="shared" si="70"/>
        <v>4545.454545</v>
      </c>
      <c r="CI222" s="77">
        <f t="shared" si="71"/>
        <v>2100.090909</v>
      </c>
      <c r="CJ222" s="77">
        <f t="shared" si="72"/>
        <v>2100.090909</v>
      </c>
      <c r="CK222" s="75">
        <f t="shared" si="73"/>
        <v>0</v>
      </c>
      <c r="CL222" s="77">
        <f t="shared" si="74"/>
        <v>1970</v>
      </c>
      <c r="CM222" s="77">
        <f t="shared" si="75"/>
        <v>804.5454545</v>
      </c>
      <c r="CN222" s="77">
        <f t="shared" si="76"/>
        <v>804.5454545</v>
      </c>
      <c r="CO222" s="25">
        <f t="shared" si="77"/>
        <v>2.307337333</v>
      </c>
      <c r="CP222" s="25">
        <f t="shared" si="78"/>
        <v>2.610282486</v>
      </c>
      <c r="CQ222" s="25">
        <f t="shared" si="79"/>
        <v>2.610282486</v>
      </c>
      <c r="CR222" s="25">
        <f t="shared" si="80"/>
        <v>0</v>
      </c>
      <c r="CS222" s="25">
        <f t="shared" si="81"/>
        <v>0</v>
      </c>
      <c r="CT222" s="25">
        <f t="shared" si="82"/>
        <v>0</v>
      </c>
      <c r="CU222" s="25">
        <f t="shared" si="83"/>
        <v>2.307337333</v>
      </c>
      <c r="CV222" s="77">
        <f t="shared" si="84"/>
        <v>0</v>
      </c>
      <c r="CW222" s="77">
        <f t="shared" si="85"/>
        <v>0</v>
      </c>
      <c r="CX222" s="77">
        <f t="shared" si="86"/>
        <v>0</v>
      </c>
      <c r="CY222" s="77">
        <f t="shared" si="87"/>
        <v>1970</v>
      </c>
      <c r="CZ222" s="75">
        <f t="shared" si="88"/>
        <v>0</v>
      </c>
    </row>
    <row r="223" ht="14.25" customHeigh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15"/>
      <c r="AU223" s="15"/>
      <c r="AV223" s="15"/>
      <c r="AW223" s="15"/>
      <c r="AX223" s="15"/>
      <c r="AY223" s="15"/>
      <c r="AZ223" s="15"/>
      <c r="BA223" s="15"/>
      <c r="BB223" s="15"/>
      <c r="BC223" s="15"/>
      <c r="BD223" s="15"/>
      <c r="BE223" s="15"/>
      <c r="BF223" s="15"/>
      <c r="BG223" s="15"/>
      <c r="BH223" s="15"/>
      <c r="BI223" s="15"/>
      <c r="BJ223" s="15"/>
      <c r="BK223" s="15"/>
      <c r="BL223" s="15"/>
      <c r="BM223" s="15"/>
      <c r="BN223" s="15"/>
      <c r="BO223" s="15"/>
      <c r="BP223" s="15"/>
      <c r="BQ223" s="15"/>
      <c r="BR223" s="15"/>
      <c r="BS223" s="15"/>
      <c r="BT223" s="15"/>
      <c r="BU223" s="15"/>
      <c r="BV223" s="15"/>
      <c r="BW223" s="15"/>
      <c r="BX223" s="15"/>
      <c r="BY223" s="15"/>
      <c r="BZ223" s="15"/>
      <c r="CA223" s="8"/>
      <c r="CB223" s="51"/>
      <c r="CC223" s="51"/>
      <c r="CD223" s="51">
        <f>SUM(CD192:CD222)</f>
        <v>6493</v>
      </c>
      <c r="CE223" s="51"/>
      <c r="CF223" s="51"/>
      <c r="CG223" s="51"/>
      <c r="CH223" s="51"/>
      <c r="CI223" s="51"/>
      <c r="CJ223" s="8"/>
      <c r="CK223" s="46">
        <f>SUM(CK192:CK222)</f>
        <v>12655753.85</v>
      </c>
      <c r="CL223" s="8"/>
      <c r="CM223" s="24"/>
      <c r="CN223" s="24"/>
      <c r="CO223" s="24"/>
      <c r="CP223" s="24"/>
      <c r="CQ223" s="24"/>
      <c r="CR223" s="24"/>
      <c r="CS223" s="24"/>
      <c r="CT223" s="24"/>
      <c r="CU223" s="24"/>
      <c r="CV223" s="67"/>
      <c r="CW223" s="67"/>
      <c r="CX223" s="67"/>
      <c r="CY223" s="8"/>
      <c r="CZ223" s="106">
        <f>SUM(CZ192:CZ222)</f>
        <v>3094744.645</v>
      </c>
    </row>
    <row r="224" ht="14.25" customHeigh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c r="BD224" s="15"/>
      <c r="BE224" s="15"/>
      <c r="BF224" s="15"/>
      <c r="BG224" s="15"/>
      <c r="BH224" s="15"/>
      <c r="BI224" s="15"/>
      <c r="BJ224" s="15"/>
      <c r="BK224" s="15"/>
      <c r="BL224" s="15"/>
      <c r="BM224" s="15"/>
      <c r="BN224" s="15"/>
      <c r="BO224" s="15"/>
      <c r="BP224" s="15"/>
      <c r="BQ224" s="15"/>
      <c r="BR224" s="15"/>
      <c r="BS224" s="15"/>
      <c r="BT224" s="15"/>
      <c r="BU224" s="15"/>
      <c r="BV224" s="15"/>
      <c r="BW224" s="15"/>
      <c r="BX224" s="15"/>
      <c r="BY224" s="15"/>
      <c r="BZ224" s="15"/>
      <c r="CA224" s="8"/>
      <c r="CB224" s="8"/>
      <c r="CC224" s="8"/>
      <c r="CD224" s="8"/>
      <c r="CE224" s="8"/>
      <c r="CF224" s="8"/>
      <c r="CG224" s="8"/>
      <c r="CH224" s="8"/>
      <c r="CI224" s="8"/>
      <c r="CJ224" s="8"/>
      <c r="CK224" s="8"/>
      <c r="CL224" s="8"/>
      <c r="CM224" s="8"/>
      <c r="CN224" s="8"/>
      <c r="CO224" s="8"/>
      <c r="CP224" s="8"/>
      <c r="CQ224" s="8"/>
      <c r="CR224" s="8"/>
      <c r="CS224" s="8"/>
      <c r="CT224" s="8"/>
      <c r="CU224" s="8"/>
      <c r="CV224" s="8"/>
      <c r="CW224" s="8"/>
      <c r="CX224" s="8"/>
      <c r="CY224" s="8"/>
      <c r="CZ224" s="8"/>
    </row>
    <row r="225" ht="14.25" customHeigh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c r="BD225" s="15"/>
      <c r="BE225" s="15"/>
      <c r="BF225" s="15"/>
      <c r="BG225" s="15"/>
      <c r="BH225" s="15"/>
      <c r="BI225" s="15"/>
      <c r="BJ225" s="15"/>
      <c r="BK225" s="15"/>
      <c r="BL225" s="15"/>
      <c r="BM225" s="15"/>
      <c r="BN225" s="15"/>
      <c r="BO225" s="15"/>
      <c r="BP225" s="15"/>
      <c r="BQ225" s="15"/>
      <c r="BR225" s="15"/>
      <c r="BS225" s="15"/>
      <c r="BT225" s="15"/>
      <c r="BU225" s="15"/>
      <c r="BV225" s="15"/>
      <c r="BW225" s="15"/>
      <c r="BX225" s="15"/>
      <c r="BY225" s="15"/>
      <c r="BZ225" s="15"/>
      <c r="CA225" s="8"/>
      <c r="CB225" s="8"/>
      <c r="CC225" s="8"/>
      <c r="CD225" s="8"/>
      <c r="CE225" s="8"/>
      <c r="CF225" s="8"/>
      <c r="CG225" s="8"/>
      <c r="CH225" s="8"/>
      <c r="CI225" s="8"/>
      <c r="CJ225" s="8"/>
      <c r="CK225" s="8"/>
      <c r="CL225" s="8"/>
      <c r="CM225" s="8"/>
      <c r="CN225" s="8"/>
      <c r="CO225" s="8"/>
      <c r="CP225" s="8"/>
      <c r="CQ225" s="8"/>
      <c r="CR225" s="8"/>
      <c r="CS225" s="8"/>
      <c r="CT225" s="8"/>
      <c r="CU225" s="8"/>
      <c r="CV225" s="8"/>
      <c r="CW225" s="8"/>
      <c r="CX225" s="8"/>
      <c r="CY225" s="8"/>
      <c r="CZ225" s="8"/>
    </row>
    <row r="226" ht="14.25" customHeigh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c r="BK226" s="15"/>
      <c r="BL226" s="15"/>
      <c r="BM226" s="15"/>
      <c r="BN226" s="15"/>
      <c r="BO226" s="15"/>
      <c r="BP226" s="15"/>
      <c r="BQ226" s="15"/>
      <c r="BR226" s="15"/>
      <c r="BS226" s="15"/>
      <c r="BT226" s="15"/>
      <c r="BU226" s="15"/>
      <c r="BV226" s="15"/>
      <c r="BW226" s="15"/>
      <c r="BX226" s="15"/>
      <c r="BY226" s="15"/>
      <c r="BZ226" s="15"/>
      <c r="CA226" s="8"/>
      <c r="CB226" s="8"/>
      <c r="CC226" s="8"/>
      <c r="CD226" s="8"/>
      <c r="CE226" s="8"/>
      <c r="CF226" s="8"/>
      <c r="CG226" s="8"/>
      <c r="CH226" s="8"/>
      <c r="CI226" s="8"/>
      <c r="CJ226" s="8"/>
      <c r="CK226" s="8"/>
      <c r="CL226" s="8"/>
      <c r="CM226" s="8"/>
      <c r="CN226" s="8"/>
      <c r="CO226" s="8"/>
      <c r="CP226" s="8"/>
      <c r="CQ226" s="8"/>
      <c r="CR226" s="8"/>
      <c r="CS226" s="8"/>
      <c r="CT226" s="8"/>
      <c r="CU226" s="8"/>
      <c r="CV226" s="8"/>
      <c r="CW226" s="8"/>
      <c r="CX226" s="8"/>
      <c r="CY226" s="8"/>
      <c r="CZ226" s="8"/>
    </row>
    <row r="227" ht="14.25" customHeigh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15"/>
      <c r="AU227" s="15"/>
      <c r="AV227" s="15"/>
      <c r="AW227" s="15"/>
      <c r="AX227" s="15"/>
      <c r="AY227" s="15"/>
      <c r="AZ227" s="15"/>
      <c r="BA227" s="15"/>
      <c r="BB227" s="15"/>
      <c r="BC227" s="15"/>
      <c r="BD227" s="15"/>
      <c r="BE227" s="15"/>
      <c r="BF227" s="15"/>
      <c r="BG227" s="15"/>
      <c r="BH227" s="15"/>
      <c r="BI227" s="15"/>
      <c r="BJ227" s="15"/>
      <c r="BK227" s="15"/>
      <c r="BL227" s="15"/>
      <c r="BM227" s="15"/>
      <c r="BN227" s="15"/>
      <c r="BO227" s="15"/>
      <c r="BP227" s="15"/>
      <c r="BQ227" s="15"/>
      <c r="BR227" s="15"/>
      <c r="BS227" s="15"/>
      <c r="BT227" s="15"/>
      <c r="BU227" s="15"/>
      <c r="BV227" s="15"/>
      <c r="BW227" s="15"/>
      <c r="BX227" s="15"/>
      <c r="BY227" s="15"/>
      <c r="BZ227" s="15"/>
      <c r="CA227" s="8"/>
      <c r="CB227" s="8"/>
      <c r="CC227" s="8"/>
      <c r="CD227" s="8"/>
      <c r="CE227" s="8"/>
      <c r="CF227" s="8"/>
      <c r="CG227" s="8"/>
      <c r="CH227" s="8"/>
      <c r="CI227" s="8"/>
      <c r="CJ227" s="8"/>
      <c r="CK227" s="8"/>
      <c r="CL227" s="8"/>
      <c r="CM227" s="8"/>
      <c r="CN227" s="8"/>
      <c r="CO227" s="8"/>
      <c r="CP227" s="8"/>
      <c r="CQ227" s="8"/>
      <c r="CR227" s="8"/>
      <c r="CS227" s="8"/>
      <c r="CT227" s="8"/>
      <c r="CU227" s="8"/>
      <c r="CV227" s="8"/>
      <c r="CW227" s="8"/>
      <c r="CX227" s="8"/>
      <c r="CY227" s="8"/>
      <c r="CZ227" s="8"/>
    </row>
    <row r="228" ht="14.25" customHeight="1">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8"/>
      <c r="CB228" s="8"/>
      <c r="CC228" s="8"/>
      <c r="CD228" s="8"/>
      <c r="CE228" s="8"/>
      <c r="CF228" s="8"/>
      <c r="CG228" s="8"/>
      <c r="CH228" s="8"/>
      <c r="CI228" s="8"/>
      <c r="CJ228" s="8"/>
      <c r="CK228" s="8"/>
      <c r="CL228" s="8"/>
      <c r="CM228" s="8"/>
      <c r="CN228" s="8"/>
      <c r="CO228" s="8"/>
      <c r="CP228" s="8"/>
      <c r="CQ228" s="8"/>
      <c r="CR228" s="8"/>
      <c r="CS228" s="8"/>
      <c r="CT228" s="8"/>
      <c r="CU228" s="8"/>
      <c r="CV228" s="8"/>
      <c r="CW228" s="8"/>
      <c r="CX228" s="8"/>
      <c r="CY228" s="8"/>
      <c r="CZ228" s="8"/>
    </row>
    <row r="229" ht="14.25" customHeight="1">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15"/>
      <c r="BO229" s="15"/>
      <c r="BP229" s="15"/>
      <c r="BQ229" s="15"/>
      <c r="BR229" s="15"/>
      <c r="BS229" s="15"/>
      <c r="BT229" s="15"/>
      <c r="BU229" s="15"/>
      <c r="BV229" s="15"/>
      <c r="BW229" s="15"/>
      <c r="BX229" s="15"/>
      <c r="BY229" s="15"/>
      <c r="BZ229" s="15"/>
      <c r="CA229" s="8"/>
      <c r="CB229" s="8"/>
      <c r="CC229" s="8"/>
      <c r="CD229" s="8"/>
      <c r="CE229" s="8"/>
      <c r="CF229" s="8"/>
      <c r="CG229" s="8"/>
      <c r="CH229" s="8"/>
      <c r="CI229" s="8"/>
      <c r="CJ229" s="8"/>
      <c r="CK229" s="8"/>
      <c r="CL229" s="8"/>
      <c r="CM229" s="8"/>
      <c r="CN229" s="8"/>
      <c r="CO229" s="8"/>
      <c r="CP229" s="8"/>
      <c r="CQ229" s="8"/>
      <c r="CR229" s="8"/>
      <c r="CS229" s="8"/>
      <c r="CT229" s="8"/>
      <c r="CU229" s="8"/>
      <c r="CV229" s="8"/>
      <c r="CW229" s="8"/>
      <c r="CX229" s="8"/>
      <c r="CY229" s="8"/>
      <c r="CZ229" s="8"/>
    </row>
    <row r="230" ht="14.25" customHeight="1">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15"/>
      <c r="BO230" s="15"/>
      <c r="BP230" s="15"/>
      <c r="BQ230" s="15"/>
      <c r="BR230" s="15"/>
      <c r="BS230" s="15"/>
      <c r="BT230" s="15"/>
      <c r="BU230" s="15"/>
      <c r="BV230" s="15"/>
      <c r="BW230" s="15"/>
      <c r="BX230" s="15"/>
      <c r="BY230" s="15"/>
      <c r="BZ230" s="15"/>
      <c r="CA230" s="8"/>
      <c r="CB230" s="8"/>
      <c r="CC230" s="8"/>
      <c r="CD230" s="8"/>
      <c r="CE230" s="8"/>
      <c r="CF230" s="8"/>
      <c r="CG230" s="8"/>
      <c r="CH230" s="8"/>
      <c r="CI230" s="8"/>
      <c r="CJ230" s="8"/>
      <c r="CK230" s="8"/>
      <c r="CL230" s="8"/>
      <c r="CM230" s="8"/>
      <c r="CN230" s="8"/>
      <c r="CO230" s="8"/>
      <c r="CP230" s="8"/>
      <c r="CQ230" s="8"/>
      <c r="CR230" s="8"/>
      <c r="CS230" s="8"/>
      <c r="CT230" s="8"/>
      <c r="CU230" s="8"/>
      <c r="CV230" s="8"/>
      <c r="CW230" s="8"/>
      <c r="CX230" s="8"/>
      <c r="CY230" s="8"/>
      <c r="CZ230" s="8"/>
    </row>
    <row r="231" ht="14.25" customHeight="1">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15"/>
      <c r="AU231" s="15"/>
      <c r="AV231" s="15"/>
      <c r="AW231" s="15"/>
      <c r="AX231" s="15"/>
      <c r="AY231" s="15"/>
      <c r="AZ231" s="15"/>
      <c r="BA231" s="15"/>
      <c r="BB231" s="15"/>
      <c r="BC231" s="15"/>
      <c r="BD231" s="15"/>
      <c r="BE231" s="15"/>
      <c r="BF231" s="15"/>
      <c r="BG231" s="15"/>
      <c r="BH231" s="15"/>
      <c r="BI231" s="15"/>
      <c r="BJ231" s="15"/>
      <c r="BK231" s="15"/>
      <c r="BL231" s="15"/>
      <c r="BM231" s="15"/>
      <c r="BN231" s="15"/>
      <c r="BO231" s="15"/>
      <c r="BP231" s="15"/>
      <c r="BQ231" s="15"/>
      <c r="BR231" s="15"/>
      <c r="BS231" s="15"/>
      <c r="BT231" s="15"/>
      <c r="BU231" s="15"/>
      <c r="BV231" s="15"/>
      <c r="BW231" s="15"/>
      <c r="BX231" s="15"/>
      <c r="BY231" s="15"/>
      <c r="BZ231" s="15"/>
      <c r="CA231" s="8"/>
      <c r="CB231" s="8"/>
      <c r="CC231" s="8"/>
      <c r="CD231" s="8"/>
      <c r="CE231" s="8"/>
      <c r="CF231" s="8"/>
      <c r="CG231" s="8"/>
      <c r="CH231" s="8"/>
      <c r="CI231" s="8"/>
      <c r="CJ231" s="8"/>
      <c r="CK231" s="8"/>
      <c r="CL231" s="8"/>
      <c r="CM231" s="8"/>
      <c r="CN231" s="8"/>
      <c r="CO231" s="8"/>
      <c r="CP231" s="8"/>
      <c r="CQ231" s="8"/>
      <c r="CR231" s="8"/>
      <c r="CS231" s="8"/>
      <c r="CT231" s="8"/>
      <c r="CU231" s="8"/>
      <c r="CV231" s="8"/>
      <c r="CW231" s="8"/>
      <c r="CX231" s="8"/>
      <c r="CY231" s="8"/>
      <c r="CZ231" s="8"/>
    </row>
    <row r="232" ht="14.25" customHeight="1">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15"/>
      <c r="BO232" s="15"/>
      <c r="BP232" s="15"/>
      <c r="BQ232" s="15"/>
      <c r="BR232" s="15"/>
      <c r="BS232" s="15"/>
      <c r="BT232" s="15"/>
      <c r="BU232" s="15"/>
      <c r="BV232" s="15"/>
      <c r="BW232" s="15"/>
      <c r="BX232" s="15"/>
      <c r="BY232" s="15"/>
      <c r="BZ232" s="15"/>
      <c r="CA232" s="8"/>
      <c r="CB232" s="8"/>
      <c r="CC232" s="8"/>
      <c r="CD232" s="8"/>
      <c r="CE232" s="8"/>
      <c r="CF232" s="8"/>
      <c r="CG232" s="8"/>
      <c r="CH232" s="8"/>
      <c r="CI232" s="8"/>
      <c r="CJ232" s="8"/>
      <c r="CK232" s="8"/>
      <c r="CL232" s="8"/>
      <c r="CM232" s="8"/>
      <c r="CN232" s="8"/>
      <c r="CO232" s="8"/>
      <c r="CP232" s="8"/>
      <c r="CQ232" s="8"/>
      <c r="CR232" s="8"/>
      <c r="CS232" s="8"/>
      <c r="CT232" s="8"/>
      <c r="CU232" s="8"/>
      <c r="CV232" s="8"/>
      <c r="CW232" s="8"/>
      <c r="CX232" s="8"/>
      <c r="CY232" s="8"/>
      <c r="CZ232" s="8"/>
    </row>
    <row r="233" ht="14.25" customHeight="1">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15"/>
      <c r="BO233" s="15"/>
      <c r="BP233" s="15"/>
      <c r="BQ233" s="15"/>
      <c r="BR233" s="15"/>
      <c r="BS233" s="15"/>
      <c r="BT233" s="15"/>
      <c r="BU233" s="15"/>
      <c r="BV233" s="15"/>
      <c r="BW233" s="15"/>
      <c r="BX233" s="15"/>
      <c r="BY233" s="15"/>
      <c r="BZ233" s="15"/>
      <c r="CA233" s="8"/>
      <c r="CB233" s="8"/>
      <c r="CC233" s="8"/>
      <c r="CD233" s="8"/>
      <c r="CE233" s="8"/>
      <c r="CF233" s="8"/>
      <c r="CG233" s="8"/>
      <c r="CH233" s="8"/>
      <c r="CI233" s="8"/>
      <c r="CJ233" s="8"/>
      <c r="CK233" s="8"/>
      <c r="CL233" s="8"/>
      <c r="CM233" s="8"/>
      <c r="CN233" s="8"/>
      <c r="CO233" s="8"/>
      <c r="CP233" s="8"/>
      <c r="CQ233" s="8"/>
      <c r="CR233" s="8"/>
      <c r="CS233" s="8"/>
      <c r="CT233" s="8"/>
      <c r="CU233" s="8"/>
      <c r="CV233" s="8"/>
      <c r="CW233" s="8"/>
      <c r="CX233" s="8"/>
      <c r="CY233" s="8"/>
      <c r="CZ233" s="8"/>
    </row>
    <row r="234" ht="14.25" customHeight="1">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15"/>
      <c r="BO234" s="15"/>
      <c r="BP234" s="15"/>
      <c r="BQ234" s="15"/>
      <c r="BR234" s="15"/>
      <c r="BS234" s="15"/>
      <c r="BT234" s="15"/>
      <c r="BU234" s="15"/>
      <c r="BV234" s="15"/>
      <c r="BW234" s="15"/>
      <c r="BX234" s="15"/>
      <c r="BY234" s="15"/>
      <c r="BZ234" s="15"/>
      <c r="CA234" s="8"/>
      <c r="CB234" s="8"/>
      <c r="CC234" s="8"/>
      <c r="CD234" s="8"/>
      <c r="CE234" s="8"/>
      <c r="CF234" s="8"/>
      <c r="CG234" s="8"/>
      <c r="CH234" s="8"/>
      <c r="CI234" s="8"/>
      <c r="CJ234" s="8"/>
      <c r="CK234" s="8"/>
      <c r="CL234" s="8"/>
      <c r="CM234" s="8"/>
      <c r="CN234" s="8"/>
      <c r="CO234" s="8"/>
      <c r="CP234" s="8"/>
      <c r="CQ234" s="8"/>
      <c r="CR234" s="8"/>
      <c r="CS234" s="8"/>
      <c r="CT234" s="8"/>
      <c r="CU234" s="8"/>
      <c r="CV234" s="8"/>
      <c r="CW234" s="8"/>
      <c r="CX234" s="8"/>
      <c r="CY234" s="8"/>
      <c r="CZ234" s="8"/>
    </row>
    <row r="235" ht="14.25" customHeight="1">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15"/>
      <c r="BO235" s="15"/>
      <c r="BP235" s="15"/>
      <c r="BQ235" s="15"/>
      <c r="BR235" s="15"/>
      <c r="BS235" s="15"/>
      <c r="BT235" s="15"/>
      <c r="BU235" s="15"/>
      <c r="BV235" s="15"/>
      <c r="BW235" s="15"/>
      <c r="BX235" s="15"/>
      <c r="BY235" s="15"/>
      <c r="BZ235" s="15"/>
      <c r="CA235" s="8"/>
      <c r="CB235" s="8"/>
      <c r="CC235" s="8"/>
      <c r="CD235" s="8"/>
      <c r="CE235" s="8"/>
      <c r="CF235" s="8"/>
      <c r="CG235" s="8"/>
      <c r="CH235" s="8"/>
      <c r="CI235" s="8"/>
      <c r="CJ235" s="8"/>
      <c r="CK235" s="8"/>
      <c r="CL235" s="8"/>
      <c r="CM235" s="8"/>
      <c r="CN235" s="8"/>
      <c r="CO235" s="8"/>
      <c r="CP235" s="8"/>
      <c r="CQ235" s="8"/>
      <c r="CR235" s="8"/>
      <c r="CS235" s="8"/>
      <c r="CT235" s="8"/>
      <c r="CU235" s="8"/>
      <c r="CV235" s="8"/>
      <c r="CW235" s="8"/>
      <c r="CX235" s="8"/>
      <c r="CY235" s="8"/>
      <c r="CZ235" s="8"/>
    </row>
    <row r="236" ht="14.25" customHeight="1">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8"/>
      <c r="CB236" s="8"/>
      <c r="CC236" s="8"/>
      <c r="CD236" s="8"/>
      <c r="CE236" s="8"/>
      <c r="CF236" s="8"/>
      <c r="CG236" s="8"/>
      <c r="CH236" s="8"/>
      <c r="CI236" s="8"/>
      <c r="CJ236" s="8"/>
      <c r="CK236" s="8"/>
      <c r="CL236" s="8"/>
      <c r="CM236" s="8"/>
      <c r="CN236" s="8"/>
      <c r="CO236" s="8"/>
      <c r="CP236" s="8"/>
      <c r="CQ236" s="8"/>
      <c r="CR236" s="8"/>
      <c r="CS236" s="8"/>
      <c r="CT236" s="8"/>
      <c r="CU236" s="8"/>
      <c r="CV236" s="8"/>
      <c r="CW236" s="8"/>
      <c r="CX236" s="8"/>
      <c r="CY236" s="8"/>
      <c r="CZ236" s="8"/>
    </row>
    <row r="237" ht="14.25" customHeight="1">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15"/>
      <c r="BD237" s="15"/>
      <c r="BE237" s="15"/>
      <c r="BF237" s="15"/>
      <c r="BG237" s="15"/>
      <c r="BH237" s="15"/>
      <c r="BI237" s="15"/>
      <c r="BJ237" s="15"/>
      <c r="BK237" s="15"/>
      <c r="BL237" s="15"/>
      <c r="BM237" s="15"/>
      <c r="BN237" s="15"/>
      <c r="BO237" s="15"/>
      <c r="BP237" s="15"/>
      <c r="BQ237" s="15"/>
      <c r="BR237" s="15"/>
      <c r="BS237" s="15"/>
      <c r="BT237" s="15"/>
      <c r="BU237" s="15"/>
      <c r="BV237" s="15"/>
      <c r="BW237" s="15"/>
      <c r="BX237" s="15"/>
      <c r="BY237" s="15"/>
      <c r="BZ237" s="15"/>
      <c r="CA237" s="8"/>
      <c r="CB237" s="8"/>
      <c r="CC237" s="8"/>
      <c r="CD237" s="8"/>
      <c r="CE237" s="8"/>
      <c r="CF237" s="8"/>
      <c r="CG237" s="8"/>
      <c r="CH237" s="8"/>
      <c r="CI237" s="8"/>
      <c r="CJ237" s="8"/>
      <c r="CK237" s="8"/>
      <c r="CL237" s="8"/>
      <c r="CM237" s="8"/>
      <c r="CN237" s="8"/>
      <c r="CO237" s="8"/>
      <c r="CP237" s="8"/>
      <c r="CQ237" s="8"/>
      <c r="CR237" s="8"/>
      <c r="CS237" s="8"/>
      <c r="CT237" s="8"/>
      <c r="CU237" s="8"/>
      <c r="CV237" s="8"/>
      <c r="CW237" s="8"/>
      <c r="CX237" s="8"/>
      <c r="CY237" s="8"/>
      <c r="CZ237" s="8"/>
    </row>
    <row r="238" ht="14.25" customHeight="1">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c r="BC238" s="15"/>
      <c r="BD238" s="15"/>
      <c r="BE238" s="15"/>
      <c r="BF238" s="15"/>
      <c r="BG238" s="15"/>
      <c r="BH238" s="15"/>
      <c r="BI238" s="15"/>
      <c r="BJ238" s="15"/>
      <c r="BK238" s="15"/>
      <c r="BL238" s="15"/>
      <c r="BM238" s="15"/>
      <c r="BN238" s="15"/>
      <c r="BO238" s="15"/>
      <c r="BP238" s="15"/>
      <c r="BQ238" s="15"/>
      <c r="BR238" s="15"/>
      <c r="BS238" s="15"/>
      <c r="BT238" s="15"/>
      <c r="BU238" s="15"/>
      <c r="BV238" s="15"/>
      <c r="BW238" s="15"/>
      <c r="BX238" s="15"/>
      <c r="BY238" s="15"/>
      <c r="BZ238" s="15"/>
      <c r="CA238" s="8"/>
      <c r="CB238" s="8"/>
      <c r="CC238" s="8"/>
      <c r="CD238" s="8"/>
      <c r="CE238" s="8"/>
      <c r="CF238" s="8"/>
      <c r="CG238" s="8"/>
      <c r="CH238" s="8"/>
      <c r="CI238" s="8"/>
      <c r="CJ238" s="8"/>
      <c r="CK238" s="8"/>
      <c r="CL238" s="8"/>
      <c r="CM238" s="8"/>
      <c r="CN238" s="8"/>
      <c r="CO238" s="8"/>
      <c r="CP238" s="8"/>
      <c r="CQ238" s="8"/>
      <c r="CR238" s="8"/>
      <c r="CS238" s="8"/>
      <c r="CT238" s="8"/>
      <c r="CU238" s="8"/>
      <c r="CV238" s="8"/>
      <c r="CW238" s="8"/>
      <c r="CX238" s="8"/>
      <c r="CY238" s="8"/>
      <c r="CZ238" s="8"/>
    </row>
    <row r="239" ht="14.25" customHeight="1">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15"/>
      <c r="BO239" s="15"/>
      <c r="BP239" s="15"/>
      <c r="BQ239" s="15"/>
      <c r="BR239" s="15"/>
      <c r="BS239" s="15"/>
      <c r="BT239" s="15"/>
      <c r="BU239" s="15"/>
      <c r="BV239" s="15"/>
      <c r="BW239" s="15"/>
      <c r="BX239" s="15"/>
      <c r="BY239" s="15"/>
      <c r="BZ239" s="15"/>
      <c r="CA239" s="8"/>
      <c r="CB239" s="8"/>
      <c r="CC239" s="8"/>
      <c r="CD239" s="8"/>
      <c r="CE239" s="8"/>
      <c r="CF239" s="8"/>
      <c r="CG239" s="8"/>
      <c r="CH239" s="8"/>
      <c r="CI239" s="8"/>
      <c r="CJ239" s="8"/>
      <c r="CK239" s="8"/>
      <c r="CL239" s="8"/>
      <c r="CM239" s="8"/>
      <c r="CN239" s="8"/>
      <c r="CO239" s="8"/>
      <c r="CP239" s="8"/>
      <c r="CQ239" s="8"/>
      <c r="CR239" s="8"/>
      <c r="CS239" s="8"/>
      <c r="CT239" s="8"/>
      <c r="CU239" s="8"/>
      <c r="CV239" s="8"/>
      <c r="CW239" s="8"/>
      <c r="CX239" s="8"/>
      <c r="CY239" s="8"/>
      <c r="CZ239" s="8"/>
    </row>
    <row r="240" ht="14.25" customHeight="1">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c r="BK240" s="15"/>
      <c r="BL240" s="15"/>
      <c r="BM240" s="15"/>
      <c r="BN240" s="15"/>
      <c r="BO240" s="15"/>
      <c r="BP240" s="15"/>
      <c r="BQ240" s="15"/>
      <c r="BR240" s="15"/>
      <c r="BS240" s="15"/>
      <c r="BT240" s="15"/>
      <c r="BU240" s="15"/>
      <c r="BV240" s="15"/>
      <c r="BW240" s="15"/>
      <c r="BX240" s="15"/>
      <c r="BY240" s="15"/>
      <c r="BZ240" s="15"/>
      <c r="CA240" s="8"/>
      <c r="CB240" s="8"/>
      <c r="CC240" s="8"/>
      <c r="CD240" s="8"/>
      <c r="CE240" s="8"/>
      <c r="CF240" s="8"/>
      <c r="CG240" s="8"/>
      <c r="CH240" s="8"/>
      <c r="CI240" s="8"/>
      <c r="CJ240" s="8"/>
      <c r="CK240" s="8"/>
      <c r="CL240" s="8"/>
      <c r="CM240" s="8"/>
      <c r="CN240" s="8"/>
      <c r="CO240" s="8"/>
      <c r="CP240" s="8"/>
      <c r="CQ240" s="8"/>
      <c r="CR240" s="8"/>
      <c r="CS240" s="8"/>
      <c r="CT240" s="8"/>
      <c r="CU240" s="8"/>
      <c r="CV240" s="8"/>
      <c r="CW240" s="8"/>
      <c r="CX240" s="8"/>
      <c r="CY240" s="8"/>
      <c r="CZ240" s="8"/>
    </row>
    <row r="241" ht="14.25" customHeight="1">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5"/>
      <c r="BC241" s="15"/>
      <c r="BD241" s="15"/>
      <c r="BE241" s="15"/>
      <c r="BF241" s="15"/>
      <c r="BG241" s="15"/>
      <c r="BH241" s="15"/>
      <c r="BI241" s="15"/>
      <c r="BJ241" s="15"/>
      <c r="BK241" s="15"/>
      <c r="BL241" s="15"/>
      <c r="BM241" s="15"/>
      <c r="BN241" s="15"/>
      <c r="BO241" s="15"/>
      <c r="BP241" s="15"/>
      <c r="BQ241" s="15"/>
      <c r="BR241" s="15"/>
      <c r="BS241" s="15"/>
      <c r="BT241" s="15"/>
      <c r="BU241" s="15"/>
      <c r="BV241" s="15"/>
      <c r="BW241" s="15"/>
      <c r="BX241" s="15"/>
      <c r="BY241" s="15"/>
      <c r="BZ241" s="15"/>
      <c r="CA241" s="8"/>
      <c r="CB241" s="8"/>
      <c r="CC241" s="8"/>
      <c r="CD241" s="8"/>
      <c r="CE241" s="8"/>
      <c r="CF241" s="8"/>
      <c r="CG241" s="8"/>
      <c r="CH241" s="8"/>
      <c r="CI241" s="8"/>
      <c r="CJ241" s="8"/>
      <c r="CK241" s="8"/>
      <c r="CL241" s="8"/>
      <c r="CM241" s="8"/>
      <c r="CN241" s="8"/>
      <c r="CO241" s="8"/>
      <c r="CP241" s="8"/>
      <c r="CQ241" s="8"/>
      <c r="CR241" s="8"/>
      <c r="CS241" s="8"/>
      <c r="CT241" s="8"/>
      <c r="CU241" s="8"/>
      <c r="CV241" s="8"/>
      <c r="CW241" s="8"/>
      <c r="CX241" s="8"/>
      <c r="CY241" s="8"/>
      <c r="CZ241" s="8"/>
    </row>
    <row r="242" ht="14.25" customHeight="1">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15"/>
      <c r="BO242" s="15"/>
      <c r="BP242" s="15"/>
      <c r="BQ242" s="15"/>
      <c r="BR242" s="15"/>
      <c r="BS242" s="15"/>
      <c r="BT242" s="15"/>
      <c r="BU242" s="15"/>
      <c r="BV242" s="15"/>
      <c r="BW242" s="15"/>
      <c r="BX242" s="15"/>
      <c r="BY242" s="15"/>
      <c r="BZ242" s="15"/>
      <c r="CA242" s="8"/>
      <c r="CB242" s="8"/>
      <c r="CC242" s="8"/>
      <c r="CD242" s="8"/>
      <c r="CE242" s="8"/>
      <c r="CF242" s="8"/>
      <c r="CG242" s="8"/>
      <c r="CH242" s="8"/>
      <c r="CI242" s="8"/>
      <c r="CJ242" s="8"/>
      <c r="CK242" s="8"/>
      <c r="CL242" s="8"/>
      <c r="CM242" s="8"/>
      <c r="CN242" s="8"/>
      <c r="CO242" s="8"/>
      <c r="CP242" s="8"/>
      <c r="CQ242" s="8"/>
      <c r="CR242" s="8"/>
      <c r="CS242" s="8"/>
      <c r="CT242" s="8"/>
      <c r="CU242" s="8"/>
      <c r="CV242" s="8"/>
      <c r="CW242" s="8"/>
      <c r="CX242" s="8"/>
      <c r="CY242" s="8"/>
      <c r="CZ242" s="8"/>
    </row>
    <row r="243" ht="14.25" customHeight="1">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15"/>
      <c r="BC243" s="15"/>
      <c r="BD243" s="15"/>
      <c r="BE243" s="15"/>
      <c r="BF243" s="15"/>
      <c r="BG243" s="15"/>
      <c r="BH243" s="15"/>
      <c r="BI243" s="15"/>
      <c r="BJ243" s="15"/>
      <c r="BK243" s="15"/>
      <c r="BL243" s="15"/>
      <c r="BM243" s="15"/>
      <c r="BN243" s="15"/>
      <c r="BO243" s="15"/>
      <c r="BP243" s="15"/>
      <c r="BQ243" s="15"/>
      <c r="BR243" s="15"/>
      <c r="BS243" s="15"/>
      <c r="BT243" s="15"/>
      <c r="BU243" s="15"/>
      <c r="BV243" s="15"/>
      <c r="BW243" s="15"/>
      <c r="BX243" s="15"/>
      <c r="BY243" s="15"/>
      <c r="BZ243" s="15"/>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c r="CY243" s="8"/>
      <c r="CZ243" s="8"/>
    </row>
    <row r="244" ht="14.25" customHeight="1">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c r="CY244" s="8"/>
      <c r="CZ244" s="8"/>
    </row>
    <row r="245" ht="14.25" customHeight="1">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c r="BD245" s="15"/>
      <c r="BE245" s="15"/>
      <c r="BF245" s="15"/>
      <c r="BG245" s="15"/>
      <c r="BH245" s="15"/>
      <c r="BI245" s="15"/>
      <c r="BJ245" s="15"/>
      <c r="BK245" s="15"/>
      <c r="BL245" s="15"/>
      <c r="BM245" s="15"/>
      <c r="BN245" s="15"/>
      <c r="BO245" s="15"/>
      <c r="BP245" s="15"/>
      <c r="BQ245" s="15"/>
      <c r="BR245" s="15"/>
      <c r="BS245" s="15"/>
      <c r="BT245" s="15"/>
      <c r="BU245" s="15"/>
      <c r="BV245" s="15"/>
      <c r="BW245" s="15"/>
      <c r="BX245" s="15"/>
      <c r="BY245" s="15"/>
      <c r="BZ245" s="15"/>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c r="CY245" s="8"/>
      <c r="CZ245" s="8"/>
    </row>
    <row r="246" ht="14.25" customHeight="1">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W246" s="15"/>
      <c r="BX246" s="15"/>
      <c r="BY246" s="15"/>
      <c r="BZ246" s="15"/>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c r="CY246" s="8"/>
      <c r="CZ246" s="8"/>
    </row>
    <row r="247" ht="14.25" customHeight="1">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W247" s="15"/>
      <c r="BX247" s="15"/>
      <c r="BY247" s="15"/>
      <c r="BZ247" s="15"/>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c r="CY247" s="8"/>
      <c r="CZ247" s="8"/>
    </row>
    <row r="248" ht="14.25" customHeight="1">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c r="BC248" s="15"/>
      <c r="BD248" s="15"/>
      <c r="BE248" s="15"/>
      <c r="BF248" s="15"/>
      <c r="BG248" s="15"/>
      <c r="BH248" s="15"/>
      <c r="BI248" s="15"/>
      <c r="BJ248" s="15"/>
      <c r="BK248" s="15"/>
      <c r="BL248" s="15"/>
      <c r="BM248" s="15"/>
      <c r="BN248" s="15"/>
      <c r="BO248" s="15"/>
      <c r="BP248" s="15"/>
      <c r="BQ248" s="15"/>
      <c r="BR248" s="15"/>
      <c r="BS248" s="15"/>
      <c r="BT248" s="15"/>
      <c r="BU248" s="15"/>
      <c r="BV248" s="15"/>
      <c r="BW248" s="15"/>
      <c r="BX248" s="15"/>
      <c r="BY248" s="15"/>
      <c r="BZ248" s="15"/>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c r="CY248" s="8"/>
      <c r="CZ248" s="8"/>
    </row>
    <row r="249" ht="14.25" customHeight="1">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15"/>
      <c r="AT249" s="15"/>
      <c r="AU249" s="15"/>
      <c r="AV249" s="15"/>
      <c r="AW249" s="15"/>
      <c r="AX249" s="15"/>
      <c r="AY249" s="15"/>
      <c r="AZ249" s="15"/>
      <c r="BA249" s="15"/>
      <c r="BB249" s="15"/>
      <c r="BC249" s="15"/>
      <c r="BD249" s="15"/>
      <c r="BE249" s="15"/>
      <c r="BF249" s="15"/>
      <c r="BG249" s="15"/>
      <c r="BH249" s="15"/>
      <c r="BI249" s="15"/>
      <c r="BJ249" s="15"/>
      <c r="BK249" s="15"/>
      <c r="BL249" s="15"/>
      <c r="BM249" s="15"/>
      <c r="BN249" s="15"/>
      <c r="BO249" s="15"/>
      <c r="BP249" s="15"/>
      <c r="BQ249" s="15"/>
      <c r="BR249" s="15"/>
      <c r="BS249" s="15"/>
      <c r="BT249" s="15"/>
      <c r="BU249" s="15"/>
      <c r="BV249" s="15"/>
      <c r="BW249" s="15"/>
      <c r="BX249" s="15"/>
      <c r="BY249" s="15"/>
      <c r="BZ249" s="15"/>
      <c r="CA249" s="8"/>
      <c r="CB249" s="8"/>
      <c r="CC249" s="8"/>
      <c r="CD249" s="8"/>
      <c r="CE249" s="8"/>
      <c r="CF249" s="8"/>
      <c r="CG249" s="8"/>
      <c r="CH249" s="8"/>
      <c r="CI249" s="8"/>
      <c r="CJ249" s="8"/>
      <c r="CK249" s="8"/>
      <c r="CL249" s="8"/>
      <c r="CM249" s="8"/>
      <c r="CN249" s="8"/>
      <c r="CO249" s="8"/>
      <c r="CP249" s="8"/>
      <c r="CQ249" s="8"/>
      <c r="CR249" s="8"/>
      <c r="CS249" s="8"/>
      <c r="CT249" s="8"/>
      <c r="CU249" s="8"/>
      <c r="CV249" s="8"/>
      <c r="CW249" s="8"/>
      <c r="CX249" s="8"/>
      <c r="CY249" s="8"/>
      <c r="CZ249" s="8"/>
    </row>
    <row r="250" ht="14.25" customHeight="1">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c r="BC250" s="15"/>
      <c r="BD250" s="15"/>
      <c r="BE250" s="15"/>
      <c r="BF250" s="15"/>
      <c r="BG250" s="15"/>
      <c r="BH250" s="15"/>
      <c r="BI250" s="15"/>
      <c r="BJ250" s="15"/>
      <c r="BK250" s="15"/>
      <c r="BL250" s="15"/>
      <c r="BM250" s="15"/>
      <c r="BN250" s="15"/>
      <c r="BO250" s="15"/>
      <c r="BP250" s="15"/>
      <c r="BQ250" s="15"/>
      <c r="BR250" s="15"/>
      <c r="BS250" s="15"/>
      <c r="BT250" s="15"/>
      <c r="BU250" s="15"/>
      <c r="BV250" s="15"/>
      <c r="BW250" s="15"/>
      <c r="BX250" s="15"/>
      <c r="BY250" s="15"/>
      <c r="BZ250" s="15"/>
      <c r="CA250" s="8"/>
      <c r="CB250" s="8"/>
      <c r="CC250" s="8"/>
      <c r="CD250" s="8"/>
      <c r="CE250" s="8"/>
      <c r="CF250" s="8"/>
      <c r="CG250" s="8"/>
      <c r="CH250" s="8"/>
      <c r="CI250" s="8"/>
      <c r="CJ250" s="8"/>
      <c r="CK250" s="8"/>
      <c r="CL250" s="8"/>
      <c r="CM250" s="8"/>
      <c r="CN250" s="8"/>
      <c r="CO250" s="8"/>
      <c r="CP250" s="8"/>
      <c r="CQ250" s="8"/>
      <c r="CR250" s="8"/>
      <c r="CS250" s="8"/>
      <c r="CT250" s="8"/>
      <c r="CU250" s="8"/>
      <c r="CV250" s="8"/>
      <c r="CW250" s="8"/>
      <c r="CX250" s="8"/>
      <c r="CY250" s="8"/>
      <c r="CZ250" s="8"/>
    </row>
    <row r="251" ht="14.25" customHeight="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BW251" s="15"/>
      <c r="BX251" s="15"/>
      <c r="BY251" s="15"/>
      <c r="BZ251" s="15"/>
      <c r="CA251" s="8"/>
      <c r="CB251" s="8"/>
      <c r="CC251" s="8"/>
      <c r="CD251" s="8"/>
      <c r="CE251" s="8"/>
      <c r="CF251" s="8"/>
      <c r="CG251" s="8"/>
      <c r="CH251" s="8"/>
      <c r="CI251" s="8"/>
      <c r="CJ251" s="8"/>
      <c r="CK251" s="8"/>
      <c r="CL251" s="8"/>
      <c r="CM251" s="8"/>
      <c r="CN251" s="8"/>
      <c r="CO251" s="8"/>
      <c r="CP251" s="8"/>
      <c r="CQ251" s="8"/>
      <c r="CR251" s="8"/>
      <c r="CS251" s="8"/>
      <c r="CT251" s="8"/>
      <c r="CU251" s="8"/>
      <c r="CV251" s="8"/>
      <c r="CW251" s="8"/>
      <c r="CX251" s="8"/>
      <c r="CY251" s="8"/>
      <c r="CZ251" s="8"/>
    </row>
    <row r="252" ht="14.25" customHeight="1">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c r="BO252" s="15"/>
      <c r="BP252" s="15"/>
      <c r="BQ252" s="15"/>
      <c r="BR252" s="15"/>
      <c r="BS252" s="15"/>
      <c r="BT252" s="15"/>
      <c r="BU252" s="15"/>
      <c r="BV252" s="15"/>
      <c r="BW252" s="15"/>
      <c r="BX252" s="15"/>
      <c r="BY252" s="15"/>
      <c r="BZ252" s="15"/>
      <c r="CA252" s="8"/>
      <c r="CB252" s="8"/>
      <c r="CC252" s="8"/>
      <c r="CD252" s="8"/>
      <c r="CE252" s="8"/>
      <c r="CF252" s="8"/>
      <c r="CG252" s="8"/>
      <c r="CH252" s="8"/>
      <c r="CI252" s="8"/>
      <c r="CJ252" s="8"/>
      <c r="CK252" s="8"/>
      <c r="CL252" s="8"/>
      <c r="CM252" s="8"/>
      <c r="CN252" s="8"/>
      <c r="CO252" s="8"/>
      <c r="CP252" s="8"/>
      <c r="CQ252" s="8"/>
      <c r="CR252" s="8"/>
      <c r="CS252" s="8"/>
      <c r="CT252" s="8"/>
      <c r="CU252" s="8"/>
      <c r="CV252" s="8"/>
      <c r="CW252" s="8"/>
      <c r="CX252" s="8"/>
      <c r="CY252" s="8"/>
      <c r="CZ252" s="8"/>
    </row>
    <row r="253" ht="14.25" customHeight="1">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c r="BO253" s="15"/>
      <c r="BP253" s="15"/>
      <c r="BQ253" s="15"/>
      <c r="BR253" s="15"/>
      <c r="BS253" s="15"/>
      <c r="BT253" s="15"/>
      <c r="BU253" s="15"/>
      <c r="BV253" s="15"/>
      <c r="BW253" s="15"/>
      <c r="BX253" s="15"/>
      <c r="BY253" s="15"/>
      <c r="BZ253" s="15"/>
      <c r="CA253" s="8"/>
      <c r="CB253" s="8"/>
      <c r="CC253" s="8"/>
      <c r="CD253" s="8"/>
      <c r="CE253" s="8"/>
      <c r="CF253" s="8"/>
      <c r="CG253" s="8"/>
      <c r="CH253" s="8"/>
      <c r="CI253" s="8"/>
      <c r="CJ253" s="8"/>
      <c r="CK253" s="8"/>
      <c r="CL253" s="8"/>
      <c r="CM253" s="8"/>
      <c r="CN253" s="8"/>
      <c r="CO253" s="8"/>
      <c r="CP253" s="8"/>
      <c r="CQ253" s="8"/>
      <c r="CR253" s="8"/>
      <c r="CS253" s="8"/>
      <c r="CT253" s="8"/>
      <c r="CU253" s="8"/>
      <c r="CV253" s="8"/>
      <c r="CW253" s="8"/>
      <c r="CX253" s="8"/>
      <c r="CY253" s="8"/>
      <c r="CZ253" s="8"/>
    </row>
    <row r="254" ht="14.25" customHeigh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c r="BD254" s="15"/>
      <c r="BE254" s="15"/>
      <c r="BF254" s="15"/>
      <c r="BG254" s="15"/>
      <c r="BH254" s="15"/>
      <c r="BI254" s="15"/>
      <c r="BJ254" s="15"/>
      <c r="BK254" s="15"/>
      <c r="BL254" s="15"/>
      <c r="BM254" s="15"/>
      <c r="BN254" s="15"/>
      <c r="BO254" s="15"/>
      <c r="BP254" s="15"/>
      <c r="BQ254" s="15"/>
      <c r="BR254" s="15"/>
      <c r="BS254" s="15"/>
      <c r="BT254" s="15"/>
      <c r="BU254" s="15"/>
      <c r="BV254" s="15"/>
      <c r="BW254" s="15"/>
      <c r="BX254" s="15"/>
      <c r="BY254" s="15"/>
      <c r="BZ254" s="15"/>
      <c r="CA254" s="8"/>
      <c r="CB254" s="8"/>
      <c r="CC254" s="8"/>
      <c r="CD254" s="8"/>
      <c r="CE254" s="8"/>
      <c r="CF254" s="8"/>
      <c r="CG254" s="8"/>
      <c r="CH254" s="8"/>
      <c r="CI254" s="8"/>
      <c r="CJ254" s="8"/>
      <c r="CK254" s="8"/>
      <c r="CL254" s="8"/>
      <c r="CM254" s="8"/>
      <c r="CN254" s="8"/>
      <c r="CO254" s="8"/>
      <c r="CP254" s="8"/>
      <c r="CQ254" s="8"/>
      <c r="CR254" s="8"/>
      <c r="CS254" s="8"/>
      <c r="CT254" s="8"/>
      <c r="CU254" s="8"/>
      <c r="CV254" s="8"/>
      <c r="CW254" s="8"/>
      <c r="CX254" s="8"/>
      <c r="CY254" s="8"/>
      <c r="CZ254" s="8"/>
    </row>
    <row r="255" ht="14.25" customHeigh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15"/>
      <c r="BB255" s="15"/>
      <c r="BC255" s="15"/>
      <c r="BD255" s="15"/>
      <c r="BE255" s="15"/>
      <c r="BF255" s="15"/>
      <c r="BG255" s="15"/>
      <c r="BH255" s="15"/>
      <c r="BI255" s="15"/>
      <c r="BJ255" s="15"/>
      <c r="BK255" s="15"/>
      <c r="BL255" s="15"/>
      <c r="BM255" s="15"/>
      <c r="BN255" s="15"/>
      <c r="BO255" s="15"/>
      <c r="BP255" s="15"/>
      <c r="BQ255" s="15"/>
      <c r="BR255" s="15"/>
      <c r="BS255" s="15"/>
      <c r="BT255" s="15"/>
      <c r="BU255" s="15"/>
      <c r="BV255" s="15"/>
      <c r="BW255" s="15"/>
      <c r="BX255" s="15"/>
      <c r="BY255" s="15"/>
      <c r="BZ255" s="15"/>
      <c r="CA255" s="8"/>
      <c r="CB255" s="8"/>
      <c r="CC255" s="8"/>
      <c r="CD255" s="8"/>
      <c r="CE255" s="8"/>
      <c r="CF255" s="8"/>
      <c r="CG255" s="8"/>
      <c r="CH255" s="8"/>
      <c r="CI255" s="8"/>
      <c r="CJ255" s="8"/>
      <c r="CK255" s="8"/>
      <c r="CL255" s="8"/>
      <c r="CM255" s="8"/>
      <c r="CN255" s="8"/>
      <c r="CO255" s="8"/>
      <c r="CP255" s="8"/>
      <c r="CQ255" s="8"/>
      <c r="CR255" s="8"/>
      <c r="CS255" s="8"/>
      <c r="CT255" s="8"/>
      <c r="CU255" s="8"/>
      <c r="CV255" s="8"/>
      <c r="CW255" s="8"/>
      <c r="CX255" s="8"/>
      <c r="CY255" s="8"/>
      <c r="CZ255" s="8"/>
    </row>
    <row r="256" ht="14.25" customHeigh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15"/>
      <c r="BD256" s="15"/>
      <c r="BE256" s="15"/>
      <c r="BF256" s="15"/>
      <c r="BG256" s="15"/>
      <c r="BH256" s="15"/>
      <c r="BI256" s="15"/>
      <c r="BJ256" s="15"/>
      <c r="BK256" s="15"/>
      <c r="BL256" s="15"/>
      <c r="BM256" s="15"/>
      <c r="BN256" s="15"/>
      <c r="BO256" s="15"/>
      <c r="BP256" s="15"/>
      <c r="BQ256" s="15"/>
      <c r="BR256" s="15"/>
      <c r="BS256" s="15"/>
      <c r="BT256" s="15"/>
      <c r="BU256" s="15"/>
      <c r="BV256" s="15"/>
      <c r="BW256" s="15"/>
      <c r="BX256" s="15"/>
      <c r="BY256" s="15"/>
      <c r="BZ256" s="15"/>
      <c r="CA256" s="8"/>
      <c r="CB256" s="8"/>
      <c r="CC256" s="8"/>
      <c r="CD256" s="8"/>
      <c r="CE256" s="8"/>
      <c r="CF256" s="8"/>
      <c r="CG256" s="8"/>
      <c r="CH256" s="8"/>
      <c r="CI256" s="8"/>
      <c r="CJ256" s="8"/>
      <c r="CK256" s="8"/>
      <c r="CL256" s="8"/>
      <c r="CM256" s="8"/>
      <c r="CN256" s="8"/>
      <c r="CO256" s="8"/>
      <c r="CP256" s="8"/>
      <c r="CQ256" s="8"/>
      <c r="CR256" s="8"/>
      <c r="CS256" s="8"/>
      <c r="CT256" s="8"/>
      <c r="CU256" s="8"/>
      <c r="CV256" s="8"/>
      <c r="CW256" s="8"/>
      <c r="CX256" s="8"/>
      <c r="CY256" s="8"/>
      <c r="CZ256" s="8"/>
    </row>
    <row r="257" ht="14.25" customHeigh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15"/>
      <c r="AU257" s="15"/>
      <c r="AV257" s="15"/>
      <c r="AW257" s="15"/>
      <c r="AX257" s="15"/>
      <c r="AY257" s="15"/>
      <c r="AZ257" s="15"/>
      <c r="BA257" s="15"/>
      <c r="BB257" s="15"/>
      <c r="BC257" s="15"/>
      <c r="BD257" s="15"/>
      <c r="BE257" s="15"/>
      <c r="BF257" s="15"/>
      <c r="BG257" s="15"/>
      <c r="BH257" s="15"/>
      <c r="BI257" s="15"/>
      <c r="BJ257" s="15"/>
      <c r="BK257" s="15"/>
      <c r="BL257" s="15"/>
      <c r="BM257" s="15"/>
      <c r="BN257" s="15"/>
      <c r="BO257" s="15"/>
      <c r="BP257" s="15"/>
      <c r="BQ257" s="15"/>
      <c r="BR257" s="15"/>
      <c r="BS257" s="15"/>
      <c r="BT257" s="15"/>
      <c r="BU257" s="15"/>
      <c r="BV257" s="15"/>
      <c r="BW257" s="15"/>
      <c r="BX257" s="15"/>
      <c r="BY257" s="15"/>
      <c r="BZ257" s="15"/>
      <c r="CA257" s="8"/>
      <c r="CB257" s="8"/>
      <c r="CC257" s="8"/>
      <c r="CD257" s="8"/>
      <c r="CE257" s="8"/>
      <c r="CF257" s="8"/>
      <c r="CG257" s="8"/>
      <c r="CH257" s="8"/>
      <c r="CI257" s="8"/>
      <c r="CJ257" s="8"/>
      <c r="CK257" s="8"/>
      <c r="CL257" s="8"/>
      <c r="CM257" s="8"/>
      <c r="CN257" s="8"/>
      <c r="CO257" s="8"/>
      <c r="CP257" s="8"/>
      <c r="CQ257" s="8"/>
      <c r="CR257" s="8"/>
      <c r="CS257" s="8"/>
      <c r="CT257" s="8"/>
      <c r="CU257" s="8"/>
      <c r="CV257" s="8"/>
      <c r="CW257" s="8"/>
      <c r="CX257" s="8"/>
      <c r="CY257" s="8"/>
      <c r="CZ257" s="8"/>
    </row>
    <row r="258" ht="14.25" customHeigh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c r="BC258" s="15"/>
      <c r="BD258" s="15"/>
      <c r="BE258" s="15"/>
      <c r="BF258" s="15"/>
      <c r="BG258" s="15"/>
      <c r="BH258" s="15"/>
      <c r="BI258" s="15"/>
      <c r="BJ258" s="15"/>
      <c r="BK258" s="15"/>
      <c r="BL258" s="15"/>
      <c r="BM258" s="15"/>
      <c r="BN258" s="15"/>
      <c r="BO258" s="15"/>
      <c r="BP258" s="15"/>
      <c r="BQ258" s="15"/>
      <c r="BR258" s="15"/>
      <c r="BS258" s="15"/>
      <c r="BT258" s="15"/>
      <c r="BU258" s="15"/>
      <c r="BV258" s="15"/>
      <c r="BW258" s="15"/>
      <c r="BX258" s="15"/>
      <c r="BY258" s="15"/>
      <c r="BZ258" s="15"/>
      <c r="CA258" s="8"/>
      <c r="CB258" s="8"/>
      <c r="CC258" s="8"/>
      <c r="CD258" s="8"/>
      <c r="CE258" s="8"/>
      <c r="CF258" s="8"/>
      <c r="CG258" s="8"/>
      <c r="CH258" s="8"/>
      <c r="CI258" s="8"/>
      <c r="CJ258" s="8"/>
      <c r="CK258" s="8"/>
      <c r="CL258" s="8"/>
      <c r="CM258" s="8"/>
      <c r="CN258" s="8"/>
      <c r="CO258" s="8"/>
      <c r="CP258" s="8"/>
      <c r="CQ258" s="8"/>
      <c r="CR258" s="8"/>
      <c r="CS258" s="8"/>
      <c r="CT258" s="8"/>
      <c r="CU258" s="8"/>
      <c r="CV258" s="8"/>
      <c r="CW258" s="8"/>
      <c r="CX258" s="8"/>
      <c r="CY258" s="8"/>
      <c r="CZ258" s="8"/>
    </row>
    <row r="259" ht="14.25" customHeigh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15"/>
      <c r="BB259" s="15"/>
      <c r="BC259" s="15"/>
      <c r="BD259" s="15"/>
      <c r="BE259" s="15"/>
      <c r="BF259" s="15"/>
      <c r="BG259" s="15"/>
      <c r="BH259" s="15"/>
      <c r="BI259" s="15"/>
      <c r="BJ259" s="15"/>
      <c r="BK259" s="15"/>
      <c r="BL259" s="15"/>
      <c r="BM259" s="15"/>
      <c r="BN259" s="15"/>
      <c r="BO259" s="15"/>
      <c r="BP259" s="15"/>
      <c r="BQ259" s="15"/>
      <c r="BR259" s="15"/>
      <c r="BS259" s="15"/>
      <c r="BT259" s="15"/>
      <c r="BU259" s="15"/>
      <c r="BV259" s="15"/>
      <c r="BW259" s="15"/>
      <c r="BX259" s="15"/>
      <c r="BY259" s="15"/>
      <c r="BZ259" s="15"/>
      <c r="CA259" s="8"/>
      <c r="CB259" s="8"/>
      <c r="CC259" s="8"/>
      <c r="CD259" s="8"/>
      <c r="CE259" s="8"/>
      <c r="CF259" s="8"/>
      <c r="CG259" s="8"/>
      <c r="CH259" s="8"/>
      <c r="CI259" s="8"/>
      <c r="CJ259" s="8"/>
      <c r="CK259" s="8"/>
      <c r="CL259" s="8"/>
      <c r="CM259" s="8"/>
      <c r="CN259" s="8"/>
      <c r="CO259" s="8"/>
      <c r="CP259" s="8"/>
      <c r="CQ259" s="8"/>
      <c r="CR259" s="8"/>
      <c r="CS259" s="8"/>
      <c r="CT259" s="8"/>
      <c r="CU259" s="8"/>
      <c r="CV259" s="8"/>
      <c r="CW259" s="8"/>
      <c r="CX259" s="8"/>
      <c r="CY259" s="8"/>
      <c r="CZ259" s="8"/>
    </row>
    <row r="260" ht="14.25" customHeigh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c r="BC260" s="15"/>
      <c r="BD260" s="15"/>
      <c r="BE260" s="15"/>
      <c r="BF260" s="15"/>
      <c r="BG260" s="15"/>
      <c r="BH260" s="15"/>
      <c r="BI260" s="15"/>
      <c r="BJ260" s="15"/>
      <c r="BK260" s="15"/>
      <c r="BL260" s="15"/>
      <c r="BM260" s="15"/>
      <c r="BN260" s="15"/>
      <c r="BO260" s="15"/>
      <c r="BP260" s="15"/>
      <c r="BQ260" s="15"/>
      <c r="BR260" s="15"/>
      <c r="BS260" s="15"/>
      <c r="BT260" s="15"/>
      <c r="BU260" s="15"/>
      <c r="BV260" s="15"/>
      <c r="BW260" s="15"/>
      <c r="BX260" s="15"/>
      <c r="BY260" s="15"/>
      <c r="BZ260" s="15"/>
      <c r="CA260" s="8"/>
      <c r="CB260" s="8"/>
      <c r="CC260" s="8"/>
      <c r="CD260" s="8"/>
      <c r="CE260" s="8"/>
      <c r="CF260" s="8"/>
      <c r="CG260" s="8"/>
      <c r="CH260" s="8"/>
      <c r="CI260" s="8"/>
      <c r="CJ260" s="8"/>
      <c r="CK260" s="8"/>
      <c r="CL260" s="8"/>
      <c r="CM260" s="8"/>
      <c r="CN260" s="8"/>
      <c r="CO260" s="8"/>
      <c r="CP260" s="8"/>
      <c r="CQ260" s="8"/>
      <c r="CR260" s="8"/>
      <c r="CS260" s="8"/>
      <c r="CT260" s="8"/>
      <c r="CU260" s="8"/>
      <c r="CV260" s="8"/>
      <c r="CW260" s="8"/>
      <c r="CX260" s="8"/>
      <c r="CY260" s="8"/>
      <c r="CZ260" s="8"/>
    </row>
    <row r="261" ht="14.25" customHeigh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15"/>
      <c r="BB261" s="15"/>
      <c r="BC261" s="15"/>
      <c r="BD261" s="15"/>
      <c r="BE261" s="15"/>
      <c r="BF261" s="15"/>
      <c r="BG261" s="15"/>
      <c r="BH261" s="15"/>
      <c r="BI261" s="15"/>
      <c r="BJ261" s="15"/>
      <c r="BK261" s="15"/>
      <c r="BL261" s="15"/>
      <c r="BM261" s="15"/>
      <c r="BN261" s="15"/>
      <c r="BO261" s="15"/>
      <c r="BP261" s="15"/>
      <c r="BQ261" s="15"/>
      <c r="BR261" s="15"/>
      <c r="BS261" s="15"/>
      <c r="BT261" s="15"/>
      <c r="BU261" s="15"/>
      <c r="BV261" s="15"/>
      <c r="BW261" s="15"/>
      <c r="BX261" s="15"/>
      <c r="BY261" s="15"/>
      <c r="BZ261" s="15"/>
      <c r="CA261" s="8"/>
      <c r="CB261" s="8"/>
      <c r="CC261" s="8"/>
      <c r="CD261" s="8"/>
      <c r="CE261" s="8"/>
      <c r="CF261" s="8"/>
      <c r="CG261" s="8"/>
      <c r="CH261" s="8"/>
      <c r="CI261" s="8"/>
      <c r="CJ261" s="8"/>
      <c r="CK261" s="8"/>
      <c r="CL261" s="8"/>
      <c r="CM261" s="8"/>
      <c r="CN261" s="8"/>
      <c r="CO261" s="8"/>
      <c r="CP261" s="8"/>
      <c r="CQ261" s="8"/>
      <c r="CR261" s="8"/>
      <c r="CS261" s="8"/>
      <c r="CT261" s="8"/>
      <c r="CU261" s="8"/>
      <c r="CV261" s="8"/>
      <c r="CW261" s="8"/>
      <c r="CX261" s="8"/>
      <c r="CY261" s="8"/>
      <c r="CZ261" s="8"/>
    </row>
    <row r="262" ht="14.25" customHeigh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c r="BC262" s="15"/>
      <c r="BD262" s="15"/>
      <c r="BE262" s="15"/>
      <c r="BF262" s="15"/>
      <c r="BG262" s="15"/>
      <c r="BH262" s="15"/>
      <c r="BI262" s="15"/>
      <c r="BJ262" s="15"/>
      <c r="BK262" s="15"/>
      <c r="BL262" s="15"/>
      <c r="BM262" s="15"/>
      <c r="BN262" s="15"/>
      <c r="BO262" s="15"/>
      <c r="BP262" s="15"/>
      <c r="BQ262" s="15"/>
      <c r="BR262" s="15"/>
      <c r="BS262" s="15"/>
      <c r="BT262" s="15"/>
      <c r="BU262" s="15"/>
      <c r="BV262" s="15"/>
      <c r="BW262" s="15"/>
      <c r="BX262" s="15"/>
      <c r="BY262" s="15"/>
      <c r="BZ262" s="15"/>
      <c r="CA262" s="8"/>
      <c r="CB262" s="8"/>
      <c r="CC262" s="8"/>
      <c r="CD262" s="8"/>
      <c r="CE262" s="8"/>
      <c r="CF262" s="8"/>
      <c r="CG262" s="8"/>
      <c r="CH262" s="8"/>
      <c r="CI262" s="8"/>
      <c r="CJ262" s="8"/>
      <c r="CK262" s="8"/>
      <c r="CL262" s="8"/>
      <c r="CM262" s="8"/>
      <c r="CN262" s="8"/>
      <c r="CO262" s="8"/>
      <c r="CP262" s="8"/>
      <c r="CQ262" s="8"/>
      <c r="CR262" s="8"/>
      <c r="CS262" s="8"/>
      <c r="CT262" s="8"/>
      <c r="CU262" s="8"/>
      <c r="CV262" s="8"/>
      <c r="CW262" s="8"/>
      <c r="CX262" s="8"/>
      <c r="CY262" s="8"/>
      <c r="CZ262" s="8"/>
    </row>
    <row r="263" ht="14.25" customHeigh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15"/>
      <c r="BB263" s="15"/>
      <c r="BC263" s="15"/>
      <c r="BD263" s="15"/>
      <c r="BE263" s="15"/>
      <c r="BF263" s="15"/>
      <c r="BG263" s="15"/>
      <c r="BH263" s="15"/>
      <c r="BI263" s="15"/>
      <c r="BJ263" s="15"/>
      <c r="BK263" s="15"/>
      <c r="BL263" s="15"/>
      <c r="BM263" s="15"/>
      <c r="BN263" s="15"/>
      <c r="BO263" s="15"/>
      <c r="BP263" s="15"/>
      <c r="BQ263" s="15"/>
      <c r="BR263" s="15"/>
      <c r="BS263" s="15"/>
      <c r="BT263" s="15"/>
      <c r="BU263" s="15"/>
      <c r="BV263" s="15"/>
      <c r="BW263" s="15"/>
      <c r="BX263" s="15"/>
      <c r="BY263" s="15"/>
      <c r="BZ263" s="15"/>
      <c r="CA263" s="8"/>
      <c r="CB263" s="8"/>
      <c r="CC263" s="8"/>
      <c r="CD263" s="8"/>
      <c r="CE263" s="8"/>
      <c r="CF263" s="8"/>
      <c r="CG263" s="8"/>
      <c r="CH263" s="8"/>
      <c r="CI263" s="8"/>
      <c r="CJ263" s="8"/>
      <c r="CK263" s="8"/>
      <c r="CL263" s="8"/>
      <c r="CM263" s="8"/>
      <c r="CN263" s="8"/>
      <c r="CO263" s="8"/>
      <c r="CP263" s="8"/>
      <c r="CQ263" s="8"/>
      <c r="CR263" s="8"/>
      <c r="CS263" s="8"/>
      <c r="CT263" s="8"/>
      <c r="CU263" s="8"/>
      <c r="CV263" s="8"/>
      <c r="CW263" s="8"/>
      <c r="CX263" s="8"/>
      <c r="CY263" s="8"/>
      <c r="CZ263" s="8"/>
    </row>
    <row r="264" ht="14.25" customHeigh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c r="BD264" s="15"/>
      <c r="BE264" s="15"/>
      <c r="BF264" s="15"/>
      <c r="BG264" s="15"/>
      <c r="BH264" s="15"/>
      <c r="BI264" s="15"/>
      <c r="BJ264" s="15"/>
      <c r="BK264" s="15"/>
      <c r="BL264" s="15"/>
      <c r="BM264" s="15"/>
      <c r="BN264" s="15"/>
      <c r="BO264" s="15"/>
      <c r="BP264" s="15"/>
      <c r="BQ264" s="15"/>
      <c r="BR264" s="15"/>
      <c r="BS264" s="15"/>
      <c r="BT264" s="15"/>
      <c r="BU264" s="15"/>
      <c r="BV264" s="15"/>
      <c r="BW264" s="15"/>
      <c r="BX264" s="15"/>
      <c r="BY264" s="15"/>
      <c r="BZ264" s="15"/>
      <c r="CA264" s="8"/>
      <c r="CB264" s="8"/>
      <c r="CC264" s="8"/>
      <c r="CD264" s="8"/>
      <c r="CE264" s="8"/>
      <c r="CF264" s="8"/>
      <c r="CG264" s="8"/>
      <c r="CH264" s="8"/>
      <c r="CI264" s="8"/>
      <c r="CJ264" s="8"/>
      <c r="CK264" s="8"/>
      <c r="CL264" s="8"/>
      <c r="CM264" s="8"/>
      <c r="CN264" s="8"/>
      <c r="CO264" s="8"/>
      <c r="CP264" s="8"/>
      <c r="CQ264" s="8"/>
      <c r="CR264" s="8"/>
      <c r="CS264" s="8"/>
      <c r="CT264" s="8"/>
      <c r="CU264" s="8"/>
      <c r="CV264" s="8"/>
      <c r="CW264" s="8"/>
      <c r="CX264" s="8"/>
      <c r="CY264" s="8"/>
      <c r="CZ264" s="8"/>
    </row>
    <row r="265" ht="14.25" customHeigh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15"/>
      <c r="BB265" s="15"/>
      <c r="BC265" s="15"/>
      <c r="BD265" s="15"/>
      <c r="BE265" s="15"/>
      <c r="BF265" s="15"/>
      <c r="BG265" s="15"/>
      <c r="BH265" s="15"/>
      <c r="BI265" s="15"/>
      <c r="BJ265" s="15"/>
      <c r="BK265" s="15"/>
      <c r="BL265" s="15"/>
      <c r="BM265" s="15"/>
      <c r="BN265" s="15"/>
      <c r="BO265" s="15"/>
      <c r="BP265" s="15"/>
      <c r="BQ265" s="15"/>
      <c r="BR265" s="15"/>
      <c r="BS265" s="15"/>
      <c r="BT265" s="15"/>
      <c r="BU265" s="15"/>
      <c r="BV265" s="15"/>
      <c r="BW265" s="15"/>
      <c r="BX265" s="15"/>
      <c r="BY265" s="15"/>
      <c r="BZ265" s="15"/>
      <c r="CA265" s="8"/>
      <c r="CB265" s="8"/>
      <c r="CC265" s="8"/>
      <c r="CD265" s="8"/>
      <c r="CE265" s="8"/>
      <c r="CF265" s="8"/>
      <c r="CG265" s="8"/>
      <c r="CH265" s="8"/>
      <c r="CI265" s="8"/>
      <c r="CJ265" s="8"/>
      <c r="CK265" s="8"/>
      <c r="CL265" s="8"/>
      <c r="CM265" s="8"/>
      <c r="CN265" s="8"/>
      <c r="CO265" s="8"/>
      <c r="CP265" s="8"/>
      <c r="CQ265" s="8"/>
      <c r="CR265" s="8"/>
      <c r="CS265" s="8"/>
      <c r="CT265" s="8"/>
      <c r="CU265" s="8"/>
      <c r="CV265" s="8"/>
      <c r="CW265" s="8"/>
      <c r="CX265" s="8"/>
      <c r="CY265" s="8"/>
      <c r="CZ265" s="8"/>
    </row>
    <row r="266" ht="14.25" customHeigh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c r="BC266" s="15"/>
      <c r="BD266" s="15"/>
      <c r="BE266" s="15"/>
      <c r="BF266" s="15"/>
      <c r="BG266" s="15"/>
      <c r="BH266" s="15"/>
      <c r="BI266" s="15"/>
      <c r="BJ266" s="15"/>
      <c r="BK266" s="15"/>
      <c r="BL266" s="15"/>
      <c r="BM266" s="15"/>
      <c r="BN266" s="15"/>
      <c r="BO266" s="15"/>
      <c r="BP266" s="15"/>
      <c r="BQ266" s="15"/>
      <c r="BR266" s="15"/>
      <c r="BS266" s="15"/>
      <c r="BT266" s="15"/>
      <c r="BU266" s="15"/>
      <c r="BV266" s="15"/>
      <c r="BW266" s="15"/>
      <c r="BX266" s="15"/>
      <c r="BY266" s="15"/>
      <c r="BZ266" s="15"/>
      <c r="CA266" s="8"/>
      <c r="CB266" s="8"/>
      <c r="CC266" s="8"/>
      <c r="CD266" s="8"/>
      <c r="CE266" s="8"/>
      <c r="CF266" s="8"/>
      <c r="CG266" s="8"/>
      <c r="CH266" s="8"/>
      <c r="CI266" s="8"/>
      <c r="CJ266" s="8"/>
      <c r="CK266" s="8"/>
      <c r="CL266" s="8"/>
      <c r="CM266" s="8"/>
      <c r="CN266" s="8"/>
      <c r="CO266" s="8"/>
      <c r="CP266" s="8"/>
      <c r="CQ266" s="8"/>
      <c r="CR266" s="8"/>
      <c r="CS266" s="8"/>
      <c r="CT266" s="8"/>
      <c r="CU266" s="8"/>
      <c r="CV266" s="8"/>
      <c r="CW266" s="8"/>
      <c r="CX266" s="8"/>
      <c r="CY266" s="8"/>
      <c r="CZ266" s="8"/>
    </row>
    <row r="267" ht="14.25" customHeigh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C267" s="15"/>
      <c r="BD267" s="15"/>
      <c r="BE267" s="15"/>
      <c r="BF267" s="15"/>
      <c r="BG267" s="15"/>
      <c r="BH267" s="15"/>
      <c r="BI267" s="15"/>
      <c r="BJ267" s="15"/>
      <c r="BK267" s="15"/>
      <c r="BL267" s="15"/>
      <c r="BM267" s="15"/>
      <c r="BN267" s="15"/>
      <c r="BO267" s="15"/>
      <c r="BP267" s="15"/>
      <c r="BQ267" s="15"/>
      <c r="BR267" s="15"/>
      <c r="BS267" s="15"/>
      <c r="BT267" s="15"/>
      <c r="BU267" s="15"/>
      <c r="BV267" s="15"/>
      <c r="BW267" s="15"/>
      <c r="BX267" s="15"/>
      <c r="BY267" s="15"/>
      <c r="BZ267" s="15"/>
      <c r="CA267" s="8"/>
      <c r="CB267" s="8"/>
      <c r="CC267" s="8"/>
      <c r="CD267" s="8"/>
      <c r="CE267" s="8"/>
      <c r="CF267" s="8"/>
      <c r="CG267" s="8"/>
      <c r="CH267" s="8"/>
      <c r="CI267" s="8"/>
      <c r="CJ267" s="8"/>
      <c r="CK267" s="8"/>
      <c r="CL267" s="8"/>
      <c r="CM267" s="8"/>
      <c r="CN267" s="8"/>
      <c r="CO267" s="8"/>
      <c r="CP267" s="8"/>
      <c r="CQ267" s="8"/>
      <c r="CR267" s="8"/>
      <c r="CS267" s="8"/>
      <c r="CT267" s="8"/>
      <c r="CU267" s="8"/>
      <c r="CV267" s="8"/>
      <c r="CW267" s="8"/>
      <c r="CX267" s="8"/>
      <c r="CY267" s="8"/>
      <c r="CZ267" s="8"/>
    </row>
    <row r="268" ht="14.25" customHeigh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C268" s="15"/>
      <c r="BD268" s="15"/>
      <c r="BE268" s="15"/>
      <c r="BF268" s="15"/>
      <c r="BG268" s="15"/>
      <c r="BH268" s="15"/>
      <c r="BI268" s="15"/>
      <c r="BJ268" s="15"/>
      <c r="BK268" s="15"/>
      <c r="BL268" s="15"/>
      <c r="BM268" s="15"/>
      <c r="BN268" s="15"/>
      <c r="BO268" s="15"/>
      <c r="BP268" s="15"/>
      <c r="BQ268" s="15"/>
      <c r="BR268" s="15"/>
      <c r="BS268" s="15"/>
      <c r="BT268" s="15"/>
      <c r="BU268" s="15"/>
      <c r="BV268" s="15"/>
      <c r="BW268" s="15"/>
      <c r="BX268" s="15"/>
      <c r="BY268" s="15"/>
      <c r="BZ268" s="15"/>
      <c r="CA268" s="8"/>
      <c r="CB268" s="8"/>
      <c r="CC268" s="8"/>
      <c r="CD268" s="8"/>
      <c r="CE268" s="8"/>
      <c r="CF268" s="8"/>
      <c r="CG268" s="8"/>
      <c r="CH268" s="8"/>
      <c r="CI268" s="8"/>
      <c r="CJ268" s="8"/>
      <c r="CK268" s="8"/>
      <c r="CL268" s="8"/>
      <c r="CM268" s="8"/>
      <c r="CN268" s="8"/>
      <c r="CO268" s="8"/>
      <c r="CP268" s="8"/>
      <c r="CQ268" s="8"/>
      <c r="CR268" s="8"/>
      <c r="CS268" s="8"/>
      <c r="CT268" s="8"/>
      <c r="CU268" s="8"/>
      <c r="CV268" s="8"/>
      <c r="CW268" s="8"/>
      <c r="CX268" s="8"/>
      <c r="CY268" s="8"/>
      <c r="CZ268" s="8"/>
    </row>
    <row r="269" ht="14.25" customHeigh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C269" s="15"/>
      <c r="BD269" s="15"/>
      <c r="BE269" s="15"/>
      <c r="BF269" s="15"/>
      <c r="BG269" s="15"/>
      <c r="BH269" s="15"/>
      <c r="BI269" s="15"/>
      <c r="BJ269" s="15"/>
      <c r="BK269" s="15"/>
      <c r="BL269" s="15"/>
      <c r="BM269" s="15"/>
      <c r="BN269" s="15"/>
      <c r="BO269" s="15"/>
      <c r="BP269" s="15"/>
      <c r="BQ269" s="15"/>
      <c r="BR269" s="15"/>
      <c r="BS269" s="15"/>
      <c r="BT269" s="15"/>
      <c r="BU269" s="15"/>
      <c r="BV269" s="15"/>
      <c r="BW269" s="15"/>
      <c r="BX269" s="15"/>
      <c r="BY269" s="15"/>
      <c r="BZ269" s="15"/>
      <c r="CA269" s="8"/>
      <c r="CB269" s="8"/>
      <c r="CC269" s="8"/>
      <c r="CD269" s="8"/>
      <c r="CE269" s="8"/>
      <c r="CF269" s="8"/>
      <c r="CG269" s="8"/>
      <c r="CH269" s="8"/>
      <c r="CI269" s="8"/>
      <c r="CJ269" s="8"/>
      <c r="CK269" s="8"/>
      <c r="CL269" s="8"/>
      <c r="CM269" s="8"/>
      <c r="CN269" s="8"/>
      <c r="CO269" s="8"/>
      <c r="CP269" s="8"/>
      <c r="CQ269" s="8"/>
      <c r="CR269" s="8"/>
      <c r="CS269" s="8"/>
      <c r="CT269" s="8"/>
      <c r="CU269" s="8"/>
      <c r="CV269" s="8"/>
      <c r="CW269" s="8"/>
      <c r="CX269" s="8"/>
      <c r="CY269" s="8"/>
      <c r="CZ269" s="8"/>
    </row>
    <row r="270" ht="14.25" customHeigh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C270" s="15"/>
      <c r="BD270" s="15"/>
      <c r="BE270" s="15"/>
      <c r="BF270" s="15"/>
      <c r="BG270" s="15"/>
      <c r="BH270" s="15"/>
      <c r="BI270" s="15"/>
      <c r="BJ270" s="15"/>
      <c r="BK270" s="15"/>
      <c r="BL270" s="15"/>
      <c r="BM270" s="15"/>
      <c r="BN270" s="15"/>
      <c r="BO270" s="15"/>
      <c r="BP270" s="15"/>
      <c r="BQ270" s="15"/>
      <c r="BR270" s="15"/>
      <c r="BS270" s="15"/>
      <c r="BT270" s="15"/>
      <c r="BU270" s="15"/>
      <c r="BV270" s="15"/>
      <c r="BW270" s="15"/>
      <c r="BX270" s="15"/>
      <c r="BY270" s="15"/>
      <c r="BZ270" s="15"/>
      <c r="CA270" s="8"/>
      <c r="CB270" s="8"/>
      <c r="CC270" s="8"/>
      <c r="CD270" s="8"/>
      <c r="CE270" s="8"/>
      <c r="CF270" s="8"/>
      <c r="CG270" s="8"/>
      <c r="CH270" s="8"/>
      <c r="CI270" s="8"/>
      <c r="CJ270" s="8"/>
      <c r="CK270" s="8"/>
      <c r="CL270" s="8"/>
      <c r="CM270" s="8"/>
      <c r="CN270" s="8"/>
      <c r="CO270" s="8"/>
      <c r="CP270" s="8"/>
      <c r="CQ270" s="8"/>
      <c r="CR270" s="8"/>
      <c r="CS270" s="8"/>
      <c r="CT270" s="8"/>
      <c r="CU270" s="8"/>
      <c r="CV270" s="8"/>
      <c r="CW270" s="8"/>
      <c r="CX270" s="8"/>
      <c r="CY270" s="8"/>
      <c r="CZ270" s="8"/>
    </row>
    <row r="271" ht="14.25" customHeigh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C271" s="15"/>
      <c r="BD271" s="15"/>
      <c r="BE271" s="15"/>
      <c r="BF271" s="15"/>
      <c r="BG271" s="15"/>
      <c r="BH271" s="15"/>
      <c r="BI271" s="15"/>
      <c r="BJ271" s="15"/>
      <c r="BK271" s="15"/>
      <c r="BL271" s="15"/>
      <c r="BM271" s="15"/>
      <c r="BN271" s="15"/>
      <c r="BO271" s="15"/>
      <c r="BP271" s="15"/>
      <c r="BQ271" s="15"/>
      <c r="BR271" s="15"/>
      <c r="BS271" s="15"/>
      <c r="BT271" s="15"/>
      <c r="BU271" s="15"/>
      <c r="BV271" s="15"/>
      <c r="BW271" s="15"/>
      <c r="BX271" s="15"/>
      <c r="BY271" s="15"/>
      <c r="BZ271" s="15"/>
      <c r="CA271" s="8"/>
      <c r="CB271" s="8"/>
      <c r="CC271" s="8"/>
      <c r="CD271" s="8"/>
      <c r="CE271" s="8"/>
      <c r="CF271" s="8"/>
      <c r="CG271" s="8"/>
      <c r="CH271" s="8"/>
      <c r="CI271" s="8"/>
      <c r="CJ271" s="8"/>
      <c r="CK271" s="8"/>
      <c r="CL271" s="8"/>
      <c r="CM271" s="8"/>
      <c r="CN271" s="8"/>
      <c r="CO271" s="8"/>
      <c r="CP271" s="8"/>
      <c r="CQ271" s="8"/>
      <c r="CR271" s="8"/>
      <c r="CS271" s="8"/>
      <c r="CT271" s="8"/>
      <c r="CU271" s="8"/>
      <c r="CV271" s="8"/>
      <c r="CW271" s="8"/>
      <c r="CX271" s="8"/>
      <c r="CY271" s="8"/>
      <c r="CZ271" s="8"/>
    </row>
    <row r="272" ht="14.25" customHeigh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c r="BD272" s="15"/>
      <c r="BE272" s="15"/>
      <c r="BF272" s="15"/>
      <c r="BG272" s="15"/>
      <c r="BH272" s="15"/>
      <c r="BI272" s="15"/>
      <c r="BJ272" s="15"/>
      <c r="BK272" s="15"/>
      <c r="BL272" s="15"/>
      <c r="BM272" s="15"/>
      <c r="BN272" s="15"/>
      <c r="BO272" s="15"/>
      <c r="BP272" s="15"/>
      <c r="BQ272" s="15"/>
      <c r="BR272" s="15"/>
      <c r="BS272" s="15"/>
      <c r="BT272" s="15"/>
      <c r="BU272" s="15"/>
      <c r="BV272" s="15"/>
      <c r="BW272" s="15"/>
      <c r="BX272" s="15"/>
      <c r="BY272" s="15"/>
      <c r="BZ272" s="15"/>
      <c r="CA272" s="8"/>
      <c r="CB272" s="8"/>
      <c r="CC272" s="8"/>
      <c r="CD272" s="8"/>
      <c r="CE272" s="8"/>
      <c r="CF272" s="8"/>
      <c r="CG272" s="8"/>
      <c r="CH272" s="8"/>
      <c r="CI272" s="8"/>
      <c r="CJ272" s="8"/>
      <c r="CK272" s="8"/>
      <c r="CL272" s="8"/>
      <c r="CM272" s="8"/>
      <c r="CN272" s="8"/>
      <c r="CO272" s="8"/>
      <c r="CP272" s="8"/>
      <c r="CQ272" s="8"/>
      <c r="CR272" s="8"/>
      <c r="CS272" s="8"/>
      <c r="CT272" s="8"/>
      <c r="CU272" s="8"/>
      <c r="CV272" s="8"/>
      <c r="CW272" s="8"/>
      <c r="CX272" s="8"/>
      <c r="CY272" s="8"/>
      <c r="CZ272" s="8"/>
    </row>
    <row r="273" ht="14.25" customHeigh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15"/>
      <c r="BD273" s="15"/>
      <c r="BE273" s="15"/>
      <c r="BF273" s="15"/>
      <c r="BG273" s="15"/>
      <c r="BH273" s="15"/>
      <c r="BI273" s="15"/>
      <c r="BJ273" s="15"/>
      <c r="BK273" s="15"/>
      <c r="BL273" s="15"/>
      <c r="BM273" s="15"/>
      <c r="BN273" s="15"/>
      <c r="BO273" s="15"/>
      <c r="BP273" s="15"/>
      <c r="BQ273" s="15"/>
      <c r="BR273" s="15"/>
      <c r="BS273" s="15"/>
      <c r="BT273" s="15"/>
      <c r="BU273" s="15"/>
      <c r="BV273" s="15"/>
      <c r="BW273" s="15"/>
      <c r="BX273" s="15"/>
      <c r="BY273" s="15"/>
      <c r="BZ273" s="15"/>
      <c r="CA273" s="8"/>
      <c r="CB273" s="8"/>
      <c r="CC273" s="8"/>
      <c r="CD273" s="8"/>
      <c r="CE273" s="8"/>
      <c r="CF273" s="8"/>
      <c r="CG273" s="8"/>
      <c r="CH273" s="8"/>
      <c r="CI273" s="8"/>
      <c r="CJ273" s="8"/>
      <c r="CK273" s="8"/>
      <c r="CL273" s="8"/>
      <c r="CM273" s="8"/>
      <c r="CN273" s="8"/>
      <c r="CO273" s="8"/>
      <c r="CP273" s="8"/>
      <c r="CQ273" s="8"/>
      <c r="CR273" s="8"/>
      <c r="CS273" s="8"/>
      <c r="CT273" s="8"/>
      <c r="CU273" s="8"/>
      <c r="CV273" s="8"/>
      <c r="CW273" s="8"/>
      <c r="CX273" s="8"/>
      <c r="CY273" s="8"/>
      <c r="CZ273" s="8"/>
    </row>
    <row r="274" ht="14.25" customHeigh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C274" s="15"/>
      <c r="BD274" s="15"/>
      <c r="BE274" s="15"/>
      <c r="BF274" s="15"/>
      <c r="BG274" s="15"/>
      <c r="BH274" s="15"/>
      <c r="BI274" s="15"/>
      <c r="BJ274" s="15"/>
      <c r="BK274" s="15"/>
      <c r="BL274" s="15"/>
      <c r="BM274" s="15"/>
      <c r="BN274" s="15"/>
      <c r="BO274" s="15"/>
      <c r="BP274" s="15"/>
      <c r="BQ274" s="15"/>
      <c r="BR274" s="15"/>
      <c r="BS274" s="15"/>
      <c r="BT274" s="15"/>
      <c r="BU274" s="15"/>
      <c r="BV274" s="15"/>
      <c r="BW274" s="15"/>
      <c r="BX274" s="15"/>
      <c r="BY274" s="15"/>
      <c r="BZ274" s="15"/>
      <c r="CA274" s="8"/>
      <c r="CB274" s="8"/>
      <c r="CC274" s="8"/>
      <c r="CD274" s="8"/>
      <c r="CE274" s="8"/>
      <c r="CF274" s="8"/>
      <c r="CG274" s="8"/>
      <c r="CH274" s="8"/>
      <c r="CI274" s="8"/>
      <c r="CJ274" s="8"/>
      <c r="CK274" s="8"/>
      <c r="CL274" s="8"/>
      <c r="CM274" s="8"/>
      <c r="CN274" s="8"/>
      <c r="CO274" s="8"/>
      <c r="CP274" s="8"/>
      <c r="CQ274" s="8"/>
      <c r="CR274" s="8"/>
      <c r="CS274" s="8"/>
      <c r="CT274" s="8"/>
      <c r="CU274" s="8"/>
      <c r="CV274" s="8"/>
      <c r="CW274" s="8"/>
      <c r="CX274" s="8"/>
      <c r="CY274" s="8"/>
      <c r="CZ274" s="8"/>
    </row>
    <row r="275" ht="14.25" customHeigh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BW275" s="15"/>
      <c r="BX275" s="15"/>
      <c r="BY275" s="15"/>
      <c r="BZ275" s="15"/>
      <c r="CA275" s="8"/>
      <c r="CB275" s="8"/>
      <c r="CC275" s="8"/>
      <c r="CD275" s="8"/>
      <c r="CE275" s="8"/>
      <c r="CF275" s="8"/>
      <c r="CG275" s="8"/>
      <c r="CH275" s="8"/>
      <c r="CI275" s="8"/>
      <c r="CJ275" s="8"/>
      <c r="CK275" s="8"/>
      <c r="CL275" s="8"/>
      <c r="CM275" s="8"/>
      <c r="CN275" s="8"/>
      <c r="CO275" s="8"/>
      <c r="CP275" s="8"/>
      <c r="CQ275" s="8"/>
      <c r="CR275" s="8"/>
      <c r="CS275" s="8"/>
      <c r="CT275" s="8"/>
      <c r="CU275" s="8"/>
      <c r="CV275" s="8"/>
      <c r="CW275" s="8"/>
      <c r="CX275" s="8"/>
      <c r="CY275" s="8"/>
      <c r="CZ275" s="8"/>
    </row>
    <row r="276" ht="14.25" customHeigh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C276" s="15"/>
      <c r="BD276" s="15"/>
      <c r="BE276" s="15"/>
      <c r="BF276" s="15"/>
      <c r="BG276" s="15"/>
      <c r="BH276" s="15"/>
      <c r="BI276" s="15"/>
      <c r="BJ276" s="15"/>
      <c r="BK276" s="15"/>
      <c r="BL276" s="15"/>
      <c r="BM276" s="15"/>
      <c r="BN276" s="15"/>
      <c r="BO276" s="15"/>
      <c r="BP276" s="15"/>
      <c r="BQ276" s="15"/>
      <c r="BR276" s="15"/>
      <c r="BS276" s="15"/>
      <c r="BT276" s="15"/>
      <c r="BU276" s="15"/>
      <c r="BV276" s="15"/>
      <c r="BW276" s="15"/>
      <c r="BX276" s="15"/>
      <c r="BY276" s="15"/>
      <c r="BZ276" s="15"/>
      <c r="CA276" s="8"/>
      <c r="CB276" s="8"/>
      <c r="CC276" s="8"/>
      <c r="CD276" s="8"/>
      <c r="CE276" s="8"/>
      <c r="CF276" s="8"/>
      <c r="CG276" s="8"/>
      <c r="CH276" s="8"/>
      <c r="CI276" s="8"/>
      <c r="CJ276" s="8"/>
      <c r="CK276" s="8"/>
      <c r="CL276" s="8"/>
      <c r="CM276" s="8"/>
      <c r="CN276" s="8"/>
      <c r="CO276" s="8"/>
      <c r="CP276" s="8"/>
      <c r="CQ276" s="8"/>
      <c r="CR276" s="8"/>
      <c r="CS276" s="8"/>
      <c r="CT276" s="8"/>
      <c r="CU276" s="8"/>
      <c r="CV276" s="8"/>
      <c r="CW276" s="8"/>
      <c r="CX276" s="8"/>
      <c r="CY276" s="8"/>
      <c r="CZ276" s="8"/>
    </row>
    <row r="277" ht="14.25" customHeigh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C277" s="15"/>
      <c r="BD277" s="15"/>
      <c r="BE277" s="15"/>
      <c r="BF277" s="15"/>
      <c r="BG277" s="15"/>
      <c r="BH277" s="15"/>
      <c r="BI277" s="15"/>
      <c r="BJ277" s="15"/>
      <c r="BK277" s="15"/>
      <c r="BL277" s="15"/>
      <c r="BM277" s="15"/>
      <c r="BN277" s="15"/>
      <c r="BO277" s="15"/>
      <c r="BP277" s="15"/>
      <c r="BQ277" s="15"/>
      <c r="BR277" s="15"/>
      <c r="BS277" s="15"/>
      <c r="BT277" s="15"/>
      <c r="BU277" s="15"/>
      <c r="BV277" s="15"/>
      <c r="BW277" s="15"/>
      <c r="BX277" s="15"/>
      <c r="BY277" s="15"/>
      <c r="BZ277" s="15"/>
      <c r="CA277" s="8"/>
      <c r="CB277" s="8"/>
      <c r="CC277" s="8"/>
      <c r="CD277" s="8"/>
      <c r="CE277" s="8"/>
      <c r="CF277" s="8"/>
      <c r="CG277" s="8"/>
      <c r="CH277" s="8"/>
      <c r="CI277" s="8"/>
      <c r="CJ277" s="8"/>
      <c r="CK277" s="8"/>
      <c r="CL277" s="8"/>
      <c r="CM277" s="8"/>
      <c r="CN277" s="8"/>
      <c r="CO277" s="8"/>
      <c r="CP277" s="8"/>
      <c r="CQ277" s="8"/>
      <c r="CR277" s="8"/>
      <c r="CS277" s="8"/>
      <c r="CT277" s="8"/>
      <c r="CU277" s="8"/>
      <c r="CV277" s="8"/>
      <c r="CW277" s="8"/>
      <c r="CX277" s="8"/>
      <c r="CY277" s="8"/>
      <c r="CZ277" s="8"/>
    </row>
    <row r="278" ht="14.25" customHeigh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c r="BC278" s="15"/>
      <c r="BD278" s="15"/>
      <c r="BE278" s="15"/>
      <c r="BF278" s="15"/>
      <c r="BG278" s="15"/>
      <c r="BH278" s="15"/>
      <c r="BI278" s="15"/>
      <c r="BJ278" s="15"/>
      <c r="BK278" s="15"/>
      <c r="BL278" s="15"/>
      <c r="BM278" s="15"/>
      <c r="BN278" s="15"/>
      <c r="BO278" s="15"/>
      <c r="BP278" s="15"/>
      <c r="BQ278" s="15"/>
      <c r="BR278" s="15"/>
      <c r="BS278" s="15"/>
      <c r="BT278" s="15"/>
      <c r="BU278" s="15"/>
      <c r="BV278" s="15"/>
      <c r="BW278" s="15"/>
      <c r="BX278" s="15"/>
      <c r="BY278" s="15"/>
      <c r="BZ278" s="15"/>
      <c r="CA278" s="8"/>
      <c r="CB278" s="8"/>
      <c r="CC278" s="8"/>
      <c r="CD278" s="8"/>
      <c r="CE278" s="8"/>
      <c r="CF278" s="8"/>
      <c r="CG278" s="8"/>
      <c r="CH278" s="8"/>
      <c r="CI278" s="8"/>
      <c r="CJ278" s="8"/>
      <c r="CK278" s="8"/>
      <c r="CL278" s="8"/>
      <c r="CM278" s="8"/>
      <c r="CN278" s="8"/>
      <c r="CO278" s="8"/>
      <c r="CP278" s="8"/>
      <c r="CQ278" s="8"/>
      <c r="CR278" s="8"/>
      <c r="CS278" s="8"/>
      <c r="CT278" s="8"/>
      <c r="CU278" s="8"/>
      <c r="CV278" s="8"/>
      <c r="CW278" s="8"/>
      <c r="CX278" s="8"/>
      <c r="CY278" s="8"/>
      <c r="CZ278" s="8"/>
    </row>
    <row r="279" ht="14.25" customHeight="1">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BW279" s="15"/>
      <c r="BX279" s="15"/>
      <c r="BY279" s="15"/>
      <c r="BZ279" s="15"/>
      <c r="CA279" s="8"/>
      <c r="CB279" s="8"/>
      <c r="CC279" s="8"/>
      <c r="CD279" s="8"/>
      <c r="CE279" s="8"/>
      <c r="CF279" s="8"/>
      <c r="CG279" s="8"/>
      <c r="CH279" s="8"/>
      <c r="CI279" s="8"/>
      <c r="CJ279" s="8"/>
      <c r="CK279" s="8"/>
      <c r="CL279" s="8"/>
      <c r="CM279" s="8"/>
      <c r="CN279" s="8"/>
      <c r="CO279" s="8"/>
      <c r="CP279" s="8"/>
      <c r="CQ279" s="8"/>
      <c r="CR279" s="8"/>
      <c r="CS279" s="8"/>
      <c r="CT279" s="8"/>
      <c r="CU279" s="8"/>
      <c r="CV279" s="8"/>
      <c r="CW279" s="8"/>
      <c r="CX279" s="8"/>
      <c r="CY279" s="8"/>
      <c r="CZ279" s="8"/>
    </row>
    <row r="280" ht="14.25" customHeight="1">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c r="BK280" s="15"/>
      <c r="BL280" s="15"/>
      <c r="BM280" s="15"/>
      <c r="BN280" s="15"/>
      <c r="BO280" s="15"/>
      <c r="BP280" s="15"/>
      <c r="BQ280" s="15"/>
      <c r="BR280" s="15"/>
      <c r="BS280" s="15"/>
      <c r="BT280" s="15"/>
      <c r="BU280" s="15"/>
      <c r="BV280" s="15"/>
      <c r="BW280" s="15"/>
      <c r="BX280" s="15"/>
      <c r="BY280" s="15"/>
      <c r="BZ280" s="15"/>
      <c r="CA280" s="8"/>
      <c r="CB280" s="8"/>
      <c r="CC280" s="8"/>
      <c r="CD280" s="8"/>
      <c r="CE280" s="8"/>
      <c r="CF280" s="8"/>
      <c r="CG280" s="8"/>
      <c r="CH280" s="8"/>
      <c r="CI280" s="8"/>
      <c r="CJ280" s="8"/>
      <c r="CK280" s="8"/>
      <c r="CL280" s="8"/>
      <c r="CM280" s="8"/>
      <c r="CN280" s="8"/>
      <c r="CO280" s="8"/>
      <c r="CP280" s="8"/>
      <c r="CQ280" s="8"/>
      <c r="CR280" s="8"/>
      <c r="CS280" s="8"/>
      <c r="CT280" s="8"/>
      <c r="CU280" s="8"/>
      <c r="CV280" s="8"/>
      <c r="CW280" s="8"/>
      <c r="CX280" s="8"/>
      <c r="CY280" s="8"/>
      <c r="CZ280" s="8"/>
    </row>
    <row r="281" ht="14.25" customHeight="1">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BW281" s="15"/>
      <c r="BX281" s="15"/>
      <c r="BY281" s="15"/>
      <c r="BZ281" s="15"/>
      <c r="CA281" s="8"/>
      <c r="CB281" s="8"/>
      <c r="CC281" s="8"/>
      <c r="CD281" s="8"/>
      <c r="CE281" s="8"/>
      <c r="CF281" s="8"/>
      <c r="CG281" s="8"/>
      <c r="CH281" s="8"/>
      <c r="CI281" s="8"/>
      <c r="CJ281" s="8"/>
      <c r="CK281" s="8"/>
      <c r="CL281" s="8"/>
      <c r="CM281" s="8"/>
      <c r="CN281" s="8"/>
      <c r="CO281" s="8"/>
      <c r="CP281" s="8"/>
      <c r="CQ281" s="8"/>
      <c r="CR281" s="8"/>
      <c r="CS281" s="8"/>
      <c r="CT281" s="8"/>
      <c r="CU281" s="8"/>
      <c r="CV281" s="8"/>
      <c r="CW281" s="8"/>
      <c r="CX281" s="8"/>
      <c r="CY281" s="8"/>
      <c r="CZ281" s="8"/>
    </row>
    <row r="282" ht="14.25" customHeight="1">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BW282" s="15"/>
      <c r="BX282" s="15"/>
      <c r="BY282" s="15"/>
      <c r="BZ282" s="15"/>
      <c r="CA282" s="8"/>
      <c r="CB282" s="8"/>
      <c r="CC282" s="8"/>
      <c r="CD282" s="8"/>
      <c r="CE282" s="8"/>
      <c r="CF282" s="8"/>
      <c r="CG282" s="8"/>
      <c r="CH282" s="8"/>
      <c r="CI282" s="8"/>
      <c r="CJ282" s="8"/>
      <c r="CK282" s="8"/>
      <c r="CL282" s="8"/>
      <c r="CM282" s="8"/>
      <c r="CN282" s="8"/>
      <c r="CO282" s="8"/>
      <c r="CP282" s="8"/>
      <c r="CQ282" s="8"/>
      <c r="CR282" s="8"/>
      <c r="CS282" s="8"/>
      <c r="CT282" s="8"/>
      <c r="CU282" s="8"/>
      <c r="CV282" s="8"/>
      <c r="CW282" s="8"/>
      <c r="CX282" s="8"/>
      <c r="CY282" s="8"/>
      <c r="CZ282" s="8"/>
    </row>
    <row r="283" ht="14.25" customHeight="1">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c r="BK283" s="15"/>
      <c r="BL283" s="15"/>
      <c r="BM283" s="15"/>
      <c r="BN283" s="15"/>
      <c r="BO283" s="15"/>
      <c r="BP283" s="15"/>
      <c r="BQ283" s="15"/>
      <c r="BR283" s="15"/>
      <c r="BS283" s="15"/>
      <c r="BT283" s="15"/>
      <c r="BU283" s="15"/>
      <c r="BV283" s="15"/>
      <c r="BW283" s="15"/>
      <c r="BX283" s="15"/>
      <c r="BY283" s="15"/>
      <c r="BZ283" s="15"/>
      <c r="CA283" s="8"/>
      <c r="CB283" s="8"/>
      <c r="CC283" s="8"/>
      <c r="CD283" s="8"/>
      <c r="CE283" s="8"/>
      <c r="CF283" s="8"/>
      <c r="CG283" s="8"/>
      <c r="CH283" s="8"/>
      <c r="CI283" s="8"/>
      <c r="CJ283" s="8"/>
      <c r="CK283" s="8"/>
      <c r="CL283" s="8"/>
      <c r="CM283" s="8"/>
      <c r="CN283" s="8"/>
      <c r="CO283" s="8"/>
      <c r="CP283" s="8"/>
      <c r="CQ283" s="8"/>
      <c r="CR283" s="8"/>
      <c r="CS283" s="8"/>
      <c r="CT283" s="8"/>
      <c r="CU283" s="8"/>
      <c r="CV283" s="8"/>
      <c r="CW283" s="8"/>
      <c r="CX283" s="8"/>
      <c r="CY283" s="8"/>
      <c r="CZ283" s="8"/>
    </row>
    <row r="284" ht="14.25" customHeight="1">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c r="BK284" s="15"/>
      <c r="BL284" s="15"/>
      <c r="BM284" s="15"/>
      <c r="BN284" s="15"/>
      <c r="BO284" s="15"/>
      <c r="BP284" s="15"/>
      <c r="BQ284" s="15"/>
      <c r="BR284" s="15"/>
      <c r="BS284" s="15"/>
      <c r="BT284" s="15"/>
      <c r="BU284" s="15"/>
      <c r="BV284" s="15"/>
      <c r="BW284" s="15"/>
      <c r="BX284" s="15"/>
      <c r="BY284" s="15"/>
      <c r="BZ284" s="15"/>
      <c r="CA284" s="8"/>
      <c r="CB284" s="8"/>
      <c r="CC284" s="8"/>
      <c r="CD284" s="8"/>
      <c r="CE284" s="8"/>
      <c r="CF284" s="8"/>
      <c r="CG284" s="8"/>
      <c r="CH284" s="8"/>
      <c r="CI284" s="8"/>
      <c r="CJ284" s="8"/>
      <c r="CK284" s="8"/>
      <c r="CL284" s="8"/>
      <c r="CM284" s="8"/>
      <c r="CN284" s="8"/>
      <c r="CO284" s="8"/>
      <c r="CP284" s="8"/>
      <c r="CQ284" s="8"/>
      <c r="CR284" s="8"/>
      <c r="CS284" s="8"/>
      <c r="CT284" s="8"/>
      <c r="CU284" s="8"/>
      <c r="CV284" s="8"/>
      <c r="CW284" s="8"/>
      <c r="CX284" s="8"/>
      <c r="CY284" s="8"/>
      <c r="CZ284" s="8"/>
    </row>
    <row r="285" ht="14.25" customHeight="1">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15"/>
      <c r="BB285" s="15"/>
      <c r="BC285" s="15"/>
      <c r="BD285" s="15"/>
      <c r="BE285" s="15"/>
      <c r="BF285" s="15"/>
      <c r="BG285" s="15"/>
      <c r="BH285" s="15"/>
      <c r="BI285" s="15"/>
      <c r="BJ285" s="15"/>
      <c r="BK285" s="15"/>
      <c r="BL285" s="15"/>
      <c r="BM285" s="15"/>
      <c r="BN285" s="15"/>
      <c r="BO285" s="15"/>
      <c r="BP285" s="15"/>
      <c r="BQ285" s="15"/>
      <c r="BR285" s="15"/>
      <c r="BS285" s="15"/>
      <c r="BT285" s="15"/>
      <c r="BU285" s="15"/>
      <c r="BV285" s="15"/>
      <c r="BW285" s="15"/>
      <c r="BX285" s="15"/>
      <c r="BY285" s="15"/>
      <c r="BZ285" s="15"/>
      <c r="CA285" s="8"/>
      <c r="CB285" s="8"/>
      <c r="CC285" s="8"/>
      <c r="CD285" s="8"/>
      <c r="CE285" s="8"/>
      <c r="CF285" s="8"/>
      <c r="CG285" s="8"/>
      <c r="CH285" s="8"/>
      <c r="CI285" s="8"/>
      <c r="CJ285" s="8"/>
      <c r="CK285" s="8"/>
      <c r="CL285" s="8"/>
      <c r="CM285" s="8"/>
      <c r="CN285" s="8"/>
      <c r="CO285" s="8"/>
      <c r="CP285" s="8"/>
      <c r="CQ285" s="8"/>
      <c r="CR285" s="8"/>
      <c r="CS285" s="8"/>
      <c r="CT285" s="8"/>
      <c r="CU285" s="8"/>
      <c r="CV285" s="8"/>
      <c r="CW285" s="8"/>
      <c r="CX285" s="8"/>
      <c r="CY285" s="8"/>
      <c r="CZ285" s="8"/>
    </row>
    <row r="286" ht="14.25" customHeight="1">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c r="BK286" s="15"/>
      <c r="BL286" s="15"/>
      <c r="BM286" s="15"/>
      <c r="BN286" s="15"/>
      <c r="BO286" s="15"/>
      <c r="BP286" s="15"/>
      <c r="BQ286" s="15"/>
      <c r="BR286" s="15"/>
      <c r="BS286" s="15"/>
      <c r="BT286" s="15"/>
      <c r="BU286" s="15"/>
      <c r="BV286" s="15"/>
      <c r="BW286" s="15"/>
      <c r="BX286" s="15"/>
      <c r="BY286" s="15"/>
      <c r="BZ286" s="15"/>
      <c r="CA286" s="8"/>
      <c r="CB286" s="8"/>
      <c r="CC286" s="8"/>
      <c r="CD286" s="8"/>
      <c r="CE286" s="8"/>
      <c r="CF286" s="8"/>
      <c r="CG286" s="8"/>
      <c r="CH286" s="8"/>
      <c r="CI286" s="8"/>
      <c r="CJ286" s="8"/>
      <c r="CK286" s="8"/>
      <c r="CL286" s="8"/>
      <c r="CM286" s="8"/>
      <c r="CN286" s="8"/>
      <c r="CO286" s="8"/>
      <c r="CP286" s="8"/>
      <c r="CQ286" s="8"/>
      <c r="CR286" s="8"/>
      <c r="CS286" s="8"/>
      <c r="CT286" s="8"/>
      <c r="CU286" s="8"/>
      <c r="CV286" s="8"/>
      <c r="CW286" s="8"/>
      <c r="CX286" s="8"/>
      <c r="CY286" s="8"/>
      <c r="CZ286" s="8"/>
    </row>
    <row r="287" ht="14.25" customHeight="1">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BW287" s="15"/>
      <c r="BX287" s="15"/>
      <c r="BY287" s="15"/>
      <c r="BZ287" s="15"/>
      <c r="CA287" s="8"/>
      <c r="CB287" s="8"/>
      <c r="CC287" s="8"/>
      <c r="CD287" s="8"/>
      <c r="CE287" s="8"/>
      <c r="CF287" s="8"/>
      <c r="CG287" s="8"/>
      <c r="CH287" s="8"/>
      <c r="CI287" s="8"/>
      <c r="CJ287" s="8"/>
      <c r="CK287" s="8"/>
      <c r="CL287" s="8"/>
      <c r="CM287" s="8"/>
      <c r="CN287" s="8"/>
      <c r="CO287" s="8"/>
      <c r="CP287" s="8"/>
      <c r="CQ287" s="8"/>
      <c r="CR287" s="8"/>
      <c r="CS287" s="8"/>
      <c r="CT287" s="8"/>
      <c r="CU287" s="8"/>
      <c r="CV287" s="8"/>
      <c r="CW287" s="8"/>
      <c r="CX287" s="8"/>
      <c r="CY287" s="8"/>
      <c r="CZ287" s="8"/>
    </row>
    <row r="288" ht="14.25" customHeight="1">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c r="BC288" s="15"/>
      <c r="BD288" s="15"/>
      <c r="BE288" s="15"/>
      <c r="BF288" s="15"/>
      <c r="BG288" s="15"/>
      <c r="BH288" s="15"/>
      <c r="BI288" s="15"/>
      <c r="BJ288" s="15"/>
      <c r="BK288" s="15"/>
      <c r="BL288" s="15"/>
      <c r="BM288" s="15"/>
      <c r="BN288" s="15"/>
      <c r="BO288" s="15"/>
      <c r="BP288" s="15"/>
      <c r="BQ288" s="15"/>
      <c r="BR288" s="15"/>
      <c r="BS288" s="15"/>
      <c r="BT288" s="15"/>
      <c r="BU288" s="15"/>
      <c r="BV288" s="15"/>
      <c r="BW288" s="15"/>
      <c r="BX288" s="15"/>
      <c r="BY288" s="15"/>
      <c r="BZ288" s="15"/>
      <c r="CA288" s="8"/>
      <c r="CB288" s="8"/>
      <c r="CC288" s="8"/>
      <c r="CD288" s="8"/>
      <c r="CE288" s="8"/>
      <c r="CF288" s="8"/>
      <c r="CG288" s="8"/>
      <c r="CH288" s="8"/>
      <c r="CI288" s="8"/>
      <c r="CJ288" s="8"/>
      <c r="CK288" s="8"/>
      <c r="CL288" s="8"/>
      <c r="CM288" s="8"/>
      <c r="CN288" s="8"/>
      <c r="CO288" s="8"/>
      <c r="CP288" s="8"/>
      <c r="CQ288" s="8"/>
      <c r="CR288" s="8"/>
      <c r="CS288" s="8"/>
      <c r="CT288" s="8"/>
      <c r="CU288" s="8"/>
      <c r="CV288" s="8"/>
      <c r="CW288" s="8"/>
      <c r="CX288" s="8"/>
      <c r="CY288" s="8"/>
      <c r="CZ288" s="8"/>
    </row>
    <row r="289" ht="14.25" customHeight="1">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BW289" s="15"/>
      <c r="BX289" s="15"/>
      <c r="BY289" s="15"/>
      <c r="BZ289" s="15"/>
      <c r="CA289" s="8"/>
      <c r="CB289" s="8"/>
      <c r="CC289" s="8"/>
      <c r="CD289" s="8"/>
      <c r="CE289" s="8"/>
      <c r="CF289" s="8"/>
      <c r="CG289" s="8"/>
      <c r="CH289" s="8"/>
      <c r="CI289" s="8"/>
      <c r="CJ289" s="8"/>
      <c r="CK289" s="8"/>
      <c r="CL289" s="8"/>
      <c r="CM289" s="8"/>
      <c r="CN289" s="8"/>
      <c r="CO289" s="8"/>
      <c r="CP289" s="8"/>
      <c r="CQ289" s="8"/>
      <c r="CR289" s="8"/>
      <c r="CS289" s="8"/>
      <c r="CT289" s="8"/>
      <c r="CU289" s="8"/>
      <c r="CV289" s="8"/>
      <c r="CW289" s="8"/>
      <c r="CX289" s="8"/>
      <c r="CY289" s="8"/>
      <c r="CZ289" s="8"/>
    </row>
    <row r="290" ht="14.25" customHeight="1">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c r="BC290" s="15"/>
      <c r="BD290" s="15"/>
      <c r="BE290" s="15"/>
      <c r="BF290" s="15"/>
      <c r="BG290" s="15"/>
      <c r="BH290" s="15"/>
      <c r="BI290" s="15"/>
      <c r="BJ290" s="15"/>
      <c r="BK290" s="15"/>
      <c r="BL290" s="15"/>
      <c r="BM290" s="15"/>
      <c r="BN290" s="15"/>
      <c r="BO290" s="15"/>
      <c r="BP290" s="15"/>
      <c r="BQ290" s="15"/>
      <c r="BR290" s="15"/>
      <c r="BS290" s="15"/>
      <c r="BT290" s="15"/>
      <c r="BU290" s="15"/>
      <c r="BV290" s="15"/>
      <c r="BW290" s="15"/>
      <c r="BX290" s="15"/>
      <c r="BY290" s="15"/>
      <c r="BZ290" s="15"/>
      <c r="CA290" s="8"/>
      <c r="CB290" s="8"/>
      <c r="CC290" s="8"/>
      <c r="CD290" s="8"/>
      <c r="CE290" s="8"/>
      <c r="CF290" s="8"/>
      <c r="CG290" s="8"/>
      <c r="CH290" s="8"/>
      <c r="CI290" s="8"/>
      <c r="CJ290" s="8"/>
      <c r="CK290" s="8"/>
      <c r="CL290" s="8"/>
      <c r="CM290" s="8"/>
      <c r="CN290" s="8"/>
      <c r="CO290" s="8"/>
      <c r="CP290" s="8"/>
      <c r="CQ290" s="8"/>
      <c r="CR290" s="8"/>
      <c r="CS290" s="8"/>
      <c r="CT290" s="8"/>
      <c r="CU290" s="8"/>
      <c r="CV290" s="8"/>
      <c r="CW290" s="8"/>
      <c r="CX290" s="8"/>
      <c r="CY290" s="8"/>
      <c r="CZ290" s="8"/>
    </row>
    <row r="291" ht="14.25" customHeight="1">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15"/>
      <c r="BB291" s="15"/>
      <c r="BC291" s="15"/>
      <c r="BD291" s="15"/>
      <c r="BE291" s="15"/>
      <c r="BF291" s="15"/>
      <c r="BG291" s="15"/>
      <c r="BH291" s="15"/>
      <c r="BI291" s="15"/>
      <c r="BJ291" s="15"/>
      <c r="BK291" s="15"/>
      <c r="BL291" s="15"/>
      <c r="BM291" s="15"/>
      <c r="BN291" s="15"/>
      <c r="BO291" s="15"/>
      <c r="BP291" s="15"/>
      <c r="BQ291" s="15"/>
      <c r="BR291" s="15"/>
      <c r="BS291" s="15"/>
      <c r="BT291" s="15"/>
      <c r="BU291" s="15"/>
      <c r="BV291" s="15"/>
      <c r="BW291" s="15"/>
      <c r="BX291" s="15"/>
      <c r="BY291" s="15"/>
      <c r="BZ291" s="15"/>
      <c r="CA291" s="8"/>
      <c r="CB291" s="8"/>
      <c r="CC291" s="8"/>
      <c r="CD291" s="8"/>
      <c r="CE291" s="8"/>
      <c r="CF291" s="8"/>
      <c r="CG291" s="8"/>
      <c r="CH291" s="8"/>
      <c r="CI291" s="8"/>
      <c r="CJ291" s="8"/>
      <c r="CK291" s="8"/>
      <c r="CL291" s="8"/>
      <c r="CM291" s="8"/>
      <c r="CN291" s="8"/>
      <c r="CO291" s="8"/>
      <c r="CP291" s="8"/>
      <c r="CQ291" s="8"/>
      <c r="CR291" s="8"/>
      <c r="CS291" s="8"/>
      <c r="CT291" s="8"/>
      <c r="CU291" s="8"/>
      <c r="CV291" s="8"/>
      <c r="CW291" s="8"/>
      <c r="CX291" s="8"/>
      <c r="CY291" s="8"/>
      <c r="CZ291" s="8"/>
    </row>
    <row r="292" ht="14.25" customHeight="1">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c r="BC292" s="15"/>
      <c r="BD292" s="15"/>
      <c r="BE292" s="15"/>
      <c r="BF292" s="15"/>
      <c r="BG292" s="15"/>
      <c r="BH292" s="15"/>
      <c r="BI292" s="15"/>
      <c r="BJ292" s="15"/>
      <c r="BK292" s="15"/>
      <c r="BL292" s="15"/>
      <c r="BM292" s="15"/>
      <c r="BN292" s="15"/>
      <c r="BO292" s="15"/>
      <c r="BP292" s="15"/>
      <c r="BQ292" s="15"/>
      <c r="BR292" s="15"/>
      <c r="BS292" s="15"/>
      <c r="BT292" s="15"/>
      <c r="BU292" s="15"/>
      <c r="BV292" s="15"/>
      <c r="BW292" s="15"/>
      <c r="BX292" s="15"/>
      <c r="BY292" s="15"/>
      <c r="BZ292" s="15"/>
      <c r="CA292" s="8"/>
      <c r="CB292" s="8"/>
      <c r="CC292" s="8"/>
      <c r="CD292" s="8"/>
      <c r="CE292" s="8"/>
      <c r="CF292" s="8"/>
      <c r="CG292" s="8"/>
      <c r="CH292" s="8"/>
      <c r="CI292" s="8"/>
      <c r="CJ292" s="8"/>
      <c r="CK292" s="8"/>
      <c r="CL292" s="8"/>
      <c r="CM292" s="8"/>
      <c r="CN292" s="8"/>
      <c r="CO292" s="8"/>
      <c r="CP292" s="8"/>
      <c r="CQ292" s="8"/>
      <c r="CR292" s="8"/>
      <c r="CS292" s="8"/>
      <c r="CT292" s="8"/>
      <c r="CU292" s="8"/>
      <c r="CV292" s="8"/>
      <c r="CW292" s="8"/>
      <c r="CX292" s="8"/>
      <c r="CY292" s="8"/>
      <c r="CZ292" s="8"/>
    </row>
    <row r="293" ht="14.25" customHeight="1">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c r="AY293" s="15"/>
      <c r="AZ293" s="15"/>
      <c r="BA293" s="15"/>
      <c r="BB293" s="15"/>
      <c r="BC293" s="15"/>
      <c r="BD293" s="15"/>
      <c r="BE293" s="15"/>
      <c r="BF293" s="15"/>
      <c r="BG293" s="15"/>
      <c r="BH293" s="15"/>
      <c r="BI293" s="15"/>
      <c r="BJ293" s="15"/>
      <c r="BK293" s="15"/>
      <c r="BL293" s="15"/>
      <c r="BM293" s="15"/>
      <c r="BN293" s="15"/>
      <c r="BO293" s="15"/>
      <c r="BP293" s="15"/>
      <c r="BQ293" s="15"/>
      <c r="BR293" s="15"/>
      <c r="BS293" s="15"/>
      <c r="BT293" s="15"/>
      <c r="BU293" s="15"/>
      <c r="BV293" s="15"/>
      <c r="BW293" s="15"/>
      <c r="BX293" s="15"/>
      <c r="BY293" s="15"/>
      <c r="BZ293" s="15"/>
      <c r="CA293" s="8"/>
      <c r="CB293" s="8"/>
      <c r="CC293" s="8"/>
      <c r="CD293" s="8"/>
      <c r="CE293" s="8"/>
      <c r="CF293" s="8"/>
      <c r="CG293" s="8"/>
      <c r="CH293" s="8"/>
      <c r="CI293" s="8"/>
      <c r="CJ293" s="8"/>
      <c r="CK293" s="8"/>
      <c r="CL293" s="8"/>
      <c r="CM293" s="8"/>
      <c r="CN293" s="8"/>
      <c r="CO293" s="8"/>
      <c r="CP293" s="8"/>
      <c r="CQ293" s="8"/>
      <c r="CR293" s="8"/>
      <c r="CS293" s="8"/>
      <c r="CT293" s="8"/>
      <c r="CU293" s="8"/>
      <c r="CV293" s="8"/>
      <c r="CW293" s="8"/>
      <c r="CX293" s="8"/>
      <c r="CY293" s="8"/>
      <c r="CZ293" s="8"/>
    </row>
    <row r="294" ht="14.25" customHeight="1">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BW294" s="15"/>
      <c r="BX294" s="15"/>
      <c r="BY294" s="15"/>
      <c r="BZ294" s="15"/>
      <c r="CA294" s="8"/>
      <c r="CB294" s="8"/>
      <c r="CC294" s="8"/>
      <c r="CD294" s="8"/>
      <c r="CE294" s="8"/>
      <c r="CF294" s="8"/>
      <c r="CG294" s="8"/>
      <c r="CH294" s="8"/>
      <c r="CI294" s="8"/>
      <c r="CJ294" s="8"/>
      <c r="CK294" s="8"/>
      <c r="CL294" s="8"/>
      <c r="CM294" s="8"/>
      <c r="CN294" s="8"/>
      <c r="CO294" s="8"/>
      <c r="CP294" s="8"/>
      <c r="CQ294" s="8"/>
      <c r="CR294" s="8"/>
      <c r="CS294" s="8"/>
      <c r="CT294" s="8"/>
      <c r="CU294" s="8"/>
      <c r="CV294" s="8"/>
      <c r="CW294" s="8"/>
      <c r="CX294" s="8"/>
      <c r="CY294" s="8"/>
      <c r="CZ294" s="8"/>
    </row>
    <row r="295" ht="14.25" customHeight="1">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BN295" s="15"/>
      <c r="BO295" s="15"/>
      <c r="BP295" s="15"/>
      <c r="BQ295" s="15"/>
      <c r="BR295" s="15"/>
      <c r="BS295" s="15"/>
      <c r="BT295" s="15"/>
      <c r="BU295" s="15"/>
      <c r="BV295" s="15"/>
      <c r="BW295" s="15"/>
      <c r="BX295" s="15"/>
      <c r="BY295" s="15"/>
      <c r="BZ295" s="15"/>
      <c r="CA295" s="8"/>
      <c r="CB295" s="8"/>
      <c r="CC295" s="8"/>
      <c r="CD295" s="8"/>
      <c r="CE295" s="8"/>
      <c r="CF295" s="8"/>
      <c r="CG295" s="8"/>
      <c r="CH295" s="8"/>
      <c r="CI295" s="8"/>
      <c r="CJ295" s="8"/>
      <c r="CK295" s="8"/>
      <c r="CL295" s="8"/>
      <c r="CM295" s="8"/>
      <c r="CN295" s="8"/>
      <c r="CO295" s="8"/>
      <c r="CP295" s="8"/>
      <c r="CQ295" s="8"/>
      <c r="CR295" s="8"/>
      <c r="CS295" s="8"/>
      <c r="CT295" s="8"/>
      <c r="CU295" s="8"/>
      <c r="CV295" s="8"/>
      <c r="CW295" s="8"/>
      <c r="CX295" s="8"/>
      <c r="CY295" s="8"/>
      <c r="CZ295" s="8"/>
    </row>
    <row r="296" ht="14.25" customHeight="1">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c r="BC296" s="15"/>
      <c r="BD296" s="15"/>
      <c r="BE296" s="15"/>
      <c r="BF296" s="15"/>
      <c r="BG296" s="15"/>
      <c r="BH296" s="15"/>
      <c r="BI296" s="15"/>
      <c r="BJ296" s="15"/>
      <c r="BK296" s="15"/>
      <c r="BL296" s="15"/>
      <c r="BM296" s="15"/>
      <c r="BN296" s="15"/>
      <c r="BO296" s="15"/>
      <c r="BP296" s="15"/>
      <c r="BQ296" s="15"/>
      <c r="BR296" s="15"/>
      <c r="BS296" s="15"/>
      <c r="BT296" s="15"/>
      <c r="BU296" s="15"/>
      <c r="BV296" s="15"/>
      <c r="BW296" s="15"/>
      <c r="BX296" s="15"/>
      <c r="BY296" s="15"/>
      <c r="BZ296" s="15"/>
      <c r="CA296" s="8"/>
      <c r="CB296" s="8"/>
      <c r="CC296" s="8"/>
      <c r="CD296" s="8"/>
      <c r="CE296" s="8"/>
      <c r="CF296" s="8"/>
      <c r="CG296" s="8"/>
      <c r="CH296" s="8"/>
      <c r="CI296" s="8"/>
      <c r="CJ296" s="8"/>
      <c r="CK296" s="8"/>
      <c r="CL296" s="8"/>
      <c r="CM296" s="8"/>
      <c r="CN296" s="8"/>
      <c r="CO296" s="8"/>
      <c r="CP296" s="8"/>
      <c r="CQ296" s="8"/>
      <c r="CR296" s="8"/>
      <c r="CS296" s="8"/>
      <c r="CT296" s="8"/>
      <c r="CU296" s="8"/>
      <c r="CV296" s="8"/>
      <c r="CW296" s="8"/>
      <c r="CX296" s="8"/>
      <c r="CY296" s="8"/>
      <c r="CZ296" s="8"/>
    </row>
    <row r="297" ht="14.25" customHeight="1">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15"/>
      <c r="BB297" s="15"/>
      <c r="BC297" s="15"/>
      <c r="BD297" s="15"/>
      <c r="BE297" s="15"/>
      <c r="BF297" s="15"/>
      <c r="BG297" s="15"/>
      <c r="BH297" s="15"/>
      <c r="BI297" s="15"/>
      <c r="BJ297" s="15"/>
      <c r="BK297" s="15"/>
      <c r="BL297" s="15"/>
      <c r="BM297" s="15"/>
      <c r="BN297" s="15"/>
      <c r="BO297" s="15"/>
      <c r="BP297" s="15"/>
      <c r="BQ297" s="15"/>
      <c r="BR297" s="15"/>
      <c r="BS297" s="15"/>
      <c r="BT297" s="15"/>
      <c r="BU297" s="15"/>
      <c r="BV297" s="15"/>
      <c r="BW297" s="15"/>
      <c r="BX297" s="15"/>
      <c r="BY297" s="15"/>
      <c r="BZ297" s="15"/>
      <c r="CA297" s="8"/>
      <c r="CB297" s="8"/>
      <c r="CC297" s="8"/>
      <c r="CD297" s="8"/>
      <c r="CE297" s="8"/>
      <c r="CF297" s="8"/>
      <c r="CG297" s="8"/>
      <c r="CH297" s="8"/>
      <c r="CI297" s="8"/>
      <c r="CJ297" s="8"/>
      <c r="CK297" s="8"/>
      <c r="CL297" s="8"/>
      <c r="CM297" s="8"/>
      <c r="CN297" s="8"/>
      <c r="CO297" s="8"/>
      <c r="CP297" s="8"/>
      <c r="CQ297" s="8"/>
      <c r="CR297" s="8"/>
      <c r="CS297" s="8"/>
      <c r="CT297" s="8"/>
      <c r="CU297" s="8"/>
      <c r="CV297" s="8"/>
      <c r="CW297" s="8"/>
      <c r="CX297" s="8"/>
      <c r="CY297" s="8"/>
      <c r="CZ297" s="8"/>
    </row>
    <row r="298" ht="14.25" customHeight="1">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c r="BC298" s="15"/>
      <c r="BD298" s="15"/>
      <c r="BE298" s="15"/>
      <c r="BF298" s="15"/>
      <c r="BG298" s="15"/>
      <c r="BH298" s="15"/>
      <c r="BI298" s="15"/>
      <c r="BJ298" s="15"/>
      <c r="BK298" s="15"/>
      <c r="BL298" s="15"/>
      <c r="BM298" s="15"/>
      <c r="BN298" s="15"/>
      <c r="BO298" s="15"/>
      <c r="BP298" s="15"/>
      <c r="BQ298" s="15"/>
      <c r="BR298" s="15"/>
      <c r="BS298" s="15"/>
      <c r="BT298" s="15"/>
      <c r="BU298" s="15"/>
      <c r="BV298" s="15"/>
      <c r="BW298" s="15"/>
      <c r="BX298" s="15"/>
      <c r="BY298" s="15"/>
      <c r="BZ298" s="15"/>
      <c r="CA298" s="8"/>
      <c r="CB298" s="8"/>
      <c r="CC298" s="8"/>
      <c r="CD298" s="8"/>
      <c r="CE298" s="8"/>
      <c r="CF298" s="8"/>
      <c r="CG298" s="8"/>
      <c r="CH298" s="8"/>
      <c r="CI298" s="8"/>
      <c r="CJ298" s="8"/>
      <c r="CK298" s="8"/>
      <c r="CL298" s="8"/>
      <c r="CM298" s="8"/>
      <c r="CN298" s="8"/>
      <c r="CO298" s="8"/>
      <c r="CP298" s="8"/>
      <c r="CQ298" s="8"/>
      <c r="CR298" s="8"/>
      <c r="CS298" s="8"/>
      <c r="CT298" s="8"/>
      <c r="CU298" s="8"/>
      <c r="CV298" s="8"/>
      <c r="CW298" s="8"/>
      <c r="CX298" s="8"/>
      <c r="CY298" s="8"/>
      <c r="CZ298" s="8"/>
    </row>
    <row r="299" ht="14.25" customHeight="1">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BW299" s="15"/>
      <c r="BX299" s="15"/>
      <c r="BY299" s="15"/>
      <c r="BZ299" s="15"/>
      <c r="CA299" s="8"/>
      <c r="CB299" s="8"/>
      <c r="CC299" s="8"/>
      <c r="CD299" s="8"/>
      <c r="CE299" s="8"/>
      <c r="CF299" s="8"/>
      <c r="CG299" s="8"/>
      <c r="CH299" s="8"/>
      <c r="CI299" s="8"/>
      <c r="CJ299" s="8"/>
      <c r="CK299" s="8"/>
      <c r="CL299" s="8"/>
      <c r="CM299" s="8"/>
      <c r="CN299" s="8"/>
      <c r="CO299" s="8"/>
      <c r="CP299" s="8"/>
      <c r="CQ299" s="8"/>
      <c r="CR299" s="8"/>
      <c r="CS299" s="8"/>
      <c r="CT299" s="8"/>
      <c r="CU299" s="8"/>
      <c r="CV299" s="8"/>
      <c r="CW299" s="8"/>
      <c r="CX299" s="8"/>
      <c r="CY299" s="8"/>
      <c r="CZ299" s="8"/>
    </row>
    <row r="300" ht="14.25" customHeight="1">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BN300" s="15"/>
      <c r="BO300" s="15"/>
      <c r="BP300" s="15"/>
      <c r="BQ300" s="15"/>
      <c r="BR300" s="15"/>
      <c r="BS300" s="15"/>
      <c r="BT300" s="15"/>
      <c r="BU300" s="15"/>
      <c r="BV300" s="15"/>
      <c r="BW300" s="15"/>
      <c r="BX300" s="15"/>
      <c r="BY300" s="15"/>
      <c r="BZ300" s="15"/>
      <c r="CA300" s="8"/>
      <c r="CB300" s="8"/>
      <c r="CC300" s="8"/>
      <c r="CD300" s="8"/>
      <c r="CE300" s="8"/>
      <c r="CF300" s="8"/>
      <c r="CG300" s="8"/>
      <c r="CH300" s="8"/>
      <c r="CI300" s="8"/>
      <c r="CJ300" s="8"/>
      <c r="CK300" s="8"/>
      <c r="CL300" s="8"/>
      <c r="CM300" s="8"/>
      <c r="CN300" s="8"/>
      <c r="CO300" s="8"/>
      <c r="CP300" s="8"/>
      <c r="CQ300" s="8"/>
      <c r="CR300" s="8"/>
      <c r="CS300" s="8"/>
      <c r="CT300" s="8"/>
      <c r="CU300" s="8"/>
      <c r="CV300" s="8"/>
      <c r="CW300" s="8"/>
      <c r="CX300" s="8"/>
      <c r="CY300" s="8"/>
      <c r="CZ300" s="8"/>
    </row>
    <row r="301" ht="14.25" customHeight="1">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BW301" s="15"/>
      <c r="BX301" s="15"/>
      <c r="BY301" s="15"/>
      <c r="BZ301" s="15"/>
      <c r="CA301" s="8"/>
      <c r="CB301" s="8"/>
      <c r="CC301" s="8"/>
      <c r="CD301" s="8"/>
      <c r="CE301" s="8"/>
      <c r="CF301" s="8"/>
      <c r="CG301" s="8"/>
      <c r="CH301" s="8"/>
      <c r="CI301" s="8"/>
      <c r="CJ301" s="8"/>
      <c r="CK301" s="8"/>
      <c r="CL301" s="8"/>
      <c r="CM301" s="8"/>
      <c r="CN301" s="8"/>
      <c r="CO301" s="8"/>
      <c r="CP301" s="8"/>
      <c r="CQ301" s="8"/>
      <c r="CR301" s="8"/>
      <c r="CS301" s="8"/>
      <c r="CT301" s="8"/>
      <c r="CU301" s="8"/>
      <c r="CV301" s="8"/>
      <c r="CW301" s="8"/>
      <c r="CX301" s="8"/>
      <c r="CY301" s="8"/>
      <c r="CZ301" s="8"/>
    </row>
    <row r="302" ht="14.25" customHeight="1">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BN302" s="15"/>
      <c r="BO302" s="15"/>
      <c r="BP302" s="15"/>
      <c r="BQ302" s="15"/>
      <c r="BR302" s="15"/>
      <c r="BS302" s="15"/>
      <c r="BT302" s="15"/>
      <c r="BU302" s="15"/>
      <c r="BV302" s="15"/>
      <c r="BW302" s="15"/>
      <c r="BX302" s="15"/>
      <c r="BY302" s="15"/>
      <c r="BZ302" s="15"/>
      <c r="CA302" s="8"/>
      <c r="CB302" s="8"/>
      <c r="CC302" s="8"/>
      <c r="CD302" s="8"/>
      <c r="CE302" s="8"/>
      <c r="CF302" s="8"/>
      <c r="CG302" s="8"/>
      <c r="CH302" s="8"/>
      <c r="CI302" s="8"/>
      <c r="CJ302" s="8"/>
      <c r="CK302" s="8"/>
      <c r="CL302" s="8"/>
      <c r="CM302" s="8"/>
      <c r="CN302" s="8"/>
      <c r="CO302" s="8"/>
      <c r="CP302" s="8"/>
      <c r="CQ302" s="8"/>
      <c r="CR302" s="8"/>
      <c r="CS302" s="8"/>
      <c r="CT302" s="8"/>
      <c r="CU302" s="8"/>
      <c r="CV302" s="8"/>
      <c r="CW302" s="8"/>
      <c r="CX302" s="8"/>
      <c r="CY302" s="8"/>
      <c r="CZ302" s="8"/>
    </row>
    <row r="303" ht="14.25" customHeight="1">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c r="BD303" s="15"/>
      <c r="BE303" s="15"/>
      <c r="BF303" s="15"/>
      <c r="BG303" s="15"/>
      <c r="BH303" s="15"/>
      <c r="BI303" s="15"/>
      <c r="BJ303" s="15"/>
      <c r="BK303" s="15"/>
      <c r="BL303" s="15"/>
      <c r="BM303" s="15"/>
      <c r="BN303" s="15"/>
      <c r="BO303" s="15"/>
      <c r="BP303" s="15"/>
      <c r="BQ303" s="15"/>
      <c r="BR303" s="15"/>
      <c r="BS303" s="15"/>
      <c r="BT303" s="15"/>
      <c r="BU303" s="15"/>
      <c r="BV303" s="15"/>
      <c r="BW303" s="15"/>
      <c r="BX303" s="15"/>
      <c r="BY303" s="15"/>
      <c r="BZ303" s="15"/>
      <c r="CA303" s="8"/>
      <c r="CB303" s="8"/>
      <c r="CC303" s="8"/>
      <c r="CD303" s="8"/>
      <c r="CE303" s="8"/>
      <c r="CF303" s="8"/>
      <c r="CG303" s="8"/>
      <c r="CH303" s="8"/>
      <c r="CI303" s="8"/>
      <c r="CJ303" s="8"/>
      <c r="CK303" s="8"/>
      <c r="CL303" s="8"/>
      <c r="CM303" s="8"/>
      <c r="CN303" s="8"/>
      <c r="CO303" s="8"/>
      <c r="CP303" s="8"/>
      <c r="CQ303" s="8"/>
      <c r="CR303" s="8"/>
      <c r="CS303" s="8"/>
      <c r="CT303" s="8"/>
      <c r="CU303" s="8"/>
      <c r="CV303" s="8"/>
      <c r="CW303" s="8"/>
      <c r="CX303" s="8"/>
      <c r="CY303" s="8"/>
      <c r="CZ303" s="8"/>
    </row>
    <row r="304" ht="14.25" customHeight="1">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c r="BD304" s="15"/>
      <c r="BE304" s="15"/>
      <c r="BF304" s="15"/>
      <c r="BG304" s="15"/>
      <c r="BH304" s="15"/>
      <c r="BI304" s="15"/>
      <c r="BJ304" s="15"/>
      <c r="BK304" s="15"/>
      <c r="BL304" s="15"/>
      <c r="BM304" s="15"/>
      <c r="BN304" s="15"/>
      <c r="BO304" s="15"/>
      <c r="BP304" s="15"/>
      <c r="BQ304" s="15"/>
      <c r="BR304" s="15"/>
      <c r="BS304" s="15"/>
      <c r="BT304" s="15"/>
      <c r="BU304" s="15"/>
      <c r="BV304" s="15"/>
      <c r="BW304" s="15"/>
      <c r="BX304" s="15"/>
      <c r="BY304" s="15"/>
      <c r="BZ304" s="15"/>
      <c r="CA304" s="8"/>
      <c r="CB304" s="8"/>
      <c r="CC304" s="8"/>
      <c r="CD304" s="8"/>
      <c r="CE304" s="8"/>
      <c r="CF304" s="8"/>
      <c r="CG304" s="8"/>
      <c r="CH304" s="8"/>
      <c r="CI304" s="8"/>
      <c r="CJ304" s="8"/>
      <c r="CK304" s="8"/>
      <c r="CL304" s="8"/>
      <c r="CM304" s="8"/>
      <c r="CN304" s="8"/>
      <c r="CO304" s="8"/>
      <c r="CP304" s="8"/>
      <c r="CQ304" s="8"/>
      <c r="CR304" s="8"/>
      <c r="CS304" s="8"/>
      <c r="CT304" s="8"/>
      <c r="CU304" s="8"/>
      <c r="CV304" s="8"/>
      <c r="CW304" s="8"/>
      <c r="CX304" s="8"/>
      <c r="CY304" s="8"/>
      <c r="CZ304" s="8"/>
    </row>
    <row r="305" ht="14.25" customHeight="1">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15"/>
      <c r="BB305" s="15"/>
      <c r="BC305" s="15"/>
      <c r="BD305" s="15"/>
      <c r="BE305" s="15"/>
      <c r="BF305" s="15"/>
      <c r="BG305" s="15"/>
      <c r="BH305" s="15"/>
      <c r="BI305" s="15"/>
      <c r="BJ305" s="15"/>
      <c r="BK305" s="15"/>
      <c r="BL305" s="15"/>
      <c r="BM305" s="15"/>
      <c r="BN305" s="15"/>
      <c r="BO305" s="15"/>
      <c r="BP305" s="15"/>
      <c r="BQ305" s="15"/>
      <c r="BR305" s="15"/>
      <c r="BS305" s="15"/>
      <c r="BT305" s="15"/>
      <c r="BU305" s="15"/>
      <c r="BV305" s="15"/>
      <c r="BW305" s="15"/>
      <c r="BX305" s="15"/>
      <c r="BY305" s="15"/>
      <c r="BZ305" s="15"/>
      <c r="CA305" s="8"/>
      <c r="CB305" s="8"/>
      <c r="CC305" s="8"/>
      <c r="CD305" s="8"/>
      <c r="CE305" s="8"/>
      <c r="CF305" s="8"/>
      <c r="CG305" s="8"/>
      <c r="CH305" s="8"/>
      <c r="CI305" s="8"/>
      <c r="CJ305" s="8"/>
      <c r="CK305" s="8"/>
      <c r="CL305" s="8"/>
      <c r="CM305" s="8"/>
      <c r="CN305" s="8"/>
      <c r="CO305" s="8"/>
      <c r="CP305" s="8"/>
      <c r="CQ305" s="8"/>
      <c r="CR305" s="8"/>
      <c r="CS305" s="8"/>
      <c r="CT305" s="8"/>
      <c r="CU305" s="8"/>
      <c r="CV305" s="8"/>
      <c r="CW305" s="8"/>
      <c r="CX305" s="8"/>
      <c r="CY305" s="8"/>
      <c r="CZ305" s="8"/>
    </row>
    <row r="306" ht="14.25" customHeight="1">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c r="BC306" s="15"/>
      <c r="BD306" s="15"/>
      <c r="BE306" s="15"/>
      <c r="BF306" s="15"/>
      <c r="BG306" s="15"/>
      <c r="BH306" s="15"/>
      <c r="BI306" s="15"/>
      <c r="BJ306" s="15"/>
      <c r="BK306" s="15"/>
      <c r="BL306" s="15"/>
      <c r="BM306" s="15"/>
      <c r="BN306" s="15"/>
      <c r="BO306" s="15"/>
      <c r="BP306" s="15"/>
      <c r="BQ306" s="15"/>
      <c r="BR306" s="15"/>
      <c r="BS306" s="15"/>
      <c r="BT306" s="15"/>
      <c r="BU306" s="15"/>
      <c r="BV306" s="15"/>
      <c r="BW306" s="15"/>
      <c r="BX306" s="15"/>
      <c r="BY306" s="15"/>
      <c r="BZ306" s="15"/>
      <c r="CA306" s="8"/>
      <c r="CB306" s="8"/>
      <c r="CC306" s="8"/>
      <c r="CD306" s="8"/>
      <c r="CE306" s="8"/>
      <c r="CF306" s="8"/>
      <c r="CG306" s="8"/>
      <c r="CH306" s="8"/>
      <c r="CI306" s="8"/>
      <c r="CJ306" s="8"/>
      <c r="CK306" s="8"/>
      <c r="CL306" s="8"/>
      <c r="CM306" s="8"/>
      <c r="CN306" s="8"/>
      <c r="CO306" s="8"/>
      <c r="CP306" s="8"/>
      <c r="CQ306" s="8"/>
      <c r="CR306" s="8"/>
      <c r="CS306" s="8"/>
      <c r="CT306" s="8"/>
      <c r="CU306" s="8"/>
      <c r="CV306" s="8"/>
      <c r="CW306" s="8"/>
      <c r="CX306" s="8"/>
      <c r="CY306" s="8"/>
      <c r="CZ306" s="8"/>
    </row>
    <row r="307" ht="14.25" customHeight="1">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5"/>
      <c r="BC307" s="15"/>
      <c r="BD307" s="15"/>
      <c r="BE307" s="15"/>
      <c r="BF307" s="15"/>
      <c r="BG307" s="15"/>
      <c r="BH307" s="15"/>
      <c r="BI307" s="15"/>
      <c r="BJ307" s="15"/>
      <c r="BK307" s="15"/>
      <c r="BL307" s="15"/>
      <c r="BM307" s="15"/>
      <c r="BN307" s="15"/>
      <c r="BO307" s="15"/>
      <c r="BP307" s="15"/>
      <c r="BQ307" s="15"/>
      <c r="BR307" s="15"/>
      <c r="BS307" s="15"/>
      <c r="BT307" s="15"/>
      <c r="BU307" s="15"/>
      <c r="BV307" s="15"/>
      <c r="BW307" s="15"/>
      <c r="BX307" s="15"/>
      <c r="BY307" s="15"/>
      <c r="BZ307" s="15"/>
      <c r="CA307" s="8"/>
      <c r="CB307" s="8"/>
      <c r="CC307" s="8"/>
      <c r="CD307" s="8"/>
      <c r="CE307" s="8"/>
      <c r="CF307" s="8"/>
      <c r="CG307" s="8"/>
      <c r="CH307" s="8"/>
      <c r="CI307" s="8"/>
      <c r="CJ307" s="8"/>
      <c r="CK307" s="8"/>
      <c r="CL307" s="8"/>
      <c r="CM307" s="8"/>
      <c r="CN307" s="8"/>
      <c r="CO307" s="8"/>
      <c r="CP307" s="8"/>
      <c r="CQ307" s="8"/>
      <c r="CR307" s="8"/>
      <c r="CS307" s="8"/>
      <c r="CT307" s="8"/>
      <c r="CU307" s="8"/>
      <c r="CV307" s="8"/>
      <c r="CW307" s="8"/>
      <c r="CX307" s="8"/>
      <c r="CY307" s="8"/>
      <c r="CZ307" s="8"/>
    </row>
    <row r="308" ht="14.25" customHeight="1">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c r="BC308" s="15"/>
      <c r="BD308" s="15"/>
      <c r="BE308" s="15"/>
      <c r="BF308" s="15"/>
      <c r="BG308" s="15"/>
      <c r="BH308" s="15"/>
      <c r="BI308" s="15"/>
      <c r="BJ308" s="15"/>
      <c r="BK308" s="15"/>
      <c r="BL308" s="15"/>
      <c r="BM308" s="15"/>
      <c r="BN308" s="15"/>
      <c r="BO308" s="15"/>
      <c r="BP308" s="15"/>
      <c r="BQ308" s="15"/>
      <c r="BR308" s="15"/>
      <c r="BS308" s="15"/>
      <c r="BT308" s="15"/>
      <c r="BU308" s="15"/>
      <c r="BV308" s="15"/>
      <c r="BW308" s="15"/>
      <c r="BX308" s="15"/>
      <c r="BY308" s="15"/>
      <c r="BZ308" s="15"/>
      <c r="CA308" s="8"/>
      <c r="CB308" s="8"/>
      <c r="CC308" s="8"/>
      <c r="CD308" s="8"/>
      <c r="CE308" s="8"/>
      <c r="CF308" s="8"/>
      <c r="CG308" s="8"/>
      <c r="CH308" s="8"/>
      <c r="CI308" s="8"/>
      <c r="CJ308" s="8"/>
      <c r="CK308" s="8"/>
      <c r="CL308" s="8"/>
      <c r="CM308" s="8"/>
      <c r="CN308" s="8"/>
      <c r="CO308" s="8"/>
      <c r="CP308" s="8"/>
      <c r="CQ308" s="8"/>
      <c r="CR308" s="8"/>
      <c r="CS308" s="8"/>
      <c r="CT308" s="8"/>
      <c r="CU308" s="8"/>
      <c r="CV308" s="8"/>
      <c r="CW308" s="8"/>
      <c r="CX308" s="8"/>
      <c r="CY308" s="8"/>
      <c r="CZ308" s="8"/>
    </row>
    <row r="309" ht="14.25" customHeight="1">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15"/>
      <c r="BB309" s="15"/>
      <c r="BC309" s="15"/>
      <c r="BD309" s="15"/>
      <c r="BE309" s="15"/>
      <c r="BF309" s="15"/>
      <c r="BG309" s="15"/>
      <c r="BH309" s="15"/>
      <c r="BI309" s="15"/>
      <c r="BJ309" s="15"/>
      <c r="BK309" s="15"/>
      <c r="BL309" s="15"/>
      <c r="BM309" s="15"/>
      <c r="BN309" s="15"/>
      <c r="BO309" s="15"/>
      <c r="BP309" s="15"/>
      <c r="BQ309" s="15"/>
      <c r="BR309" s="15"/>
      <c r="BS309" s="15"/>
      <c r="BT309" s="15"/>
      <c r="BU309" s="15"/>
      <c r="BV309" s="15"/>
      <c r="BW309" s="15"/>
      <c r="BX309" s="15"/>
      <c r="BY309" s="15"/>
      <c r="BZ309" s="15"/>
      <c r="CA309" s="8"/>
      <c r="CB309" s="8"/>
      <c r="CC309" s="8"/>
      <c r="CD309" s="8"/>
      <c r="CE309" s="8"/>
      <c r="CF309" s="8"/>
      <c r="CG309" s="8"/>
      <c r="CH309" s="8"/>
      <c r="CI309" s="8"/>
      <c r="CJ309" s="8"/>
      <c r="CK309" s="8"/>
      <c r="CL309" s="8"/>
      <c r="CM309" s="8"/>
      <c r="CN309" s="8"/>
      <c r="CO309" s="8"/>
      <c r="CP309" s="8"/>
      <c r="CQ309" s="8"/>
      <c r="CR309" s="8"/>
      <c r="CS309" s="8"/>
      <c r="CT309" s="8"/>
      <c r="CU309" s="8"/>
      <c r="CV309" s="8"/>
      <c r="CW309" s="8"/>
      <c r="CX309" s="8"/>
      <c r="CY309" s="8"/>
      <c r="CZ309" s="8"/>
    </row>
    <row r="310" ht="14.25" customHeight="1">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c r="BC310" s="15"/>
      <c r="BD310" s="15"/>
      <c r="BE310" s="15"/>
      <c r="BF310" s="15"/>
      <c r="BG310" s="15"/>
      <c r="BH310" s="15"/>
      <c r="BI310" s="15"/>
      <c r="BJ310" s="15"/>
      <c r="BK310" s="15"/>
      <c r="BL310" s="15"/>
      <c r="BM310" s="15"/>
      <c r="BN310" s="15"/>
      <c r="BO310" s="15"/>
      <c r="BP310" s="15"/>
      <c r="BQ310" s="15"/>
      <c r="BR310" s="15"/>
      <c r="BS310" s="15"/>
      <c r="BT310" s="15"/>
      <c r="BU310" s="15"/>
      <c r="BV310" s="15"/>
      <c r="BW310" s="15"/>
      <c r="BX310" s="15"/>
      <c r="BY310" s="15"/>
      <c r="BZ310" s="15"/>
      <c r="CA310" s="8"/>
      <c r="CB310" s="8"/>
      <c r="CC310" s="8"/>
      <c r="CD310" s="8"/>
      <c r="CE310" s="8"/>
      <c r="CF310" s="8"/>
      <c r="CG310" s="8"/>
      <c r="CH310" s="8"/>
      <c r="CI310" s="8"/>
      <c r="CJ310" s="8"/>
      <c r="CK310" s="8"/>
      <c r="CL310" s="8"/>
      <c r="CM310" s="8"/>
      <c r="CN310" s="8"/>
      <c r="CO310" s="8"/>
      <c r="CP310" s="8"/>
      <c r="CQ310" s="8"/>
      <c r="CR310" s="8"/>
      <c r="CS310" s="8"/>
      <c r="CT310" s="8"/>
      <c r="CU310" s="8"/>
      <c r="CV310" s="8"/>
      <c r="CW310" s="8"/>
      <c r="CX310" s="8"/>
      <c r="CY310" s="8"/>
      <c r="CZ310" s="8"/>
    </row>
    <row r="311" ht="14.25" customHeight="1">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15"/>
      <c r="BB311" s="15"/>
      <c r="BC311" s="15"/>
      <c r="BD311" s="15"/>
      <c r="BE311" s="15"/>
      <c r="BF311" s="15"/>
      <c r="BG311" s="15"/>
      <c r="BH311" s="15"/>
      <c r="BI311" s="15"/>
      <c r="BJ311" s="15"/>
      <c r="BK311" s="15"/>
      <c r="BL311" s="15"/>
      <c r="BM311" s="15"/>
      <c r="BN311" s="15"/>
      <c r="BO311" s="15"/>
      <c r="BP311" s="15"/>
      <c r="BQ311" s="15"/>
      <c r="BR311" s="15"/>
      <c r="BS311" s="15"/>
      <c r="BT311" s="15"/>
      <c r="BU311" s="15"/>
      <c r="BV311" s="15"/>
      <c r="BW311" s="15"/>
      <c r="BX311" s="15"/>
      <c r="BY311" s="15"/>
      <c r="BZ311" s="15"/>
      <c r="CA311" s="8"/>
      <c r="CB311" s="8"/>
      <c r="CC311" s="8"/>
      <c r="CD311" s="8"/>
      <c r="CE311" s="8"/>
      <c r="CF311" s="8"/>
      <c r="CG311" s="8"/>
      <c r="CH311" s="8"/>
      <c r="CI311" s="8"/>
      <c r="CJ311" s="8"/>
      <c r="CK311" s="8"/>
      <c r="CL311" s="8"/>
      <c r="CM311" s="8"/>
      <c r="CN311" s="8"/>
      <c r="CO311" s="8"/>
      <c r="CP311" s="8"/>
      <c r="CQ311" s="8"/>
      <c r="CR311" s="8"/>
      <c r="CS311" s="8"/>
      <c r="CT311" s="8"/>
      <c r="CU311" s="8"/>
      <c r="CV311" s="8"/>
      <c r="CW311" s="8"/>
      <c r="CX311" s="8"/>
      <c r="CY311" s="8"/>
      <c r="CZ311" s="8"/>
    </row>
    <row r="312" ht="14.25" customHeight="1">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c r="BC312" s="15"/>
      <c r="BD312" s="15"/>
      <c r="BE312" s="15"/>
      <c r="BF312" s="15"/>
      <c r="BG312" s="15"/>
      <c r="BH312" s="15"/>
      <c r="BI312" s="15"/>
      <c r="BJ312" s="15"/>
      <c r="BK312" s="15"/>
      <c r="BL312" s="15"/>
      <c r="BM312" s="15"/>
      <c r="BN312" s="15"/>
      <c r="BO312" s="15"/>
      <c r="BP312" s="15"/>
      <c r="BQ312" s="15"/>
      <c r="BR312" s="15"/>
      <c r="BS312" s="15"/>
      <c r="BT312" s="15"/>
      <c r="BU312" s="15"/>
      <c r="BV312" s="15"/>
      <c r="BW312" s="15"/>
      <c r="BX312" s="15"/>
      <c r="BY312" s="15"/>
      <c r="BZ312" s="15"/>
      <c r="CA312" s="8"/>
      <c r="CB312" s="8"/>
      <c r="CC312" s="8"/>
      <c r="CD312" s="8"/>
      <c r="CE312" s="8"/>
      <c r="CF312" s="8"/>
      <c r="CG312" s="8"/>
      <c r="CH312" s="8"/>
      <c r="CI312" s="8"/>
      <c r="CJ312" s="8"/>
      <c r="CK312" s="8"/>
      <c r="CL312" s="8"/>
      <c r="CM312" s="8"/>
      <c r="CN312" s="8"/>
      <c r="CO312" s="8"/>
      <c r="CP312" s="8"/>
      <c r="CQ312" s="8"/>
      <c r="CR312" s="8"/>
      <c r="CS312" s="8"/>
      <c r="CT312" s="8"/>
      <c r="CU312" s="8"/>
      <c r="CV312" s="8"/>
      <c r="CW312" s="8"/>
      <c r="CX312" s="8"/>
      <c r="CY312" s="8"/>
      <c r="CZ312" s="8"/>
    </row>
    <row r="313" ht="14.25" customHeight="1">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8"/>
      <c r="CB313" s="8"/>
      <c r="CC313" s="8"/>
      <c r="CD313" s="8"/>
      <c r="CE313" s="8"/>
      <c r="CF313" s="8"/>
      <c r="CG313" s="8"/>
      <c r="CH313" s="8"/>
      <c r="CI313" s="8"/>
      <c r="CJ313" s="8"/>
      <c r="CK313" s="8"/>
      <c r="CL313" s="8"/>
      <c r="CM313" s="8"/>
      <c r="CN313" s="8"/>
      <c r="CO313" s="8"/>
      <c r="CP313" s="8"/>
      <c r="CQ313" s="8"/>
      <c r="CR313" s="8"/>
      <c r="CS313" s="8"/>
      <c r="CT313" s="8"/>
      <c r="CU313" s="8"/>
      <c r="CV313" s="8"/>
      <c r="CW313" s="8"/>
      <c r="CX313" s="8"/>
      <c r="CY313" s="8"/>
      <c r="CZ313" s="8"/>
    </row>
    <row r="314" ht="14.25" customHeight="1">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c r="BC314" s="15"/>
      <c r="BD314" s="15"/>
      <c r="BE314" s="15"/>
      <c r="BF314" s="15"/>
      <c r="BG314" s="15"/>
      <c r="BH314" s="15"/>
      <c r="BI314" s="15"/>
      <c r="BJ314" s="15"/>
      <c r="BK314" s="15"/>
      <c r="BL314" s="15"/>
      <c r="BM314" s="15"/>
      <c r="BN314" s="15"/>
      <c r="BO314" s="15"/>
      <c r="BP314" s="15"/>
      <c r="BQ314" s="15"/>
      <c r="BR314" s="15"/>
      <c r="BS314" s="15"/>
      <c r="BT314" s="15"/>
      <c r="BU314" s="15"/>
      <c r="BV314" s="15"/>
      <c r="BW314" s="15"/>
      <c r="BX314" s="15"/>
      <c r="BY314" s="15"/>
      <c r="BZ314" s="15"/>
      <c r="CA314" s="8"/>
      <c r="CB314" s="8"/>
      <c r="CC314" s="8"/>
      <c r="CD314" s="8"/>
      <c r="CE314" s="8"/>
      <c r="CF314" s="8"/>
      <c r="CG314" s="8"/>
      <c r="CH314" s="8"/>
      <c r="CI314" s="8"/>
      <c r="CJ314" s="8"/>
      <c r="CK314" s="8"/>
      <c r="CL314" s="8"/>
      <c r="CM314" s="8"/>
      <c r="CN314" s="8"/>
      <c r="CO314" s="8"/>
      <c r="CP314" s="8"/>
      <c r="CQ314" s="8"/>
      <c r="CR314" s="8"/>
      <c r="CS314" s="8"/>
      <c r="CT314" s="8"/>
      <c r="CU314" s="8"/>
      <c r="CV314" s="8"/>
      <c r="CW314" s="8"/>
      <c r="CX314" s="8"/>
      <c r="CY314" s="8"/>
      <c r="CZ314" s="8"/>
    </row>
    <row r="315" ht="14.25" customHeight="1">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c r="AY315" s="15"/>
      <c r="AZ315" s="15"/>
      <c r="BA315" s="15"/>
      <c r="BB315" s="15"/>
      <c r="BC315" s="15"/>
      <c r="BD315" s="15"/>
      <c r="BE315" s="15"/>
      <c r="BF315" s="15"/>
      <c r="BG315" s="15"/>
      <c r="BH315" s="15"/>
      <c r="BI315" s="15"/>
      <c r="BJ315" s="15"/>
      <c r="BK315" s="15"/>
      <c r="BL315" s="15"/>
      <c r="BM315" s="15"/>
      <c r="BN315" s="15"/>
      <c r="BO315" s="15"/>
      <c r="BP315" s="15"/>
      <c r="BQ315" s="15"/>
      <c r="BR315" s="15"/>
      <c r="BS315" s="15"/>
      <c r="BT315" s="15"/>
      <c r="BU315" s="15"/>
      <c r="BV315" s="15"/>
      <c r="BW315" s="15"/>
      <c r="BX315" s="15"/>
      <c r="BY315" s="15"/>
      <c r="BZ315" s="15"/>
      <c r="CA315" s="8"/>
      <c r="CB315" s="8"/>
      <c r="CC315" s="8"/>
      <c r="CD315" s="8"/>
      <c r="CE315" s="8"/>
      <c r="CF315" s="8"/>
      <c r="CG315" s="8"/>
      <c r="CH315" s="8"/>
      <c r="CI315" s="8"/>
      <c r="CJ315" s="8"/>
      <c r="CK315" s="8"/>
      <c r="CL315" s="8"/>
      <c r="CM315" s="8"/>
      <c r="CN315" s="8"/>
      <c r="CO315" s="8"/>
      <c r="CP315" s="8"/>
      <c r="CQ315" s="8"/>
      <c r="CR315" s="8"/>
      <c r="CS315" s="8"/>
      <c r="CT315" s="8"/>
      <c r="CU315" s="8"/>
      <c r="CV315" s="8"/>
      <c r="CW315" s="8"/>
      <c r="CX315" s="8"/>
      <c r="CY315" s="8"/>
      <c r="CZ315" s="8"/>
    </row>
    <row r="316" ht="14.25" customHeight="1">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BW316" s="15"/>
      <c r="BX316" s="15"/>
      <c r="BY316" s="15"/>
      <c r="BZ316" s="15"/>
      <c r="CA316" s="8"/>
      <c r="CB316" s="8"/>
      <c r="CC316" s="8"/>
      <c r="CD316" s="8"/>
      <c r="CE316" s="8"/>
      <c r="CF316" s="8"/>
      <c r="CG316" s="8"/>
      <c r="CH316" s="8"/>
      <c r="CI316" s="8"/>
      <c r="CJ316" s="8"/>
      <c r="CK316" s="8"/>
      <c r="CL316" s="8"/>
      <c r="CM316" s="8"/>
      <c r="CN316" s="8"/>
      <c r="CO316" s="8"/>
      <c r="CP316" s="8"/>
      <c r="CQ316" s="8"/>
      <c r="CR316" s="8"/>
      <c r="CS316" s="8"/>
      <c r="CT316" s="8"/>
      <c r="CU316" s="8"/>
      <c r="CV316" s="8"/>
      <c r="CW316" s="8"/>
      <c r="CX316" s="8"/>
      <c r="CY316" s="8"/>
      <c r="CZ316" s="8"/>
    </row>
    <row r="317" ht="14.25" customHeight="1">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BW317" s="15"/>
      <c r="BX317" s="15"/>
      <c r="BY317" s="15"/>
      <c r="BZ317" s="15"/>
      <c r="CA317" s="8"/>
      <c r="CB317" s="8"/>
      <c r="CC317" s="8"/>
      <c r="CD317" s="8"/>
      <c r="CE317" s="8"/>
      <c r="CF317" s="8"/>
      <c r="CG317" s="8"/>
      <c r="CH317" s="8"/>
      <c r="CI317" s="8"/>
      <c r="CJ317" s="8"/>
      <c r="CK317" s="8"/>
      <c r="CL317" s="8"/>
      <c r="CM317" s="8"/>
      <c r="CN317" s="8"/>
      <c r="CO317" s="8"/>
      <c r="CP317" s="8"/>
      <c r="CQ317" s="8"/>
      <c r="CR317" s="8"/>
      <c r="CS317" s="8"/>
      <c r="CT317" s="8"/>
      <c r="CU317" s="8"/>
      <c r="CV317" s="8"/>
      <c r="CW317" s="8"/>
      <c r="CX317" s="8"/>
      <c r="CY317" s="8"/>
      <c r="CZ317" s="8"/>
    </row>
    <row r="318" ht="14.25" customHeight="1">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BN318" s="15"/>
      <c r="BO318" s="15"/>
      <c r="BP318" s="15"/>
      <c r="BQ318" s="15"/>
      <c r="BR318" s="15"/>
      <c r="BS318" s="15"/>
      <c r="BT318" s="15"/>
      <c r="BU318" s="15"/>
      <c r="BV318" s="15"/>
      <c r="BW318" s="15"/>
      <c r="BX318" s="15"/>
      <c r="BY318" s="15"/>
      <c r="BZ318" s="15"/>
      <c r="CA318" s="8"/>
      <c r="CB318" s="8"/>
      <c r="CC318" s="8"/>
      <c r="CD318" s="8"/>
      <c r="CE318" s="8"/>
      <c r="CF318" s="8"/>
      <c r="CG318" s="8"/>
      <c r="CH318" s="8"/>
      <c r="CI318" s="8"/>
      <c r="CJ318" s="8"/>
      <c r="CK318" s="8"/>
      <c r="CL318" s="8"/>
      <c r="CM318" s="8"/>
      <c r="CN318" s="8"/>
      <c r="CO318" s="8"/>
      <c r="CP318" s="8"/>
      <c r="CQ318" s="8"/>
      <c r="CR318" s="8"/>
      <c r="CS318" s="8"/>
      <c r="CT318" s="8"/>
      <c r="CU318" s="8"/>
      <c r="CV318" s="8"/>
      <c r="CW318" s="8"/>
      <c r="CX318" s="8"/>
      <c r="CY318" s="8"/>
      <c r="CZ318" s="8"/>
    </row>
    <row r="319" ht="14.25" customHeight="1">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BW319" s="15"/>
      <c r="BX319" s="15"/>
      <c r="BY319" s="15"/>
      <c r="BZ319" s="15"/>
      <c r="CA319" s="8"/>
      <c r="CB319" s="8"/>
      <c r="CC319" s="8"/>
      <c r="CD319" s="8"/>
      <c r="CE319" s="8"/>
      <c r="CF319" s="8"/>
      <c r="CG319" s="8"/>
      <c r="CH319" s="8"/>
      <c r="CI319" s="8"/>
      <c r="CJ319" s="8"/>
      <c r="CK319" s="8"/>
      <c r="CL319" s="8"/>
      <c r="CM319" s="8"/>
      <c r="CN319" s="8"/>
      <c r="CO319" s="8"/>
      <c r="CP319" s="8"/>
      <c r="CQ319" s="8"/>
      <c r="CR319" s="8"/>
      <c r="CS319" s="8"/>
      <c r="CT319" s="8"/>
      <c r="CU319" s="8"/>
      <c r="CV319" s="8"/>
      <c r="CW319" s="8"/>
      <c r="CX319" s="8"/>
      <c r="CY319" s="8"/>
      <c r="CZ319" s="8"/>
    </row>
    <row r="320" ht="14.25" customHeight="1">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BW320" s="15"/>
      <c r="BX320" s="15"/>
      <c r="BY320" s="15"/>
      <c r="BZ320" s="15"/>
      <c r="CA320" s="8"/>
      <c r="CB320" s="8"/>
      <c r="CC320" s="8"/>
      <c r="CD320" s="8"/>
      <c r="CE320" s="8"/>
      <c r="CF320" s="8"/>
      <c r="CG320" s="8"/>
      <c r="CH320" s="8"/>
      <c r="CI320" s="8"/>
      <c r="CJ320" s="8"/>
      <c r="CK320" s="8"/>
      <c r="CL320" s="8"/>
      <c r="CM320" s="8"/>
      <c r="CN320" s="8"/>
      <c r="CO320" s="8"/>
      <c r="CP320" s="8"/>
      <c r="CQ320" s="8"/>
      <c r="CR320" s="8"/>
      <c r="CS320" s="8"/>
      <c r="CT320" s="8"/>
      <c r="CU320" s="8"/>
      <c r="CV320" s="8"/>
      <c r="CW320" s="8"/>
      <c r="CX320" s="8"/>
      <c r="CY320" s="8"/>
      <c r="CZ320" s="8"/>
    </row>
    <row r="321" ht="14.25" customHeight="1">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BN321" s="15"/>
      <c r="BO321" s="15"/>
      <c r="BP321" s="15"/>
      <c r="BQ321" s="15"/>
      <c r="BR321" s="15"/>
      <c r="BS321" s="15"/>
      <c r="BT321" s="15"/>
      <c r="BU321" s="15"/>
      <c r="BV321" s="15"/>
      <c r="BW321" s="15"/>
      <c r="BX321" s="15"/>
      <c r="BY321" s="15"/>
      <c r="BZ321" s="15"/>
      <c r="CA321" s="8"/>
      <c r="CB321" s="8"/>
      <c r="CC321" s="8"/>
      <c r="CD321" s="8"/>
      <c r="CE321" s="8"/>
      <c r="CF321" s="8"/>
      <c r="CG321" s="8"/>
      <c r="CH321" s="8"/>
      <c r="CI321" s="8"/>
      <c r="CJ321" s="8"/>
      <c r="CK321" s="8"/>
      <c r="CL321" s="8"/>
      <c r="CM321" s="8"/>
      <c r="CN321" s="8"/>
      <c r="CO321" s="8"/>
      <c r="CP321" s="8"/>
      <c r="CQ321" s="8"/>
      <c r="CR321" s="8"/>
      <c r="CS321" s="8"/>
      <c r="CT321" s="8"/>
      <c r="CU321" s="8"/>
      <c r="CV321" s="8"/>
      <c r="CW321" s="8"/>
      <c r="CX321" s="8"/>
      <c r="CY321" s="8"/>
      <c r="CZ321" s="8"/>
    </row>
    <row r="322" ht="14.25" customHeight="1">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X322" s="15"/>
      <c r="BY322" s="15"/>
      <c r="BZ322" s="15"/>
      <c r="CA322" s="8"/>
      <c r="CB322" s="8"/>
      <c r="CC322" s="8"/>
      <c r="CD322" s="8"/>
      <c r="CE322" s="8"/>
      <c r="CF322" s="8"/>
      <c r="CG322" s="8"/>
      <c r="CH322" s="8"/>
      <c r="CI322" s="8"/>
      <c r="CJ322" s="8"/>
      <c r="CK322" s="8"/>
      <c r="CL322" s="8"/>
      <c r="CM322" s="8"/>
      <c r="CN322" s="8"/>
      <c r="CO322" s="8"/>
      <c r="CP322" s="8"/>
      <c r="CQ322" s="8"/>
      <c r="CR322" s="8"/>
      <c r="CS322" s="8"/>
      <c r="CT322" s="8"/>
      <c r="CU322" s="8"/>
      <c r="CV322" s="8"/>
      <c r="CW322" s="8"/>
      <c r="CX322" s="8"/>
      <c r="CY322" s="8"/>
      <c r="CZ322" s="8"/>
    </row>
    <row r="323" ht="14.25" customHeight="1">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5"/>
      <c r="BC323" s="15"/>
      <c r="BD323" s="15"/>
      <c r="BE323" s="15"/>
      <c r="BF323" s="15"/>
      <c r="BG323" s="15"/>
      <c r="BH323" s="15"/>
      <c r="BI323" s="15"/>
      <c r="BJ323" s="15"/>
      <c r="BK323" s="15"/>
      <c r="BL323" s="15"/>
      <c r="BM323" s="15"/>
      <c r="BN323" s="15"/>
      <c r="BO323" s="15"/>
      <c r="BP323" s="15"/>
      <c r="BQ323" s="15"/>
      <c r="BR323" s="15"/>
      <c r="BS323" s="15"/>
      <c r="BT323" s="15"/>
      <c r="BU323" s="15"/>
      <c r="BV323" s="15"/>
      <c r="BW323" s="15"/>
      <c r="BX323" s="15"/>
      <c r="BY323" s="15"/>
      <c r="BZ323" s="15"/>
      <c r="CA323" s="8"/>
      <c r="CB323" s="8"/>
      <c r="CC323" s="8"/>
      <c r="CD323" s="8"/>
      <c r="CE323" s="8"/>
      <c r="CF323" s="8"/>
      <c r="CG323" s="8"/>
      <c r="CH323" s="8"/>
      <c r="CI323" s="8"/>
      <c r="CJ323" s="8"/>
      <c r="CK323" s="8"/>
      <c r="CL323" s="8"/>
      <c r="CM323" s="8"/>
      <c r="CN323" s="8"/>
      <c r="CO323" s="8"/>
      <c r="CP323" s="8"/>
      <c r="CQ323" s="8"/>
      <c r="CR323" s="8"/>
      <c r="CS323" s="8"/>
      <c r="CT323" s="8"/>
      <c r="CU323" s="8"/>
      <c r="CV323" s="8"/>
      <c r="CW323" s="8"/>
      <c r="CX323" s="8"/>
      <c r="CY323" s="8"/>
      <c r="CZ323" s="8"/>
    </row>
    <row r="324" ht="14.25" customHeight="1">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BW324" s="15"/>
      <c r="BX324" s="15"/>
      <c r="BY324" s="15"/>
      <c r="BZ324" s="15"/>
      <c r="CA324" s="8"/>
      <c r="CB324" s="8"/>
      <c r="CC324" s="8"/>
      <c r="CD324" s="8"/>
      <c r="CE324" s="8"/>
      <c r="CF324" s="8"/>
      <c r="CG324" s="8"/>
      <c r="CH324" s="8"/>
      <c r="CI324" s="8"/>
      <c r="CJ324" s="8"/>
      <c r="CK324" s="8"/>
      <c r="CL324" s="8"/>
      <c r="CM324" s="8"/>
      <c r="CN324" s="8"/>
      <c r="CO324" s="8"/>
      <c r="CP324" s="8"/>
      <c r="CQ324" s="8"/>
      <c r="CR324" s="8"/>
      <c r="CS324" s="8"/>
      <c r="CT324" s="8"/>
      <c r="CU324" s="8"/>
      <c r="CV324" s="8"/>
      <c r="CW324" s="8"/>
      <c r="CX324" s="8"/>
      <c r="CY324" s="8"/>
      <c r="CZ324" s="8"/>
    </row>
    <row r="325" ht="14.25" customHeight="1">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c r="BT325" s="15"/>
      <c r="BU325" s="15"/>
      <c r="BV325" s="15"/>
      <c r="BW325" s="15"/>
      <c r="BX325" s="15"/>
      <c r="BY325" s="15"/>
      <c r="BZ325" s="15"/>
      <c r="CA325" s="8"/>
      <c r="CB325" s="8"/>
      <c r="CC325" s="8"/>
      <c r="CD325" s="8"/>
      <c r="CE325" s="8"/>
      <c r="CF325" s="8"/>
      <c r="CG325" s="8"/>
      <c r="CH325" s="8"/>
      <c r="CI325" s="8"/>
      <c r="CJ325" s="8"/>
      <c r="CK325" s="8"/>
      <c r="CL325" s="8"/>
      <c r="CM325" s="8"/>
      <c r="CN325" s="8"/>
      <c r="CO325" s="8"/>
      <c r="CP325" s="8"/>
      <c r="CQ325" s="8"/>
      <c r="CR325" s="8"/>
      <c r="CS325" s="8"/>
      <c r="CT325" s="8"/>
      <c r="CU325" s="8"/>
      <c r="CV325" s="8"/>
      <c r="CW325" s="8"/>
      <c r="CX325" s="8"/>
      <c r="CY325" s="8"/>
      <c r="CZ325" s="8"/>
    </row>
    <row r="326" ht="14.25" customHeight="1">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BN326" s="15"/>
      <c r="BO326" s="15"/>
      <c r="BP326" s="15"/>
      <c r="BQ326" s="15"/>
      <c r="BR326" s="15"/>
      <c r="BS326" s="15"/>
      <c r="BT326" s="15"/>
      <c r="BU326" s="15"/>
      <c r="BV326" s="15"/>
      <c r="BW326" s="15"/>
      <c r="BX326" s="15"/>
      <c r="BY326" s="15"/>
      <c r="BZ326" s="15"/>
      <c r="CA326" s="8"/>
      <c r="CB326" s="8"/>
      <c r="CC326" s="8"/>
      <c r="CD326" s="8"/>
      <c r="CE326" s="8"/>
      <c r="CF326" s="8"/>
      <c r="CG326" s="8"/>
      <c r="CH326" s="8"/>
      <c r="CI326" s="8"/>
      <c r="CJ326" s="8"/>
      <c r="CK326" s="8"/>
      <c r="CL326" s="8"/>
      <c r="CM326" s="8"/>
      <c r="CN326" s="8"/>
      <c r="CO326" s="8"/>
      <c r="CP326" s="8"/>
      <c r="CQ326" s="8"/>
      <c r="CR326" s="8"/>
      <c r="CS326" s="8"/>
      <c r="CT326" s="8"/>
      <c r="CU326" s="8"/>
      <c r="CV326" s="8"/>
      <c r="CW326" s="8"/>
      <c r="CX326" s="8"/>
      <c r="CY326" s="8"/>
      <c r="CZ326" s="8"/>
    </row>
    <row r="327" ht="14.25" customHeight="1">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15"/>
      <c r="BB327" s="15"/>
      <c r="BC327" s="15"/>
      <c r="BD327" s="15"/>
      <c r="BE327" s="15"/>
      <c r="BF327" s="15"/>
      <c r="BG327" s="15"/>
      <c r="BH327" s="15"/>
      <c r="BI327" s="15"/>
      <c r="BJ327" s="15"/>
      <c r="BK327" s="15"/>
      <c r="BL327" s="15"/>
      <c r="BM327" s="15"/>
      <c r="BN327" s="15"/>
      <c r="BO327" s="15"/>
      <c r="BP327" s="15"/>
      <c r="BQ327" s="15"/>
      <c r="BR327" s="15"/>
      <c r="BS327" s="15"/>
      <c r="BT327" s="15"/>
      <c r="BU327" s="15"/>
      <c r="BV327" s="15"/>
      <c r="BW327" s="15"/>
      <c r="BX327" s="15"/>
      <c r="BY327" s="15"/>
      <c r="BZ327" s="15"/>
      <c r="CA327" s="8"/>
      <c r="CB327" s="8"/>
      <c r="CC327" s="8"/>
      <c r="CD327" s="8"/>
      <c r="CE327" s="8"/>
      <c r="CF327" s="8"/>
      <c r="CG327" s="8"/>
      <c r="CH327" s="8"/>
      <c r="CI327" s="8"/>
      <c r="CJ327" s="8"/>
      <c r="CK327" s="8"/>
      <c r="CL327" s="8"/>
      <c r="CM327" s="8"/>
      <c r="CN327" s="8"/>
      <c r="CO327" s="8"/>
      <c r="CP327" s="8"/>
      <c r="CQ327" s="8"/>
      <c r="CR327" s="8"/>
      <c r="CS327" s="8"/>
      <c r="CT327" s="8"/>
      <c r="CU327" s="8"/>
      <c r="CV327" s="8"/>
      <c r="CW327" s="8"/>
      <c r="CX327" s="8"/>
      <c r="CY327" s="8"/>
      <c r="CZ327" s="8"/>
    </row>
    <row r="328" ht="14.25" customHeight="1">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c r="BC328" s="15"/>
      <c r="BD328" s="15"/>
      <c r="BE328" s="15"/>
      <c r="BF328" s="15"/>
      <c r="BG328" s="15"/>
      <c r="BH328" s="15"/>
      <c r="BI328" s="15"/>
      <c r="BJ328" s="15"/>
      <c r="BK328" s="15"/>
      <c r="BL328" s="15"/>
      <c r="BM328" s="15"/>
      <c r="BN328" s="15"/>
      <c r="BO328" s="15"/>
      <c r="BP328" s="15"/>
      <c r="BQ328" s="15"/>
      <c r="BR328" s="15"/>
      <c r="BS328" s="15"/>
      <c r="BT328" s="15"/>
      <c r="BU328" s="15"/>
      <c r="BV328" s="15"/>
      <c r="BW328" s="15"/>
      <c r="BX328" s="15"/>
      <c r="BY328" s="15"/>
      <c r="BZ328" s="15"/>
      <c r="CA328" s="8"/>
      <c r="CB328" s="8"/>
      <c r="CC328" s="8"/>
      <c r="CD328" s="8"/>
      <c r="CE328" s="8"/>
      <c r="CF328" s="8"/>
      <c r="CG328" s="8"/>
      <c r="CH328" s="8"/>
      <c r="CI328" s="8"/>
      <c r="CJ328" s="8"/>
      <c r="CK328" s="8"/>
      <c r="CL328" s="8"/>
      <c r="CM328" s="8"/>
      <c r="CN328" s="8"/>
      <c r="CO328" s="8"/>
      <c r="CP328" s="8"/>
      <c r="CQ328" s="8"/>
      <c r="CR328" s="8"/>
      <c r="CS328" s="8"/>
      <c r="CT328" s="8"/>
      <c r="CU328" s="8"/>
      <c r="CV328" s="8"/>
      <c r="CW328" s="8"/>
      <c r="CX328" s="8"/>
      <c r="CY328" s="8"/>
      <c r="CZ328" s="8"/>
    </row>
    <row r="329" ht="14.25" customHeight="1">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15"/>
      <c r="BB329" s="15"/>
      <c r="BC329" s="15"/>
      <c r="BD329" s="15"/>
      <c r="BE329" s="15"/>
      <c r="BF329" s="15"/>
      <c r="BG329" s="15"/>
      <c r="BH329" s="15"/>
      <c r="BI329" s="15"/>
      <c r="BJ329" s="15"/>
      <c r="BK329" s="15"/>
      <c r="BL329" s="15"/>
      <c r="BM329" s="15"/>
      <c r="BN329" s="15"/>
      <c r="BO329" s="15"/>
      <c r="BP329" s="15"/>
      <c r="BQ329" s="15"/>
      <c r="BR329" s="15"/>
      <c r="BS329" s="15"/>
      <c r="BT329" s="15"/>
      <c r="BU329" s="15"/>
      <c r="BV329" s="15"/>
      <c r="BW329" s="15"/>
      <c r="BX329" s="15"/>
      <c r="BY329" s="15"/>
      <c r="BZ329" s="15"/>
      <c r="CA329" s="8"/>
      <c r="CB329" s="8"/>
      <c r="CC329" s="8"/>
      <c r="CD329" s="8"/>
      <c r="CE329" s="8"/>
      <c r="CF329" s="8"/>
      <c r="CG329" s="8"/>
      <c r="CH329" s="8"/>
      <c r="CI329" s="8"/>
      <c r="CJ329" s="8"/>
      <c r="CK329" s="8"/>
      <c r="CL329" s="8"/>
      <c r="CM329" s="8"/>
      <c r="CN329" s="8"/>
      <c r="CO329" s="8"/>
      <c r="CP329" s="8"/>
      <c r="CQ329" s="8"/>
      <c r="CR329" s="8"/>
      <c r="CS329" s="8"/>
      <c r="CT329" s="8"/>
      <c r="CU329" s="8"/>
      <c r="CV329" s="8"/>
      <c r="CW329" s="8"/>
      <c r="CX329" s="8"/>
      <c r="CY329" s="8"/>
      <c r="CZ329" s="8"/>
    </row>
    <row r="330" ht="14.25" customHeight="1">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BW330" s="15"/>
      <c r="BX330" s="15"/>
      <c r="BY330" s="15"/>
      <c r="BZ330" s="15"/>
      <c r="CA330" s="8"/>
      <c r="CB330" s="8"/>
      <c r="CC330" s="8"/>
      <c r="CD330" s="8"/>
      <c r="CE330" s="8"/>
      <c r="CF330" s="8"/>
      <c r="CG330" s="8"/>
      <c r="CH330" s="8"/>
      <c r="CI330" s="8"/>
      <c r="CJ330" s="8"/>
      <c r="CK330" s="8"/>
      <c r="CL330" s="8"/>
      <c r="CM330" s="8"/>
      <c r="CN330" s="8"/>
      <c r="CO330" s="8"/>
      <c r="CP330" s="8"/>
      <c r="CQ330" s="8"/>
      <c r="CR330" s="8"/>
      <c r="CS330" s="8"/>
      <c r="CT330" s="8"/>
      <c r="CU330" s="8"/>
      <c r="CV330" s="8"/>
      <c r="CW330" s="8"/>
      <c r="CX330" s="8"/>
      <c r="CY330" s="8"/>
      <c r="CZ330" s="8"/>
    </row>
    <row r="331" ht="14.25" customHeight="1">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BW331" s="15"/>
      <c r="BX331" s="15"/>
      <c r="BY331" s="15"/>
      <c r="BZ331" s="15"/>
      <c r="CA331" s="8"/>
      <c r="CB331" s="8"/>
      <c r="CC331" s="8"/>
      <c r="CD331" s="8"/>
      <c r="CE331" s="8"/>
      <c r="CF331" s="8"/>
      <c r="CG331" s="8"/>
      <c r="CH331" s="8"/>
      <c r="CI331" s="8"/>
      <c r="CJ331" s="8"/>
      <c r="CK331" s="8"/>
      <c r="CL331" s="8"/>
      <c r="CM331" s="8"/>
      <c r="CN331" s="8"/>
      <c r="CO331" s="8"/>
      <c r="CP331" s="8"/>
      <c r="CQ331" s="8"/>
      <c r="CR331" s="8"/>
      <c r="CS331" s="8"/>
      <c r="CT331" s="8"/>
      <c r="CU331" s="8"/>
      <c r="CV331" s="8"/>
      <c r="CW331" s="8"/>
      <c r="CX331" s="8"/>
      <c r="CY331" s="8"/>
      <c r="CZ331" s="8"/>
    </row>
    <row r="332" ht="14.25" customHeight="1">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BW332" s="15"/>
      <c r="BX332" s="15"/>
      <c r="BY332" s="15"/>
      <c r="BZ332" s="15"/>
      <c r="CA332" s="8"/>
      <c r="CB332" s="8"/>
      <c r="CC332" s="8"/>
      <c r="CD332" s="8"/>
      <c r="CE332" s="8"/>
      <c r="CF332" s="8"/>
      <c r="CG332" s="8"/>
      <c r="CH332" s="8"/>
      <c r="CI332" s="8"/>
      <c r="CJ332" s="8"/>
      <c r="CK332" s="8"/>
      <c r="CL332" s="8"/>
      <c r="CM332" s="8"/>
      <c r="CN332" s="8"/>
      <c r="CO332" s="8"/>
      <c r="CP332" s="8"/>
      <c r="CQ332" s="8"/>
      <c r="CR332" s="8"/>
      <c r="CS332" s="8"/>
      <c r="CT332" s="8"/>
      <c r="CU332" s="8"/>
      <c r="CV332" s="8"/>
      <c r="CW332" s="8"/>
      <c r="CX332" s="8"/>
      <c r="CY332" s="8"/>
      <c r="CZ332" s="8"/>
    </row>
    <row r="333" ht="14.25" customHeight="1">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BW333" s="15"/>
      <c r="BX333" s="15"/>
      <c r="BY333" s="15"/>
      <c r="BZ333" s="15"/>
      <c r="CA333" s="8"/>
      <c r="CB333" s="8"/>
      <c r="CC333" s="8"/>
      <c r="CD333" s="8"/>
      <c r="CE333" s="8"/>
      <c r="CF333" s="8"/>
      <c r="CG333" s="8"/>
      <c r="CH333" s="8"/>
      <c r="CI333" s="8"/>
      <c r="CJ333" s="8"/>
      <c r="CK333" s="8"/>
      <c r="CL333" s="8"/>
      <c r="CM333" s="8"/>
      <c r="CN333" s="8"/>
      <c r="CO333" s="8"/>
      <c r="CP333" s="8"/>
      <c r="CQ333" s="8"/>
      <c r="CR333" s="8"/>
      <c r="CS333" s="8"/>
      <c r="CT333" s="8"/>
      <c r="CU333" s="8"/>
      <c r="CV333" s="8"/>
      <c r="CW333" s="8"/>
      <c r="CX333" s="8"/>
      <c r="CY333" s="8"/>
      <c r="CZ333" s="8"/>
    </row>
    <row r="334" ht="14.25" customHeight="1">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BW334" s="15"/>
      <c r="BX334" s="15"/>
      <c r="BY334" s="15"/>
      <c r="BZ334" s="15"/>
      <c r="CA334" s="8"/>
      <c r="CB334" s="8"/>
      <c r="CC334" s="8"/>
      <c r="CD334" s="8"/>
      <c r="CE334" s="8"/>
      <c r="CF334" s="8"/>
      <c r="CG334" s="8"/>
      <c r="CH334" s="8"/>
      <c r="CI334" s="8"/>
      <c r="CJ334" s="8"/>
      <c r="CK334" s="8"/>
      <c r="CL334" s="8"/>
      <c r="CM334" s="8"/>
      <c r="CN334" s="8"/>
      <c r="CO334" s="8"/>
      <c r="CP334" s="8"/>
      <c r="CQ334" s="8"/>
      <c r="CR334" s="8"/>
      <c r="CS334" s="8"/>
      <c r="CT334" s="8"/>
      <c r="CU334" s="8"/>
      <c r="CV334" s="8"/>
      <c r="CW334" s="8"/>
      <c r="CX334" s="8"/>
      <c r="CY334" s="8"/>
      <c r="CZ334" s="8"/>
    </row>
    <row r="335" ht="14.25" customHeight="1">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BN335" s="15"/>
      <c r="BO335" s="15"/>
      <c r="BP335" s="15"/>
      <c r="BQ335" s="15"/>
      <c r="BR335" s="15"/>
      <c r="BS335" s="15"/>
      <c r="BT335" s="15"/>
      <c r="BU335" s="15"/>
      <c r="BV335" s="15"/>
      <c r="BW335" s="15"/>
      <c r="BX335" s="15"/>
      <c r="BY335" s="15"/>
      <c r="BZ335" s="15"/>
      <c r="CA335" s="8"/>
      <c r="CB335" s="8"/>
      <c r="CC335" s="8"/>
      <c r="CD335" s="8"/>
      <c r="CE335" s="8"/>
      <c r="CF335" s="8"/>
      <c r="CG335" s="8"/>
      <c r="CH335" s="8"/>
      <c r="CI335" s="8"/>
      <c r="CJ335" s="8"/>
      <c r="CK335" s="8"/>
      <c r="CL335" s="8"/>
      <c r="CM335" s="8"/>
      <c r="CN335" s="8"/>
      <c r="CO335" s="8"/>
      <c r="CP335" s="8"/>
      <c r="CQ335" s="8"/>
      <c r="CR335" s="8"/>
      <c r="CS335" s="8"/>
      <c r="CT335" s="8"/>
      <c r="CU335" s="8"/>
      <c r="CV335" s="8"/>
      <c r="CW335" s="8"/>
      <c r="CX335" s="8"/>
      <c r="CY335" s="8"/>
      <c r="CZ335" s="8"/>
    </row>
    <row r="336" ht="14.25" customHeight="1">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BW336" s="15"/>
      <c r="BX336" s="15"/>
      <c r="BY336" s="15"/>
      <c r="BZ336" s="15"/>
      <c r="CA336" s="8"/>
      <c r="CB336" s="8"/>
      <c r="CC336" s="8"/>
      <c r="CD336" s="8"/>
      <c r="CE336" s="8"/>
      <c r="CF336" s="8"/>
      <c r="CG336" s="8"/>
      <c r="CH336" s="8"/>
      <c r="CI336" s="8"/>
      <c r="CJ336" s="8"/>
      <c r="CK336" s="8"/>
      <c r="CL336" s="8"/>
      <c r="CM336" s="8"/>
      <c r="CN336" s="8"/>
      <c r="CO336" s="8"/>
      <c r="CP336" s="8"/>
      <c r="CQ336" s="8"/>
      <c r="CR336" s="8"/>
      <c r="CS336" s="8"/>
      <c r="CT336" s="8"/>
      <c r="CU336" s="8"/>
      <c r="CV336" s="8"/>
      <c r="CW336" s="8"/>
      <c r="CX336" s="8"/>
      <c r="CY336" s="8"/>
      <c r="CZ336" s="8"/>
    </row>
    <row r="337" ht="14.25" customHeight="1">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BN337" s="15"/>
      <c r="BO337" s="15"/>
      <c r="BP337" s="15"/>
      <c r="BQ337" s="15"/>
      <c r="BR337" s="15"/>
      <c r="BS337" s="15"/>
      <c r="BT337" s="15"/>
      <c r="BU337" s="15"/>
      <c r="BV337" s="15"/>
      <c r="BW337" s="15"/>
      <c r="BX337" s="15"/>
      <c r="BY337" s="15"/>
      <c r="BZ337" s="15"/>
      <c r="CA337" s="8"/>
      <c r="CB337" s="8"/>
      <c r="CC337" s="8"/>
      <c r="CD337" s="8"/>
      <c r="CE337" s="8"/>
      <c r="CF337" s="8"/>
      <c r="CG337" s="8"/>
      <c r="CH337" s="8"/>
      <c r="CI337" s="8"/>
      <c r="CJ337" s="8"/>
      <c r="CK337" s="8"/>
      <c r="CL337" s="8"/>
      <c r="CM337" s="8"/>
      <c r="CN337" s="8"/>
      <c r="CO337" s="8"/>
      <c r="CP337" s="8"/>
      <c r="CQ337" s="8"/>
      <c r="CR337" s="8"/>
      <c r="CS337" s="8"/>
      <c r="CT337" s="8"/>
      <c r="CU337" s="8"/>
      <c r="CV337" s="8"/>
      <c r="CW337" s="8"/>
      <c r="CX337" s="8"/>
      <c r="CY337" s="8"/>
      <c r="CZ337" s="8"/>
    </row>
    <row r="338" ht="14.25" customHeight="1">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c r="BC338" s="15"/>
      <c r="BD338" s="15"/>
      <c r="BE338" s="15"/>
      <c r="BF338" s="15"/>
      <c r="BG338" s="15"/>
      <c r="BH338" s="15"/>
      <c r="BI338" s="15"/>
      <c r="BJ338" s="15"/>
      <c r="BK338" s="15"/>
      <c r="BL338" s="15"/>
      <c r="BM338" s="15"/>
      <c r="BN338" s="15"/>
      <c r="BO338" s="15"/>
      <c r="BP338" s="15"/>
      <c r="BQ338" s="15"/>
      <c r="BR338" s="15"/>
      <c r="BS338" s="15"/>
      <c r="BT338" s="15"/>
      <c r="BU338" s="15"/>
      <c r="BV338" s="15"/>
      <c r="BW338" s="15"/>
      <c r="BX338" s="15"/>
      <c r="BY338" s="15"/>
      <c r="BZ338" s="15"/>
      <c r="CA338" s="8"/>
      <c r="CB338" s="8"/>
      <c r="CC338" s="8"/>
      <c r="CD338" s="8"/>
      <c r="CE338" s="8"/>
      <c r="CF338" s="8"/>
      <c r="CG338" s="8"/>
      <c r="CH338" s="8"/>
      <c r="CI338" s="8"/>
      <c r="CJ338" s="8"/>
      <c r="CK338" s="8"/>
      <c r="CL338" s="8"/>
      <c r="CM338" s="8"/>
      <c r="CN338" s="8"/>
      <c r="CO338" s="8"/>
      <c r="CP338" s="8"/>
      <c r="CQ338" s="8"/>
      <c r="CR338" s="8"/>
      <c r="CS338" s="8"/>
      <c r="CT338" s="8"/>
      <c r="CU338" s="8"/>
      <c r="CV338" s="8"/>
      <c r="CW338" s="8"/>
      <c r="CX338" s="8"/>
      <c r="CY338" s="8"/>
      <c r="CZ338" s="8"/>
    </row>
    <row r="339" ht="14.25" customHeight="1">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W339" s="15"/>
      <c r="BX339" s="15"/>
      <c r="BY339" s="15"/>
      <c r="BZ339" s="15"/>
      <c r="CA339" s="8"/>
      <c r="CB339" s="8"/>
      <c r="CC339" s="8"/>
      <c r="CD339" s="8"/>
      <c r="CE339" s="8"/>
      <c r="CF339" s="8"/>
      <c r="CG339" s="8"/>
      <c r="CH339" s="8"/>
      <c r="CI339" s="8"/>
      <c r="CJ339" s="8"/>
      <c r="CK339" s="8"/>
      <c r="CL339" s="8"/>
      <c r="CM339" s="8"/>
      <c r="CN339" s="8"/>
      <c r="CO339" s="8"/>
      <c r="CP339" s="8"/>
      <c r="CQ339" s="8"/>
      <c r="CR339" s="8"/>
      <c r="CS339" s="8"/>
      <c r="CT339" s="8"/>
      <c r="CU339" s="8"/>
      <c r="CV339" s="8"/>
      <c r="CW339" s="8"/>
      <c r="CX339" s="8"/>
      <c r="CY339" s="8"/>
      <c r="CZ339" s="8"/>
    </row>
    <row r="340" ht="14.25" customHeight="1">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W340" s="15"/>
      <c r="BX340" s="15"/>
      <c r="BY340" s="15"/>
      <c r="BZ340" s="15"/>
      <c r="CA340" s="8"/>
      <c r="CB340" s="8"/>
      <c r="CC340" s="8"/>
      <c r="CD340" s="8"/>
      <c r="CE340" s="8"/>
      <c r="CF340" s="8"/>
      <c r="CG340" s="8"/>
      <c r="CH340" s="8"/>
      <c r="CI340" s="8"/>
      <c r="CJ340" s="8"/>
      <c r="CK340" s="8"/>
      <c r="CL340" s="8"/>
      <c r="CM340" s="8"/>
      <c r="CN340" s="8"/>
      <c r="CO340" s="8"/>
      <c r="CP340" s="8"/>
      <c r="CQ340" s="8"/>
      <c r="CR340" s="8"/>
      <c r="CS340" s="8"/>
      <c r="CT340" s="8"/>
      <c r="CU340" s="8"/>
      <c r="CV340" s="8"/>
      <c r="CW340" s="8"/>
      <c r="CX340" s="8"/>
      <c r="CY340" s="8"/>
      <c r="CZ340" s="8"/>
    </row>
    <row r="341" ht="14.25" customHeight="1">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N341" s="15"/>
      <c r="BO341" s="15"/>
      <c r="BP341" s="15"/>
      <c r="BQ341" s="15"/>
      <c r="BR341" s="15"/>
      <c r="BS341" s="15"/>
      <c r="BT341" s="15"/>
      <c r="BU341" s="15"/>
      <c r="BV341" s="15"/>
      <c r="BW341" s="15"/>
      <c r="BX341" s="15"/>
      <c r="BY341" s="15"/>
      <c r="BZ341" s="15"/>
      <c r="CA341" s="8"/>
      <c r="CB341" s="8"/>
      <c r="CC341" s="8"/>
      <c r="CD341" s="8"/>
      <c r="CE341" s="8"/>
      <c r="CF341" s="8"/>
      <c r="CG341" s="8"/>
      <c r="CH341" s="8"/>
      <c r="CI341" s="8"/>
      <c r="CJ341" s="8"/>
      <c r="CK341" s="8"/>
      <c r="CL341" s="8"/>
      <c r="CM341" s="8"/>
      <c r="CN341" s="8"/>
      <c r="CO341" s="8"/>
      <c r="CP341" s="8"/>
      <c r="CQ341" s="8"/>
      <c r="CR341" s="8"/>
      <c r="CS341" s="8"/>
      <c r="CT341" s="8"/>
      <c r="CU341" s="8"/>
      <c r="CV341" s="8"/>
      <c r="CW341" s="8"/>
      <c r="CX341" s="8"/>
      <c r="CY341" s="8"/>
      <c r="CZ341" s="8"/>
    </row>
    <row r="342" ht="14.25" customHeight="1">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BW342" s="15"/>
      <c r="BX342" s="15"/>
      <c r="BY342" s="15"/>
      <c r="BZ342" s="15"/>
      <c r="CA342" s="8"/>
      <c r="CB342" s="8"/>
      <c r="CC342" s="8"/>
      <c r="CD342" s="8"/>
      <c r="CE342" s="8"/>
      <c r="CF342" s="8"/>
      <c r="CG342" s="8"/>
      <c r="CH342" s="8"/>
      <c r="CI342" s="8"/>
      <c r="CJ342" s="8"/>
      <c r="CK342" s="8"/>
      <c r="CL342" s="8"/>
      <c r="CM342" s="8"/>
      <c r="CN342" s="8"/>
      <c r="CO342" s="8"/>
      <c r="CP342" s="8"/>
      <c r="CQ342" s="8"/>
      <c r="CR342" s="8"/>
      <c r="CS342" s="8"/>
      <c r="CT342" s="8"/>
      <c r="CU342" s="8"/>
      <c r="CV342" s="8"/>
      <c r="CW342" s="8"/>
      <c r="CX342" s="8"/>
      <c r="CY342" s="8"/>
      <c r="CZ342" s="8"/>
    </row>
    <row r="343" ht="14.25" customHeight="1">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BN343" s="15"/>
      <c r="BO343" s="15"/>
      <c r="BP343" s="15"/>
      <c r="BQ343" s="15"/>
      <c r="BR343" s="15"/>
      <c r="BS343" s="15"/>
      <c r="BT343" s="15"/>
      <c r="BU343" s="15"/>
      <c r="BV343" s="15"/>
      <c r="BW343" s="15"/>
      <c r="BX343" s="15"/>
      <c r="BY343" s="15"/>
      <c r="BZ343" s="15"/>
      <c r="CA343" s="8"/>
      <c r="CB343" s="8"/>
      <c r="CC343" s="8"/>
      <c r="CD343" s="8"/>
      <c r="CE343" s="8"/>
      <c r="CF343" s="8"/>
      <c r="CG343" s="8"/>
      <c r="CH343" s="8"/>
      <c r="CI343" s="8"/>
      <c r="CJ343" s="8"/>
      <c r="CK343" s="8"/>
      <c r="CL343" s="8"/>
      <c r="CM343" s="8"/>
      <c r="CN343" s="8"/>
      <c r="CO343" s="8"/>
      <c r="CP343" s="8"/>
      <c r="CQ343" s="8"/>
      <c r="CR343" s="8"/>
      <c r="CS343" s="8"/>
      <c r="CT343" s="8"/>
      <c r="CU343" s="8"/>
      <c r="CV343" s="8"/>
      <c r="CW343" s="8"/>
      <c r="CX343" s="8"/>
      <c r="CY343" s="8"/>
      <c r="CZ343" s="8"/>
    </row>
    <row r="344" ht="14.25" customHeight="1">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c r="BC344" s="15"/>
      <c r="BD344" s="15"/>
      <c r="BE344" s="15"/>
      <c r="BF344" s="15"/>
      <c r="BG344" s="15"/>
      <c r="BH344" s="15"/>
      <c r="BI344" s="15"/>
      <c r="BJ344" s="15"/>
      <c r="BK344" s="15"/>
      <c r="BL344" s="15"/>
      <c r="BM344" s="15"/>
      <c r="BN344" s="15"/>
      <c r="BO344" s="15"/>
      <c r="BP344" s="15"/>
      <c r="BQ344" s="15"/>
      <c r="BR344" s="15"/>
      <c r="BS344" s="15"/>
      <c r="BT344" s="15"/>
      <c r="BU344" s="15"/>
      <c r="BV344" s="15"/>
      <c r="BW344" s="15"/>
      <c r="BX344" s="15"/>
      <c r="BY344" s="15"/>
      <c r="BZ344" s="15"/>
      <c r="CA344" s="8"/>
      <c r="CB344" s="8"/>
      <c r="CC344" s="8"/>
      <c r="CD344" s="8"/>
      <c r="CE344" s="8"/>
      <c r="CF344" s="8"/>
      <c r="CG344" s="8"/>
      <c r="CH344" s="8"/>
      <c r="CI344" s="8"/>
      <c r="CJ344" s="8"/>
      <c r="CK344" s="8"/>
      <c r="CL344" s="8"/>
      <c r="CM344" s="8"/>
      <c r="CN344" s="8"/>
      <c r="CO344" s="8"/>
      <c r="CP344" s="8"/>
      <c r="CQ344" s="8"/>
      <c r="CR344" s="8"/>
      <c r="CS344" s="8"/>
      <c r="CT344" s="8"/>
      <c r="CU344" s="8"/>
      <c r="CV344" s="8"/>
      <c r="CW344" s="8"/>
      <c r="CX344" s="8"/>
      <c r="CY344" s="8"/>
      <c r="CZ344" s="8"/>
    </row>
    <row r="345" ht="14.25" customHeight="1">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15"/>
      <c r="BB345" s="15"/>
      <c r="BC345" s="15"/>
      <c r="BD345" s="15"/>
      <c r="BE345" s="15"/>
      <c r="BF345" s="15"/>
      <c r="BG345" s="15"/>
      <c r="BH345" s="15"/>
      <c r="BI345" s="15"/>
      <c r="BJ345" s="15"/>
      <c r="BK345" s="15"/>
      <c r="BL345" s="15"/>
      <c r="BM345" s="15"/>
      <c r="BN345" s="15"/>
      <c r="BO345" s="15"/>
      <c r="BP345" s="15"/>
      <c r="BQ345" s="15"/>
      <c r="BR345" s="15"/>
      <c r="BS345" s="15"/>
      <c r="BT345" s="15"/>
      <c r="BU345" s="15"/>
      <c r="BV345" s="15"/>
      <c r="BW345" s="15"/>
      <c r="BX345" s="15"/>
      <c r="BY345" s="15"/>
      <c r="BZ345" s="15"/>
      <c r="CA345" s="8"/>
      <c r="CB345" s="8"/>
      <c r="CC345" s="8"/>
      <c r="CD345" s="8"/>
      <c r="CE345" s="8"/>
      <c r="CF345" s="8"/>
      <c r="CG345" s="8"/>
      <c r="CH345" s="8"/>
      <c r="CI345" s="8"/>
      <c r="CJ345" s="8"/>
      <c r="CK345" s="8"/>
      <c r="CL345" s="8"/>
      <c r="CM345" s="8"/>
      <c r="CN345" s="8"/>
      <c r="CO345" s="8"/>
      <c r="CP345" s="8"/>
      <c r="CQ345" s="8"/>
      <c r="CR345" s="8"/>
      <c r="CS345" s="8"/>
      <c r="CT345" s="8"/>
      <c r="CU345" s="8"/>
      <c r="CV345" s="8"/>
      <c r="CW345" s="8"/>
      <c r="CX345" s="8"/>
      <c r="CY345" s="8"/>
      <c r="CZ345" s="8"/>
    </row>
    <row r="346" ht="14.25" customHeight="1">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c r="BC346" s="15"/>
      <c r="BD346" s="15"/>
      <c r="BE346" s="15"/>
      <c r="BF346" s="15"/>
      <c r="BG346" s="15"/>
      <c r="BH346" s="15"/>
      <c r="BI346" s="15"/>
      <c r="BJ346" s="15"/>
      <c r="BK346" s="15"/>
      <c r="BL346" s="15"/>
      <c r="BM346" s="15"/>
      <c r="BN346" s="15"/>
      <c r="BO346" s="15"/>
      <c r="BP346" s="15"/>
      <c r="BQ346" s="15"/>
      <c r="BR346" s="15"/>
      <c r="BS346" s="15"/>
      <c r="BT346" s="15"/>
      <c r="BU346" s="15"/>
      <c r="BV346" s="15"/>
      <c r="BW346" s="15"/>
      <c r="BX346" s="15"/>
      <c r="BY346" s="15"/>
      <c r="BZ346" s="15"/>
      <c r="CA346" s="8"/>
      <c r="CB346" s="8"/>
      <c r="CC346" s="8"/>
      <c r="CD346" s="8"/>
      <c r="CE346" s="8"/>
      <c r="CF346" s="8"/>
      <c r="CG346" s="8"/>
      <c r="CH346" s="8"/>
      <c r="CI346" s="8"/>
      <c r="CJ346" s="8"/>
      <c r="CK346" s="8"/>
      <c r="CL346" s="8"/>
      <c r="CM346" s="8"/>
      <c r="CN346" s="8"/>
      <c r="CO346" s="8"/>
      <c r="CP346" s="8"/>
      <c r="CQ346" s="8"/>
      <c r="CR346" s="8"/>
      <c r="CS346" s="8"/>
      <c r="CT346" s="8"/>
      <c r="CU346" s="8"/>
      <c r="CV346" s="8"/>
      <c r="CW346" s="8"/>
      <c r="CX346" s="8"/>
      <c r="CY346" s="8"/>
      <c r="CZ346" s="8"/>
    </row>
    <row r="347" ht="14.25" customHeight="1">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15"/>
      <c r="BP347" s="15"/>
      <c r="BQ347" s="15"/>
      <c r="BR347" s="15"/>
      <c r="BS347" s="15"/>
      <c r="BT347" s="15"/>
      <c r="BU347" s="15"/>
      <c r="BV347" s="15"/>
      <c r="BW347" s="15"/>
      <c r="BX347" s="15"/>
      <c r="BY347" s="15"/>
      <c r="BZ347" s="15"/>
      <c r="CA347" s="8"/>
      <c r="CB347" s="8"/>
      <c r="CC347" s="8"/>
      <c r="CD347" s="8"/>
      <c r="CE347" s="8"/>
      <c r="CF347" s="8"/>
      <c r="CG347" s="8"/>
      <c r="CH347" s="8"/>
      <c r="CI347" s="8"/>
      <c r="CJ347" s="8"/>
      <c r="CK347" s="8"/>
      <c r="CL347" s="8"/>
      <c r="CM347" s="8"/>
      <c r="CN347" s="8"/>
      <c r="CO347" s="8"/>
      <c r="CP347" s="8"/>
      <c r="CQ347" s="8"/>
      <c r="CR347" s="8"/>
      <c r="CS347" s="8"/>
      <c r="CT347" s="8"/>
      <c r="CU347" s="8"/>
      <c r="CV347" s="8"/>
      <c r="CW347" s="8"/>
      <c r="CX347" s="8"/>
      <c r="CY347" s="8"/>
      <c r="CZ347" s="8"/>
    </row>
    <row r="348" ht="14.25" customHeight="1">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c r="BV348" s="15"/>
      <c r="BW348" s="15"/>
      <c r="BX348" s="15"/>
      <c r="BY348" s="15"/>
      <c r="BZ348" s="15"/>
      <c r="CA348" s="8"/>
      <c r="CB348" s="8"/>
      <c r="CC348" s="8"/>
      <c r="CD348" s="8"/>
      <c r="CE348" s="8"/>
      <c r="CF348" s="8"/>
      <c r="CG348" s="8"/>
      <c r="CH348" s="8"/>
      <c r="CI348" s="8"/>
      <c r="CJ348" s="8"/>
      <c r="CK348" s="8"/>
      <c r="CL348" s="8"/>
      <c r="CM348" s="8"/>
      <c r="CN348" s="8"/>
      <c r="CO348" s="8"/>
      <c r="CP348" s="8"/>
      <c r="CQ348" s="8"/>
      <c r="CR348" s="8"/>
      <c r="CS348" s="8"/>
      <c r="CT348" s="8"/>
      <c r="CU348" s="8"/>
      <c r="CV348" s="8"/>
      <c r="CW348" s="8"/>
      <c r="CX348" s="8"/>
      <c r="CY348" s="8"/>
      <c r="CZ348" s="8"/>
    </row>
    <row r="349" ht="14.25" customHeight="1">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BN349" s="15"/>
      <c r="BO349" s="15"/>
      <c r="BP349" s="15"/>
      <c r="BQ349" s="15"/>
      <c r="BR349" s="15"/>
      <c r="BS349" s="15"/>
      <c r="BT349" s="15"/>
      <c r="BU349" s="15"/>
      <c r="BV349" s="15"/>
      <c r="BW349" s="15"/>
      <c r="BX349" s="15"/>
      <c r="BY349" s="15"/>
      <c r="BZ349" s="15"/>
      <c r="CA349" s="8"/>
      <c r="CB349" s="8"/>
      <c r="CC349" s="8"/>
      <c r="CD349" s="8"/>
      <c r="CE349" s="8"/>
      <c r="CF349" s="8"/>
      <c r="CG349" s="8"/>
      <c r="CH349" s="8"/>
      <c r="CI349" s="8"/>
      <c r="CJ349" s="8"/>
      <c r="CK349" s="8"/>
      <c r="CL349" s="8"/>
      <c r="CM349" s="8"/>
      <c r="CN349" s="8"/>
      <c r="CO349" s="8"/>
      <c r="CP349" s="8"/>
      <c r="CQ349" s="8"/>
      <c r="CR349" s="8"/>
      <c r="CS349" s="8"/>
      <c r="CT349" s="8"/>
      <c r="CU349" s="8"/>
      <c r="CV349" s="8"/>
      <c r="CW349" s="8"/>
      <c r="CX349" s="8"/>
      <c r="CY349" s="8"/>
      <c r="CZ349" s="8"/>
    </row>
    <row r="350" ht="14.25" customHeight="1">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BW350" s="15"/>
      <c r="BX350" s="15"/>
      <c r="BY350" s="15"/>
      <c r="BZ350" s="15"/>
      <c r="CA350" s="8"/>
      <c r="CB350" s="8"/>
      <c r="CC350" s="8"/>
      <c r="CD350" s="8"/>
      <c r="CE350" s="8"/>
      <c r="CF350" s="8"/>
      <c r="CG350" s="8"/>
      <c r="CH350" s="8"/>
      <c r="CI350" s="8"/>
      <c r="CJ350" s="8"/>
      <c r="CK350" s="8"/>
      <c r="CL350" s="8"/>
      <c r="CM350" s="8"/>
      <c r="CN350" s="8"/>
      <c r="CO350" s="8"/>
      <c r="CP350" s="8"/>
      <c r="CQ350" s="8"/>
      <c r="CR350" s="8"/>
      <c r="CS350" s="8"/>
      <c r="CT350" s="8"/>
      <c r="CU350" s="8"/>
      <c r="CV350" s="8"/>
      <c r="CW350" s="8"/>
      <c r="CX350" s="8"/>
      <c r="CY350" s="8"/>
      <c r="CZ350" s="8"/>
    </row>
    <row r="351" ht="14.25" customHeight="1">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BN351" s="15"/>
      <c r="BO351" s="15"/>
      <c r="BP351" s="15"/>
      <c r="BQ351" s="15"/>
      <c r="BR351" s="15"/>
      <c r="BS351" s="15"/>
      <c r="BT351" s="15"/>
      <c r="BU351" s="15"/>
      <c r="BV351" s="15"/>
      <c r="BW351" s="15"/>
      <c r="BX351" s="15"/>
      <c r="BY351" s="15"/>
      <c r="BZ351" s="15"/>
      <c r="CA351" s="8"/>
      <c r="CB351" s="8"/>
      <c r="CC351" s="8"/>
      <c r="CD351" s="8"/>
      <c r="CE351" s="8"/>
      <c r="CF351" s="8"/>
      <c r="CG351" s="8"/>
      <c r="CH351" s="8"/>
      <c r="CI351" s="8"/>
      <c r="CJ351" s="8"/>
      <c r="CK351" s="8"/>
      <c r="CL351" s="8"/>
      <c r="CM351" s="8"/>
      <c r="CN351" s="8"/>
      <c r="CO351" s="8"/>
      <c r="CP351" s="8"/>
      <c r="CQ351" s="8"/>
      <c r="CR351" s="8"/>
      <c r="CS351" s="8"/>
      <c r="CT351" s="8"/>
      <c r="CU351" s="8"/>
      <c r="CV351" s="8"/>
      <c r="CW351" s="8"/>
      <c r="CX351" s="8"/>
      <c r="CY351" s="8"/>
      <c r="CZ351" s="8"/>
    </row>
    <row r="352" ht="14.25" customHeight="1">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c r="BK352" s="15"/>
      <c r="BL352" s="15"/>
      <c r="BM352" s="15"/>
      <c r="BN352" s="15"/>
      <c r="BO352" s="15"/>
      <c r="BP352" s="15"/>
      <c r="BQ352" s="15"/>
      <c r="BR352" s="15"/>
      <c r="BS352" s="15"/>
      <c r="BT352" s="15"/>
      <c r="BU352" s="15"/>
      <c r="BV352" s="15"/>
      <c r="BW352" s="15"/>
      <c r="BX352" s="15"/>
      <c r="BY352" s="15"/>
      <c r="BZ352" s="15"/>
      <c r="CA352" s="8"/>
      <c r="CB352" s="8"/>
      <c r="CC352" s="8"/>
      <c r="CD352" s="8"/>
      <c r="CE352" s="8"/>
      <c r="CF352" s="8"/>
      <c r="CG352" s="8"/>
      <c r="CH352" s="8"/>
      <c r="CI352" s="8"/>
      <c r="CJ352" s="8"/>
      <c r="CK352" s="8"/>
      <c r="CL352" s="8"/>
      <c r="CM352" s="8"/>
      <c r="CN352" s="8"/>
      <c r="CO352" s="8"/>
      <c r="CP352" s="8"/>
      <c r="CQ352" s="8"/>
      <c r="CR352" s="8"/>
      <c r="CS352" s="8"/>
      <c r="CT352" s="8"/>
      <c r="CU352" s="8"/>
      <c r="CV352" s="8"/>
      <c r="CW352" s="8"/>
      <c r="CX352" s="8"/>
      <c r="CY352" s="8"/>
      <c r="CZ352" s="8"/>
    </row>
    <row r="353" ht="14.25" customHeight="1">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c r="BK353" s="15"/>
      <c r="BL353" s="15"/>
      <c r="BM353" s="15"/>
      <c r="BN353" s="15"/>
      <c r="BO353" s="15"/>
      <c r="BP353" s="15"/>
      <c r="BQ353" s="15"/>
      <c r="BR353" s="15"/>
      <c r="BS353" s="15"/>
      <c r="BT353" s="15"/>
      <c r="BU353" s="15"/>
      <c r="BV353" s="15"/>
      <c r="BW353" s="15"/>
      <c r="BX353" s="15"/>
      <c r="BY353" s="15"/>
      <c r="BZ353" s="15"/>
      <c r="CA353" s="8"/>
      <c r="CB353" s="8"/>
      <c r="CC353" s="8"/>
      <c r="CD353" s="8"/>
      <c r="CE353" s="8"/>
      <c r="CF353" s="8"/>
      <c r="CG353" s="8"/>
      <c r="CH353" s="8"/>
      <c r="CI353" s="8"/>
      <c r="CJ353" s="8"/>
      <c r="CK353" s="8"/>
      <c r="CL353" s="8"/>
      <c r="CM353" s="8"/>
      <c r="CN353" s="8"/>
      <c r="CO353" s="8"/>
      <c r="CP353" s="8"/>
      <c r="CQ353" s="8"/>
      <c r="CR353" s="8"/>
      <c r="CS353" s="8"/>
      <c r="CT353" s="8"/>
      <c r="CU353" s="8"/>
      <c r="CV353" s="8"/>
      <c r="CW353" s="8"/>
      <c r="CX353" s="8"/>
      <c r="CY353" s="8"/>
      <c r="CZ353" s="8"/>
    </row>
    <row r="354" ht="14.25" customHeight="1">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c r="BK354" s="15"/>
      <c r="BL354" s="15"/>
      <c r="BM354" s="15"/>
      <c r="BN354" s="15"/>
      <c r="BO354" s="15"/>
      <c r="BP354" s="15"/>
      <c r="BQ354" s="15"/>
      <c r="BR354" s="15"/>
      <c r="BS354" s="15"/>
      <c r="BT354" s="15"/>
      <c r="BU354" s="15"/>
      <c r="BV354" s="15"/>
      <c r="BW354" s="15"/>
      <c r="BX354" s="15"/>
      <c r="BY354" s="15"/>
      <c r="BZ354" s="15"/>
      <c r="CA354" s="8"/>
      <c r="CB354" s="8"/>
      <c r="CC354" s="8"/>
      <c r="CD354" s="8"/>
      <c r="CE354" s="8"/>
      <c r="CF354" s="8"/>
      <c r="CG354" s="8"/>
      <c r="CH354" s="8"/>
      <c r="CI354" s="8"/>
      <c r="CJ354" s="8"/>
      <c r="CK354" s="8"/>
      <c r="CL354" s="8"/>
      <c r="CM354" s="8"/>
      <c r="CN354" s="8"/>
      <c r="CO354" s="8"/>
      <c r="CP354" s="8"/>
      <c r="CQ354" s="8"/>
      <c r="CR354" s="8"/>
      <c r="CS354" s="8"/>
      <c r="CT354" s="8"/>
      <c r="CU354" s="8"/>
      <c r="CV354" s="8"/>
      <c r="CW354" s="8"/>
      <c r="CX354" s="8"/>
      <c r="CY354" s="8"/>
      <c r="CZ354" s="8"/>
    </row>
    <row r="355" ht="14.25" customHeight="1">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c r="BK355" s="15"/>
      <c r="BL355" s="15"/>
      <c r="BM355" s="15"/>
      <c r="BN355" s="15"/>
      <c r="BO355" s="15"/>
      <c r="BP355" s="15"/>
      <c r="BQ355" s="15"/>
      <c r="BR355" s="15"/>
      <c r="BS355" s="15"/>
      <c r="BT355" s="15"/>
      <c r="BU355" s="15"/>
      <c r="BV355" s="15"/>
      <c r="BW355" s="15"/>
      <c r="BX355" s="15"/>
      <c r="BY355" s="15"/>
      <c r="BZ355" s="15"/>
      <c r="CA355" s="8"/>
      <c r="CB355" s="8"/>
      <c r="CC355" s="8"/>
      <c r="CD355" s="8"/>
      <c r="CE355" s="8"/>
      <c r="CF355" s="8"/>
      <c r="CG355" s="8"/>
      <c r="CH355" s="8"/>
      <c r="CI355" s="8"/>
      <c r="CJ355" s="8"/>
      <c r="CK355" s="8"/>
      <c r="CL355" s="8"/>
      <c r="CM355" s="8"/>
      <c r="CN355" s="8"/>
      <c r="CO355" s="8"/>
      <c r="CP355" s="8"/>
      <c r="CQ355" s="8"/>
      <c r="CR355" s="8"/>
      <c r="CS355" s="8"/>
      <c r="CT355" s="8"/>
      <c r="CU355" s="8"/>
      <c r="CV355" s="8"/>
      <c r="CW355" s="8"/>
      <c r="CX355" s="8"/>
      <c r="CY355" s="8"/>
      <c r="CZ355" s="8"/>
    </row>
    <row r="356" ht="14.25" customHeight="1">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c r="BO356" s="15"/>
      <c r="BP356" s="15"/>
      <c r="BQ356" s="15"/>
      <c r="BR356" s="15"/>
      <c r="BS356" s="15"/>
      <c r="BT356" s="15"/>
      <c r="BU356" s="15"/>
      <c r="BV356" s="15"/>
      <c r="BW356" s="15"/>
      <c r="BX356" s="15"/>
      <c r="BY356" s="15"/>
      <c r="BZ356" s="15"/>
      <c r="CA356" s="8"/>
      <c r="CB356" s="8"/>
      <c r="CC356" s="8"/>
      <c r="CD356" s="8"/>
      <c r="CE356" s="8"/>
      <c r="CF356" s="8"/>
      <c r="CG356" s="8"/>
      <c r="CH356" s="8"/>
      <c r="CI356" s="8"/>
      <c r="CJ356" s="8"/>
      <c r="CK356" s="8"/>
      <c r="CL356" s="8"/>
      <c r="CM356" s="8"/>
      <c r="CN356" s="8"/>
      <c r="CO356" s="8"/>
      <c r="CP356" s="8"/>
      <c r="CQ356" s="8"/>
      <c r="CR356" s="8"/>
      <c r="CS356" s="8"/>
      <c r="CT356" s="8"/>
      <c r="CU356" s="8"/>
      <c r="CV356" s="8"/>
      <c r="CW356" s="8"/>
      <c r="CX356" s="8"/>
      <c r="CY356" s="8"/>
      <c r="CZ356" s="8"/>
    </row>
    <row r="357" ht="14.25" customHeight="1">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15"/>
      <c r="BB357" s="15"/>
      <c r="BC357" s="15"/>
      <c r="BD357" s="15"/>
      <c r="BE357" s="15"/>
      <c r="BF357" s="15"/>
      <c r="BG357" s="15"/>
      <c r="BH357" s="15"/>
      <c r="BI357" s="15"/>
      <c r="BJ357" s="15"/>
      <c r="BK357" s="15"/>
      <c r="BL357" s="15"/>
      <c r="BM357" s="15"/>
      <c r="BN357" s="15"/>
      <c r="BO357" s="15"/>
      <c r="BP357" s="15"/>
      <c r="BQ357" s="15"/>
      <c r="BR357" s="15"/>
      <c r="BS357" s="15"/>
      <c r="BT357" s="15"/>
      <c r="BU357" s="15"/>
      <c r="BV357" s="15"/>
      <c r="BW357" s="15"/>
      <c r="BX357" s="15"/>
      <c r="BY357" s="15"/>
      <c r="BZ357" s="15"/>
      <c r="CA357" s="8"/>
      <c r="CB357" s="8"/>
      <c r="CC357" s="8"/>
      <c r="CD357" s="8"/>
      <c r="CE357" s="8"/>
      <c r="CF357" s="8"/>
      <c r="CG357" s="8"/>
      <c r="CH357" s="8"/>
      <c r="CI357" s="8"/>
      <c r="CJ357" s="8"/>
      <c r="CK357" s="8"/>
      <c r="CL357" s="8"/>
      <c r="CM357" s="8"/>
      <c r="CN357" s="8"/>
      <c r="CO357" s="8"/>
      <c r="CP357" s="8"/>
      <c r="CQ357" s="8"/>
      <c r="CR357" s="8"/>
      <c r="CS357" s="8"/>
      <c r="CT357" s="8"/>
      <c r="CU357" s="8"/>
      <c r="CV357" s="8"/>
      <c r="CW357" s="8"/>
      <c r="CX357" s="8"/>
      <c r="CY357" s="8"/>
      <c r="CZ357" s="8"/>
    </row>
    <row r="358" ht="14.25" customHeight="1">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c r="BK358" s="15"/>
      <c r="BL358" s="15"/>
      <c r="BM358" s="15"/>
      <c r="BN358" s="15"/>
      <c r="BO358" s="15"/>
      <c r="BP358" s="15"/>
      <c r="BQ358" s="15"/>
      <c r="BR358" s="15"/>
      <c r="BS358" s="15"/>
      <c r="BT358" s="15"/>
      <c r="BU358" s="15"/>
      <c r="BV358" s="15"/>
      <c r="BW358" s="15"/>
      <c r="BX358" s="15"/>
      <c r="BY358" s="15"/>
      <c r="BZ358" s="15"/>
      <c r="CA358" s="8"/>
      <c r="CB358" s="8"/>
      <c r="CC358" s="8"/>
      <c r="CD358" s="8"/>
      <c r="CE358" s="8"/>
      <c r="CF358" s="8"/>
      <c r="CG358" s="8"/>
      <c r="CH358" s="8"/>
      <c r="CI358" s="8"/>
      <c r="CJ358" s="8"/>
      <c r="CK358" s="8"/>
      <c r="CL358" s="8"/>
      <c r="CM358" s="8"/>
      <c r="CN358" s="8"/>
      <c r="CO358" s="8"/>
      <c r="CP358" s="8"/>
      <c r="CQ358" s="8"/>
      <c r="CR358" s="8"/>
      <c r="CS358" s="8"/>
      <c r="CT358" s="8"/>
      <c r="CU358" s="8"/>
      <c r="CV358" s="8"/>
      <c r="CW358" s="8"/>
      <c r="CX358" s="8"/>
      <c r="CY358" s="8"/>
      <c r="CZ358" s="8"/>
    </row>
    <row r="359" ht="14.25" customHeight="1">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c r="BO359" s="15"/>
      <c r="BP359" s="15"/>
      <c r="BQ359" s="15"/>
      <c r="BR359" s="15"/>
      <c r="BS359" s="15"/>
      <c r="BT359" s="15"/>
      <c r="BU359" s="15"/>
      <c r="BV359" s="15"/>
      <c r="BW359" s="15"/>
      <c r="BX359" s="15"/>
      <c r="BY359" s="15"/>
      <c r="BZ359" s="15"/>
      <c r="CA359" s="8"/>
      <c r="CB359" s="8"/>
      <c r="CC359" s="8"/>
      <c r="CD359" s="8"/>
      <c r="CE359" s="8"/>
      <c r="CF359" s="8"/>
      <c r="CG359" s="8"/>
      <c r="CH359" s="8"/>
      <c r="CI359" s="8"/>
      <c r="CJ359" s="8"/>
      <c r="CK359" s="8"/>
      <c r="CL359" s="8"/>
      <c r="CM359" s="8"/>
      <c r="CN359" s="8"/>
      <c r="CO359" s="8"/>
      <c r="CP359" s="8"/>
      <c r="CQ359" s="8"/>
      <c r="CR359" s="8"/>
      <c r="CS359" s="8"/>
      <c r="CT359" s="8"/>
      <c r="CU359" s="8"/>
      <c r="CV359" s="8"/>
      <c r="CW359" s="8"/>
      <c r="CX359" s="8"/>
      <c r="CY359" s="8"/>
      <c r="CZ359" s="8"/>
    </row>
    <row r="360" ht="14.25" customHeight="1">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c r="BD360" s="15"/>
      <c r="BE360" s="15"/>
      <c r="BF360" s="15"/>
      <c r="BG360" s="15"/>
      <c r="BH360" s="15"/>
      <c r="BI360" s="15"/>
      <c r="BJ360" s="15"/>
      <c r="BK360" s="15"/>
      <c r="BL360" s="15"/>
      <c r="BM360" s="15"/>
      <c r="BN360" s="15"/>
      <c r="BO360" s="15"/>
      <c r="BP360" s="15"/>
      <c r="BQ360" s="15"/>
      <c r="BR360" s="15"/>
      <c r="BS360" s="15"/>
      <c r="BT360" s="15"/>
      <c r="BU360" s="15"/>
      <c r="BV360" s="15"/>
      <c r="BW360" s="15"/>
      <c r="BX360" s="15"/>
      <c r="BY360" s="15"/>
      <c r="BZ360" s="15"/>
      <c r="CA360" s="8"/>
      <c r="CB360" s="8"/>
      <c r="CC360" s="8"/>
      <c r="CD360" s="8"/>
      <c r="CE360" s="8"/>
      <c r="CF360" s="8"/>
      <c r="CG360" s="8"/>
      <c r="CH360" s="8"/>
      <c r="CI360" s="8"/>
      <c r="CJ360" s="8"/>
      <c r="CK360" s="8"/>
      <c r="CL360" s="8"/>
      <c r="CM360" s="8"/>
      <c r="CN360" s="8"/>
      <c r="CO360" s="8"/>
      <c r="CP360" s="8"/>
      <c r="CQ360" s="8"/>
      <c r="CR360" s="8"/>
      <c r="CS360" s="8"/>
      <c r="CT360" s="8"/>
      <c r="CU360" s="8"/>
      <c r="CV360" s="8"/>
      <c r="CW360" s="8"/>
      <c r="CX360" s="8"/>
      <c r="CY360" s="8"/>
      <c r="CZ360" s="8"/>
    </row>
    <row r="361" ht="14.25" customHeight="1">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c r="BD361" s="15"/>
      <c r="BE361" s="15"/>
      <c r="BF361" s="15"/>
      <c r="BG361" s="15"/>
      <c r="BH361" s="15"/>
      <c r="BI361" s="15"/>
      <c r="BJ361" s="15"/>
      <c r="BK361" s="15"/>
      <c r="BL361" s="15"/>
      <c r="BM361" s="15"/>
      <c r="BN361" s="15"/>
      <c r="BO361" s="15"/>
      <c r="BP361" s="15"/>
      <c r="BQ361" s="15"/>
      <c r="BR361" s="15"/>
      <c r="BS361" s="15"/>
      <c r="BT361" s="15"/>
      <c r="BU361" s="15"/>
      <c r="BV361" s="15"/>
      <c r="BW361" s="15"/>
      <c r="BX361" s="15"/>
      <c r="BY361" s="15"/>
      <c r="BZ361" s="15"/>
      <c r="CA361" s="8"/>
      <c r="CB361" s="8"/>
      <c r="CC361" s="8"/>
      <c r="CD361" s="8"/>
      <c r="CE361" s="8"/>
      <c r="CF361" s="8"/>
      <c r="CG361" s="8"/>
      <c r="CH361" s="8"/>
      <c r="CI361" s="8"/>
      <c r="CJ361" s="8"/>
      <c r="CK361" s="8"/>
      <c r="CL361" s="8"/>
      <c r="CM361" s="8"/>
      <c r="CN361" s="8"/>
      <c r="CO361" s="8"/>
      <c r="CP361" s="8"/>
      <c r="CQ361" s="8"/>
      <c r="CR361" s="8"/>
      <c r="CS361" s="8"/>
      <c r="CT361" s="8"/>
      <c r="CU361" s="8"/>
      <c r="CV361" s="8"/>
      <c r="CW361" s="8"/>
      <c r="CX361" s="8"/>
      <c r="CY361" s="8"/>
      <c r="CZ361" s="8"/>
    </row>
    <row r="362" ht="14.25" customHeight="1">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c r="BD362" s="15"/>
      <c r="BE362" s="15"/>
      <c r="BF362" s="15"/>
      <c r="BG362" s="15"/>
      <c r="BH362" s="15"/>
      <c r="BI362" s="15"/>
      <c r="BJ362" s="15"/>
      <c r="BK362" s="15"/>
      <c r="BL362" s="15"/>
      <c r="BM362" s="15"/>
      <c r="BN362" s="15"/>
      <c r="BO362" s="15"/>
      <c r="BP362" s="15"/>
      <c r="BQ362" s="15"/>
      <c r="BR362" s="15"/>
      <c r="BS362" s="15"/>
      <c r="BT362" s="15"/>
      <c r="BU362" s="15"/>
      <c r="BV362" s="15"/>
      <c r="BW362" s="15"/>
      <c r="BX362" s="15"/>
      <c r="BY362" s="15"/>
      <c r="BZ362" s="15"/>
      <c r="CA362" s="8"/>
      <c r="CB362" s="8"/>
      <c r="CC362" s="8"/>
      <c r="CD362" s="8"/>
      <c r="CE362" s="8"/>
      <c r="CF362" s="8"/>
      <c r="CG362" s="8"/>
      <c r="CH362" s="8"/>
      <c r="CI362" s="8"/>
      <c r="CJ362" s="8"/>
      <c r="CK362" s="8"/>
      <c r="CL362" s="8"/>
      <c r="CM362" s="8"/>
      <c r="CN362" s="8"/>
      <c r="CO362" s="8"/>
      <c r="CP362" s="8"/>
      <c r="CQ362" s="8"/>
      <c r="CR362" s="8"/>
      <c r="CS362" s="8"/>
      <c r="CT362" s="8"/>
      <c r="CU362" s="8"/>
      <c r="CV362" s="8"/>
      <c r="CW362" s="8"/>
      <c r="CX362" s="8"/>
      <c r="CY362" s="8"/>
      <c r="CZ362" s="8"/>
    </row>
    <row r="363" ht="14.25" customHeight="1">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c r="BD363" s="15"/>
      <c r="BE363" s="15"/>
      <c r="BF363" s="15"/>
      <c r="BG363" s="15"/>
      <c r="BH363" s="15"/>
      <c r="BI363" s="15"/>
      <c r="BJ363" s="15"/>
      <c r="BK363" s="15"/>
      <c r="BL363" s="15"/>
      <c r="BM363" s="15"/>
      <c r="BN363" s="15"/>
      <c r="BO363" s="15"/>
      <c r="BP363" s="15"/>
      <c r="BQ363" s="15"/>
      <c r="BR363" s="15"/>
      <c r="BS363" s="15"/>
      <c r="BT363" s="15"/>
      <c r="BU363" s="15"/>
      <c r="BV363" s="15"/>
      <c r="BW363" s="15"/>
      <c r="BX363" s="15"/>
      <c r="BY363" s="15"/>
      <c r="BZ363" s="15"/>
      <c r="CA363" s="8"/>
      <c r="CB363" s="8"/>
      <c r="CC363" s="8"/>
      <c r="CD363" s="8"/>
      <c r="CE363" s="8"/>
      <c r="CF363" s="8"/>
      <c r="CG363" s="8"/>
      <c r="CH363" s="8"/>
      <c r="CI363" s="8"/>
      <c r="CJ363" s="8"/>
      <c r="CK363" s="8"/>
      <c r="CL363" s="8"/>
      <c r="CM363" s="8"/>
      <c r="CN363" s="8"/>
      <c r="CO363" s="8"/>
      <c r="CP363" s="8"/>
      <c r="CQ363" s="8"/>
      <c r="CR363" s="8"/>
      <c r="CS363" s="8"/>
      <c r="CT363" s="8"/>
      <c r="CU363" s="8"/>
      <c r="CV363" s="8"/>
      <c r="CW363" s="8"/>
      <c r="CX363" s="8"/>
      <c r="CY363" s="8"/>
      <c r="CZ363" s="8"/>
    </row>
    <row r="364" ht="14.25" customHeight="1">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8"/>
      <c r="CB364" s="8"/>
      <c r="CC364" s="8"/>
      <c r="CD364" s="8"/>
      <c r="CE364" s="8"/>
      <c r="CF364" s="8"/>
      <c r="CG364" s="8"/>
      <c r="CH364" s="8"/>
      <c r="CI364" s="8"/>
      <c r="CJ364" s="8"/>
      <c r="CK364" s="8"/>
      <c r="CL364" s="8"/>
      <c r="CM364" s="8"/>
      <c r="CN364" s="8"/>
      <c r="CO364" s="8"/>
      <c r="CP364" s="8"/>
      <c r="CQ364" s="8"/>
      <c r="CR364" s="8"/>
      <c r="CS364" s="8"/>
      <c r="CT364" s="8"/>
      <c r="CU364" s="8"/>
      <c r="CV364" s="8"/>
      <c r="CW364" s="8"/>
      <c r="CX364" s="8"/>
      <c r="CY364" s="8"/>
      <c r="CZ364" s="8"/>
    </row>
    <row r="365" ht="14.25" customHeight="1">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c r="BK365" s="15"/>
      <c r="BL365" s="15"/>
      <c r="BM365" s="15"/>
      <c r="BN365" s="15"/>
      <c r="BO365" s="15"/>
      <c r="BP365" s="15"/>
      <c r="BQ365" s="15"/>
      <c r="BR365" s="15"/>
      <c r="BS365" s="15"/>
      <c r="BT365" s="15"/>
      <c r="BU365" s="15"/>
      <c r="BV365" s="15"/>
      <c r="BW365" s="15"/>
      <c r="BX365" s="15"/>
      <c r="BY365" s="15"/>
      <c r="BZ365" s="15"/>
      <c r="CA365" s="8"/>
      <c r="CB365" s="8"/>
      <c r="CC365" s="8"/>
      <c r="CD365" s="8"/>
      <c r="CE365" s="8"/>
      <c r="CF365" s="8"/>
      <c r="CG365" s="8"/>
      <c r="CH365" s="8"/>
      <c r="CI365" s="8"/>
      <c r="CJ365" s="8"/>
      <c r="CK365" s="8"/>
      <c r="CL365" s="8"/>
      <c r="CM365" s="8"/>
      <c r="CN365" s="8"/>
      <c r="CO365" s="8"/>
      <c r="CP365" s="8"/>
      <c r="CQ365" s="8"/>
      <c r="CR365" s="8"/>
      <c r="CS365" s="8"/>
      <c r="CT365" s="8"/>
      <c r="CU365" s="8"/>
      <c r="CV365" s="8"/>
      <c r="CW365" s="8"/>
      <c r="CX365" s="8"/>
      <c r="CY365" s="8"/>
      <c r="CZ365" s="8"/>
    </row>
    <row r="366" ht="14.25" customHeight="1">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c r="BO366" s="15"/>
      <c r="BP366" s="15"/>
      <c r="BQ366" s="15"/>
      <c r="BR366" s="15"/>
      <c r="BS366" s="15"/>
      <c r="BT366" s="15"/>
      <c r="BU366" s="15"/>
      <c r="BV366" s="15"/>
      <c r="BW366" s="15"/>
      <c r="BX366" s="15"/>
      <c r="BY366" s="15"/>
      <c r="BZ366" s="15"/>
      <c r="CA366" s="8"/>
      <c r="CB366" s="8"/>
      <c r="CC366" s="8"/>
      <c r="CD366" s="8"/>
      <c r="CE366" s="8"/>
      <c r="CF366" s="8"/>
      <c r="CG366" s="8"/>
      <c r="CH366" s="8"/>
      <c r="CI366" s="8"/>
      <c r="CJ366" s="8"/>
      <c r="CK366" s="8"/>
      <c r="CL366" s="8"/>
      <c r="CM366" s="8"/>
      <c r="CN366" s="8"/>
      <c r="CO366" s="8"/>
      <c r="CP366" s="8"/>
      <c r="CQ366" s="8"/>
      <c r="CR366" s="8"/>
      <c r="CS366" s="8"/>
      <c r="CT366" s="8"/>
      <c r="CU366" s="8"/>
      <c r="CV366" s="8"/>
      <c r="CW366" s="8"/>
      <c r="CX366" s="8"/>
      <c r="CY366" s="8"/>
      <c r="CZ366" s="8"/>
    </row>
    <row r="367" ht="14.25" customHeight="1">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c r="BO367" s="15"/>
      <c r="BP367" s="15"/>
      <c r="BQ367" s="15"/>
      <c r="BR367" s="15"/>
      <c r="BS367" s="15"/>
      <c r="BT367" s="15"/>
      <c r="BU367" s="15"/>
      <c r="BV367" s="15"/>
      <c r="BW367" s="15"/>
      <c r="BX367" s="15"/>
      <c r="BY367" s="15"/>
      <c r="BZ367" s="15"/>
      <c r="CA367" s="8"/>
      <c r="CB367" s="8"/>
      <c r="CC367" s="8"/>
      <c r="CD367" s="8"/>
      <c r="CE367" s="8"/>
      <c r="CF367" s="8"/>
      <c r="CG367" s="8"/>
      <c r="CH367" s="8"/>
      <c r="CI367" s="8"/>
      <c r="CJ367" s="8"/>
      <c r="CK367" s="8"/>
      <c r="CL367" s="8"/>
      <c r="CM367" s="8"/>
      <c r="CN367" s="8"/>
      <c r="CO367" s="8"/>
      <c r="CP367" s="8"/>
      <c r="CQ367" s="8"/>
      <c r="CR367" s="8"/>
      <c r="CS367" s="8"/>
      <c r="CT367" s="8"/>
      <c r="CU367" s="8"/>
      <c r="CV367" s="8"/>
      <c r="CW367" s="8"/>
      <c r="CX367" s="8"/>
      <c r="CY367" s="8"/>
      <c r="CZ367" s="8"/>
    </row>
    <row r="368" ht="14.25" customHeight="1">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BW368" s="15"/>
      <c r="BX368" s="15"/>
      <c r="BY368" s="15"/>
      <c r="BZ368" s="15"/>
      <c r="CA368" s="8"/>
      <c r="CB368" s="8"/>
      <c r="CC368" s="8"/>
      <c r="CD368" s="8"/>
      <c r="CE368" s="8"/>
      <c r="CF368" s="8"/>
      <c r="CG368" s="8"/>
      <c r="CH368" s="8"/>
      <c r="CI368" s="8"/>
      <c r="CJ368" s="8"/>
      <c r="CK368" s="8"/>
      <c r="CL368" s="8"/>
      <c r="CM368" s="8"/>
      <c r="CN368" s="8"/>
      <c r="CO368" s="8"/>
      <c r="CP368" s="8"/>
      <c r="CQ368" s="8"/>
      <c r="CR368" s="8"/>
      <c r="CS368" s="8"/>
      <c r="CT368" s="8"/>
      <c r="CU368" s="8"/>
      <c r="CV368" s="8"/>
      <c r="CW368" s="8"/>
      <c r="CX368" s="8"/>
      <c r="CY368" s="8"/>
      <c r="CZ368" s="8"/>
    </row>
    <row r="369" ht="14.25" customHeight="1">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BW369" s="15"/>
      <c r="BX369" s="15"/>
      <c r="BY369" s="15"/>
      <c r="BZ369" s="15"/>
      <c r="CA369" s="8"/>
      <c r="CB369" s="8"/>
      <c r="CC369" s="8"/>
      <c r="CD369" s="8"/>
      <c r="CE369" s="8"/>
      <c r="CF369" s="8"/>
      <c r="CG369" s="8"/>
      <c r="CH369" s="8"/>
      <c r="CI369" s="8"/>
      <c r="CJ369" s="8"/>
      <c r="CK369" s="8"/>
      <c r="CL369" s="8"/>
      <c r="CM369" s="8"/>
      <c r="CN369" s="8"/>
      <c r="CO369" s="8"/>
      <c r="CP369" s="8"/>
      <c r="CQ369" s="8"/>
      <c r="CR369" s="8"/>
      <c r="CS369" s="8"/>
      <c r="CT369" s="8"/>
      <c r="CU369" s="8"/>
      <c r="CV369" s="8"/>
      <c r="CW369" s="8"/>
      <c r="CX369" s="8"/>
      <c r="CY369" s="8"/>
      <c r="CZ369" s="8"/>
    </row>
    <row r="370" ht="14.25" customHeight="1">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BW370" s="15"/>
      <c r="BX370" s="15"/>
      <c r="BY370" s="15"/>
      <c r="BZ370" s="15"/>
      <c r="CA370" s="8"/>
      <c r="CB370" s="8"/>
      <c r="CC370" s="8"/>
      <c r="CD370" s="8"/>
      <c r="CE370" s="8"/>
      <c r="CF370" s="8"/>
      <c r="CG370" s="8"/>
      <c r="CH370" s="8"/>
      <c r="CI370" s="8"/>
      <c r="CJ370" s="8"/>
      <c r="CK370" s="8"/>
      <c r="CL370" s="8"/>
      <c r="CM370" s="8"/>
      <c r="CN370" s="8"/>
      <c r="CO370" s="8"/>
      <c r="CP370" s="8"/>
      <c r="CQ370" s="8"/>
      <c r="CR370" s="8"/>
      <c r="CS370" s="8"/>
      <c r="CT370" s="8"/>
      <c r="CU370" s="8"/>
      <c r="CV370" s="8"/>
      <c r="CW370" s="8"/>
      <c r="CX370" s="8"/>
      <c r="CY370" s="8"/>
      <c r="CZ370" s="8"/>
    </row>
    <row r="371" ht="14.25" customHeight="1">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BW371" s="15"/>
      <c r="BX371" s="15"/>
      <c r="BY371" s="15"/>
      <c r="BZ371" s="15"/>
      <c r="CA371" s="8"/>
      <c r="CB371" s="8"/>
      <c r="CC371" s="8"/>
      <c r="CD371" s="8"/>
      <c r="CE371" s="8"/>
      <c r="CF371" s="8"/>
      <c r="CG371" s="8"/>
      <c r="CH371" s="8"/>
      <c r="CI371" s="8"/>
      <c r="CJ371" s="8"/>
      <c r="CK371" s="8"/>
      <c r="CL371" s="8"/>
      <c r="CM371" s="8"/>
      <c r="CN371" s="8"/>
      <c r="CO371" s="8"/>
      <c r="CP371" s="8"/>
      <c r="CQ371" s="8"/>
      <c r="CR371" s="8"/>
      <c r="CS371" s="8"/>
      <c r="CT371" s="8"/>
      <c r="CU371" s="8"/>
      <c r="CV371" s="8"/>
      <c r="CW371" s="8"/>
      <c r="CX371" s="8"/>
      <c r="CY371" s="8"/>
      <c r="CZ371" s="8"/>
    </row>
    <row r="372" ht="14.25" customHeight="1">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BW372" s="15"/>
      <c r="BX372" s="15"/>
      <c r="BY372" s="15"/>
      <c r="BZ372" s="15"/>
      <c r="CA372" s="8"/>
      <c r="CB372" s="8"/>
      <c r="CC372" s="8"/>
      <c r="CD372" s="8"/>
      <c r="CE372" s="8"/>
      <c r="CF372" s="8"/>
      <c r="CG372" s="8"/>
      <c r="CH372" s="8"/>
      <c r="CI372" s="8"/>
      <c r="CJ372" s="8"/>
      <c r="CK372" s="8"/>
      <c r="CL372" s="8"/>
      <c r="CM372" s="8"/>
      <c r="CN372" s="8"/>
      <c r="CO372" s="8"/>
      <c r="CP372" s="8"/>
      <c r="CQ372" s="8"/>
      <c r="CR372" s="8"/>
      <c r="CS372" s="8"/>
      <c r="CT372" s="8"/>
      <c r="CU372" s="8"/>
      <c r="CV372" s="8"/>
      <c r="CW372" s="8"/>
      <c r="CX372" s="8"/>
      <c r="CY372" s="8"/>
      <c r="CZ372" s="8"/>
    </row>
    <row r="373" ht="14.25" customHeight="1">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BW373" s="15"/>
      <c r="BX373" s="15"/>
      <c r="BY373" s="15"/>
      <c r="BZ373" s="15"/>
      <c r="CA373" s="8"/>
      <c r="CB373" s="8"/>
      <c r="CC373" s="8"/>
      <c r="CD373" s="8"/>
      <c r="CE373" s="8"/>
      <c r="CF373" s="8"/>
      <c r="CG373" s="8"/>
      <c r="CH373" s="8"/>
      <c r="CI373" s="8"/>
      <c r="CJ373" s="8"/>
      <c r="CK373" s="8"/>
      <c r="CL373" s="8"/>
      <c r="CM373" s="8"/>
      <c r="CN373" s="8"/>
      <c r="CO373" s="8"/>
      <c r="CP373" s="8"/>
      <c r="CQ373" s="8"/>
      <c r="CR373" s="8"/>
      <c r="CS373" s="8"/>
      <c r="CT373" s="8"/>
      <c r="CU373" s="8"/>
      <c r="CV373" s="8"/>
      <c r="CW373" s="8"/>
      <c r="CX373" s="8"/>
      <c r="CY373" s="8"/>
      <c r="CZ373" s="8"/>
    </row>
    <row r="374" ht="14.25" customHeight="1">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BW374" s="15"/>
      <c r="BX374" s="15"/>
      <c r="BY374" s="15"/>
      <c r="BZ374" s="15"/>
      <c r="CA374" s="8"/>
      <c r="CB374" s="8"/>
      <c r="CC374" s="8"/>
      <c r="CD374" s="8"/>
      <c r="CE374" s="8"/>
      <c r="CF374" s="8"/>
      <c r="CG374" s="8"/>
      <c r="CH374" s="8"/>
      <c r="CI374" s="8"/>
      <c r="CJ374" s="8"/>
      <c r="CK374" s="8"/>
      <c r="CL374" s="8"/>
      <c r="CM374" s="8"/>
      <c r="CN374" s="8"/>
      <c r="CO374" s="8"/>
      <c r="CP374" s="8"/>
      <c r="CQ374" s="8"/>
      <c r="CR374" s="8"/>
      <c r="CS374" s="8"/>
      <c r="CT374" s="8"/>
      <c r="CU374" s="8"/>
      <c r="CV374" s="8"/>
      <c r="CW374" s="8"/>
      <c r="CX374" s="8"/>
      <c r="CY374" s="8"/>
      <c r="CZ374" s="8"/>
    </row>
    <row r="375" ht="14.25" customHeight="1">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N375" s="15"/>
      <c r="BO375" s="15"/>
      <c r="BP375" s="15"/>
      <c r="BQ375" s="15"/>
      <c r="BR375" s="15"/>
      <c r="BS375" s="15"/>
      <c r="BT375" s="15"/>
      <c r="BU375" s="15"/>
      <c r="BV375" s="15"/>
      <c r="BW375" s="15"/>
      <c r="BX375" s="15"/>
      <c r="BY375" s="15"/>
      <c r="BZ375" s="15"/>
      <c r="CA375" s="8"/>
      <c r="CB375" s="8"/>
      <c r="CC375" s="8"/>
      <c r="CD375" s="8"/>
      <c r="CE375" s="8"/>
      <c r="CF375" s="8"/>
      <c r="CG375" s="8"/>
      <c r="CH375" s="8"/>
      <c r="CI375" s="8"/>
      <c r="CJ375" s="8"/>
      <c r="CK375" s="8"/>
      <c r="CL375" s="8"/>
      <c r="CM375" s="8"/>
      <c r="CN375" s="8"/>
      <c r="CO375" s="8"/>
      <c r="CP375" s="8"/>
      <c r="CQ375" s="8"/>
      <c r="CR375" s="8"/>
      <c r="CS375" s="8"/>
      <c r="CT375" s="8"/>
      <c r="CU375" s="8"/>
      <c r="CV375" s="8"/>
      <c r="CW375" s="8"/>
      <c r="CX375" s="8"/>
      <c r="CY375" s="8"/>
      <c r="CZ375" s="8"/>
    </row>
    <row r="376" ht="14.25" customHeight="1">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BW376" s="15"/>
      <c r="BX376" s="15"/>
      <c r="BY376" s="15"/>
      <c r="BZ376" s="15"/>
      <c r="CA376" s="8"/>
      <c r="CB376" s="8"/>
      <c r="CC376" s="8"/>
      <c r="CD376" s="8"/>
      <c r="CE376" s="8"/>
      <c r="CF376" s="8"/>
      <c r="CG376" s="8"/>
      <c r="CH376" s="8"/>
      <c r="CI376" s="8"/>
      <c r="CJ376" s="8"/>
      <c r="CK376" s="8"/>
      <c r="CL376" s="8"/>
      <c r="CM376" s="8"/>
      <c r="CN376" s="8"/>
      <c r="CO376" s="8"/>
      <c r="CP376" s="8"/>
      <c r="CQ376" s="8"/>
      <c r="CR376" s="8"/>
      <c r="CS376" s="8"/>
      <c r="CT376" s="8"/>
      <c r="CU376" s="8"/>
      <c r="CV376" s="8"/>
      <c r="CW376" s="8"/>
      <c r="CX376" s="8"/>
      <c r="CY376" s="8"/>
      <c r="CZ376" s="8"/>
    </row>
    <row r="377" ht="14.25" customHeight="1">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BN377" s="15"/>
      <c r="BO377" s="15"/>
      <c r="BP377" s="15"/>
      <c r="BQ377" s="15"/>
      <c r="BR377" s="15"/>
      <c r="BS377" s="15"/>
      <c r="BT377" s="15"/>
      <c r="BU377" s="15"/>
      <c r="BV377" s="15"/>
      <c r="BW377" s="15"/>
      <c r="BX377" s="15"/>
      <c r="BY377" s="15"/>
      <c r="BZ377" s="15"/>
      <c r="CA377" s="8"/>
      <c r="CB377" s="8"/>
      <c r="CC377" s="8"/>
      <c r="CD377" s="8"/>
      <c r="CE377" s="8"/>
      <c r="CF377" s="8"/>
      <c r="CG377" s="8"/>
      <c r="CH377" s="8"/>
      <c r="CI377" s="8"/>
      <c r="CJ377" s="8"/>
      <c r="CK377" s="8"/>
      <c r="CL377" s="8"/>
      <c r="CM377" s="8"/>
      <c r="CN377" s="8"/>
      <c r="CO377" s="8"/>
      <c r="CP377" s="8"/>
      <c r="CQ377" s="8"/>
      <c r="CR377" s="8"/>
      <c r="CS377" s="8"/>
      <c r="CT377" s="8"/>
      <c r="CU377" s="8"/>
      <c r="CV377" s="8"/>
      <c r="CW377" s="8"/>
      <c r="CX377" s="8"/>
      <c r="CY377" s="8"/>
      <c r="CZ377" s="8"/>
    </row>
    <row r="378" ht="14.25" customHeight="1">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BW378" s="15"/>
      <c r="BX378" s="15"/>
      <c r="BY378" s="15"/>
      <c r="BZ378" s="15"/>
      <c r="CA378" s="8"/>
      <c r="CB378" s="8"/>
      <c r="CC378" s="8"/>
      <c r="CD378" s="8"/>
      <c r="CE378" s="8"/>
      <c r="CF378" s="8"/>
      <c r="CG378" s="8"/>
      <c r="CH378" s="8"/>
      <c r="CI378" s="8"/>
      <c r="CJ378" s="8"/>
      <c r="CK378" s="8"/>
      <c r="CL378" s="8"/>
      <c r="CM378" s="8"/>
      <c r="CN378" s="8"/>
      <c r="CO378" s="8"/>
      <c r="CP378" s="8"/>
      <c r="CQ378" s="8"/>
      <c r="CR378" s="8"/>
      <c r="CS378" s="8"/>
      <c r="CT378" s="8"/>
      <c r="CU378" s="8"/>
      <c r="CV378" s="8"/>
      <c r="CW378" s="8"/>
      <c r="CX378" s="8"/>
      <c r="CY378" s="8"/>
      <c r="CZ378" s="8"/>
    </row>
    <row r="379" ht="14.25" customHeight="1">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BW379" s="15"/>
      <c r="BX379" s="15"/>
      <c r="BY379" s="15"/>
      <c r="BZ379" s="15"/>
      <c r="CA379" s="8"/>
      <c r="CB379" s="8"/>
      <c r="CC379" s="8"/>
      <c r="CD379" s="8"/>
      <c r="CE379" s="8"/>
      <c r="CF379" s="8"/>
      <c r="CG379" s="8"/>
      <c r="CH379" s="8"/>
      <c r="CI379" s="8"/>
      <c r="CJ379" s="8"/>
      <c r="CK379" s="8"/>
      <c r="CL379" s="8"/>
      <c r="CM379" s="8"/>
      <c r="CN379" s="8"/>
      <c r="CO379" s="8"/>
      <c r="CP379" s="8"/>
      <c r="CQ379" s="8"/>
      <c r="CR379" s="8"/>
      <c r="CS379" s="8"/>
      <c r="CT379" s="8"/>
      <c r="CU379" s="8"/>
      <c r="CV379" s="8"/>
      <c r="CW379" s="8"/>
      <c r="CX379" s="8"/>
      <c r="CY379" s="8"/>
      <c r="CZ379" s="8"/>
    </row>
    <row r="380" ht="14.25" customHeight="1">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BN380" s="15"/>
      <c r="BO380" s="15"/>
      <c r="BP380" s="15"/>
      <c r="BQ380" s="15"/>
      <c r="BR380" s="15"/>
      <c r="BS380" s="15"/>
      <c r="BT380" s="15"/>
      <c r="BU380" s="15"/>
      <c r="BV380" s="15"/>
      <c r="BW380" s="15"/>
      <c r="BX380" s="15"/>
      <c r="BY380" s="15"/>
      <c r="BZ380" s="15"/>
      <c r="CA380" s="8"/>
      <c r="CB380" s="8"/>
      <c r="CC380" s="8"/>
      <c r="CD380" s="8"/>
      <c r="CE380" s="8"/>
      <c r="CF380" s="8"/>
      <c r="CG380" s="8"/>
      <c r="CH380" s="8"/>
      <c r="CI380" s="8"/>
      <c r="CJ380" s="8"/>
      <c r="CK380" s="8"/>
      <c r="CL380" s="8"/>
      <c r="CM380" s="8"/>
      <c r="CN380" s="8"/>
      <c r="CO380" s="8"/>
      <c r="CP380" s="8"/>
      <c r="CQ380" s="8"/>
      <c r="CR380" s="8"/>
      <c r="CS380" s="8"/>
      <c r="CT380" s="8"/>
      <c r="CU380" s="8"/>
      <c r="CV380" s="8"/>
      <c r="CW380" s="8"/>
      <c r="CX380" s="8"/>
      <c r="CY380" s="8"/>
      <c r="CZ380" s="8"/>
    </row>
    <row r="381" ht="14.25" customHeight="1">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15"/>
      <c r="BB381" s="15"/>
      <c r="BC381" s="15"/>
      <c r="BD381" s="15"/>
      <c r="BE381" s="15"/>
      <c r="BF381" s="15"/>
      <c r="BG381" s="15"/>
      <c r="BH381" s="15"/>
      <c r="BI381" s="15"/>
      <c r="BJ381" s="15"/>
      <c r="BK381" s="15"/>
      <c r="BL381" s="15"/>
      <c r="BM381" s="15"/>
      <c r="BN381" s="15"/>
      <c r="BO381" s="15"/>
      <c r="BP381" s="15"/>
      <c r="BQ381" s="15"/>
      <c r="BR381" s="15"/>
      <c r="BS381" s="15"/>
      <c r="BT381" s="15"/>
      <c r="BU381" s="15"/>
      <c r="BV381" s="15"/>
      <c r="BW381" s="15"/>
      <c r="BX381" s="15"/>
      <c r="BY381" s="15"/>
      <c r="BZ381" s="15"/>
      <c r="CA381" s="8"/>
      <c r="CB381" s="8"/>
      <c r="CC381" s="8"/>
      <c r="CD381" s="8"/>
      <c r="CE381" s="8"/>
      <c r="CF381" s="8"/>
      <c r="CG381" s="8"/>
      <c r="CH381" s="8"/>
      <c r="CI381" s="8"/>
      <c r="CJ381" s="8"/>
      <c r="CK381" s="8"/>
      <c r="CL381" s="8"/>
      <c r="CM381" s="8"/>
      <c r="CN381" s="8"/>
      <c r="CO381" s="8"/>
      <c r="CP381" s="8"/>
      <c r="CQ381" s="8"/>
      <c r="CR381" s="8"/>
      <c r="CS381" s="8"/>
      <c r="CT381" s="8"/>
      <c r="CU381" s="8"/>
      <c r="CV381" s="8"/>
      <c r="CW381" s="8"/>
      <c r="CX381" s="8"/>
      <c r="CY381" s="8"/>
      <c r="CZ381" s="8"/>
    </row>
    <row r="382" ht="14.25" customHeight="1">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c r="BC382" s="15"/>
      <c r="BD382" s="15"/>
      <c r="BE382" s="15"/>
      <c r="BF382" s="15"/>
      <c r="BG382" s="15"/>
      <c r="BH382" s="15"/>
      <c r="BI382" s="15"/>
      <c r="BJ382" s="15"/>
      <c r="BK382" s="15"/>
      <c r="BL382" s="15"/>
      <c r="BM382" s="15"/>
      <c r="BN382" s="15"/>
      <c r="BO382" s="15"/>
      <c r="BP382" s="15"/>
      <c r="BQ382" s="15"/>
      <c r="BR382" s="15"/>
      <c r="BS382" s="15"/>
      <c r="BT382" s="15"/>
      <c r="BU382" s="15"/>
      <c r="BV382" s="15"/>
      <c r="BW382" s="15"/>
      <c r="BX382" s="15"/>
      <c r="BY382" s="15"/>
      <c r="BZ382" s="15"/>
      <c r="CA382" s="8"/>
      <c r="CB382" s="8"/>
      <c r="CC382" s="8"/>
      <c r="CD382" s="8"/>
      <c r="CE382" s="8"/>
      <c r="CF382" s="8"/>
      <c r="CG382" s="8"/>
      <c r="CH382" s="8"/>
      <c r="CI382" s="8"/>
      <c r="CJ382" s="8"/>
      <c r="CK382" s="8"/>
      <c r="CL382" s="8"/>
      <c r="CM382" s="8"/>
      <c r="CN382" s="8"/>
      <c r="CO382" s="8"/>
      <c r="CP382" s="8"/>
      <c r="CQ382" s="8"/>
      <c r="CR382" s="8"/>
      <c r="CS382" s="8"/>
      <c r="CT382" s="8"/>
      <c r="CU382" s="8"/>
      <c r="CV382" s="8"/>
      <c r="CW382" s="8"/>
      <c r="CX382" s="8"/>
      <c r="CY382" s="8"/>
      <c r="CZ382" s="8"/>
    </row>
    <row r="383" ht="14.25" customHeight="1">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c r="BD383" s="15"/>
      <c r="BE383" s="15"/>
      <c r="BF383" s="15"/>
      <c r="BG383" s="15"/>
      <c r="BH383" s="15"/>
      <c r="BI383" s="15"/>
      <c r="BJ383" s="15"/>
      <c r="BK383" s="15"/>
      <c r="BL383" s="15"/>
      <c r="BM383" s="15"/>
      <c r="BN383" s="15"/>
      <c r="BO383" s="15"/>
      <c r="BP383" s="15"/>
      <c r="BQ383" s="15"/>
      <c r="BR383" s="15"/>
      <c r="BS383" s="15"/>
      <c r="BT383" s="15"/>
      <c r="BU383" s="15"/>
      <c r="BV383" s="15"/>
      <c r="BW383" s="15"/>
      <c r="BX383" s="15"/>
      <c r="BY383" s="15"/>
      <c r="BZ383" s="15"/>
      <c r="CA383" s="8"/>
      <c r="CB383" s="8"/>
      <c r="CC383" s="8"/>
      <c r="CD383" s="8"/>
      <c r="CE383" s="8"/>
      <c r="CF383" s="8"/>
      <c r="CG383" s="8"/>
      <c r="CH383" s="8"/>
      <c r="CI383" s="8"/>
      <c r="CJ383" s="8"/>
      <c r="CK383" s="8"/>
      <c r="CL383" s="8"/>
      <c r="CM383" s="8"/>
      <c r="CN383" s="8"/>
      <c r="CO383" s="8"/>
      <c r="CP383" s="8"/>
      <c r="CQ383" s="8"/>
      <c r="CR383" s="8"/>
      <c r="CS383" s="8"/>
      <c r="CT383" s="8"/>
      <c r="CU383" s="8"/>
      <c r="CV383" s="8"/>
      <c r="CW383" s="8"/>
      <c r="CX383" s="8"/>
      <c r="CY383" s="8"/>
      <c r="CZ383" s="8"/>
    </row>
    <row r="384" ht="14.25" customHeight="1">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c r="BC384" s="15"/>
      <c r="BD384" s="15"/>
      <c r="BE384" s="15"/>
      <c r="BF384" s="15"/>
      <c r="BG384" s="15"/>
      <c r="BH384" s="15"/>
      <c r="BI384" s="15"/>
      <c r="BJ384" s="15"/>
      <c r="BK384" s="15"/>
      <c r="BL384" s="15"/>
      <c r="BM384" s="15"/>
      <c r="BN384" s="15"/>
      <c r="BO384" s="15"/>
      <c r="BP384" s="15"/>
      <c r="BQ384" s="15"/>
      <c r="BR384" s="15"/>
      <c r="BS384" s="15"/>
      <c r="BT384" s="15"/>
      <c r="BU384" s="15"/>
      <c r="BV384" s="15"/>
      <c r="BW384" s="15"/>
      <c r="BX384" s="15"/>
      <c r="BY384" s="15"/>
      <c r="BZ384" s="15"/>
      <c r="CA384" s="8"/>
      <c r="CB384" s="8"/>
      <c r="CC384" s="8"/>
      <c r="CD384" s="8"/>
      <c r="CE384" s="8"/>
      <c r="CF384" s="8"/>
      <c r="CG384" s="8"/>
      <c r="CH384" s="8"/>
      <c r="CI384" s="8"/>
      <c r="CJ384" s="8"/>
      <c r="CK384" s="8"/>
      <c r="CL384" s="8"/>
      <c r="CM384" s="8"/>
      <c r="CN384" s="8"/>
      <c r="CO384" s="8"/>
      <c r="CP384" s="8"/>
      <c r="CQ384" s="8"/>
      <c r="CR384" s="8"/>
      <c r="CS384" s="8"/>
      <c r="CT384" s="8"/>
      <c r="CU384" s="8"/>
      <c r="CV384" s="8"/>
      <c r="CW384" s="8"/>
      <c r="CX384" s="8"/>
      <c r="CY384" s="8"/>
      <c r="CZ384" s="8"/>
    </row>
    <row r="385" ht="14.25" customHeight="1">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5"/>
      <c r="BC385" s="15"/>
      <c r="BD385" s="15"/>
      <c r="BE385" s="15"/>
      <c r="BF385" s="15"/>
      <c r="BG385" s="15"/>
      <c r="BH385" s="15"/>
      <c r="BI385" s="15"/>
      <c r="BJ385" s="15"/>
      <c r="BK385" s="15"/>
      <c r="BL385" s="15"/>
      <c r="BM385" s="15"/>
      <c r="BN385" s="15"/>
      <c r="BO385" s="15"/>
      <c r="BP385" s="15"/>
      <c r="BQ385" s="15"/>
      <c r="BR385" s="15"/>
      <c r="BS385" s="15"/>
      <c r="BT385" s="15"/>
      <c r="BU385" s="15"/>
      <c r="BV385" s="15"/>
      <c r="BW385" s="15"/>
      <c r="BX385" s="15"/>
      <c r="BY385" s="15"/>
      <c r="BZ385" s="15"/>
      <c r="CA385" s="8"/>
      <c r="CB385" s="8"/>
      <c r="CC385" s="8"/>
      <c r="CD385" s="8"/>
      <c r="CE385" s="8"/>
      <c r="CF385" s="8"/>
      <c r="CG385" s="8"/>
      <c r="CH385" s="8"/>
      <c r="CI385" s="8"/>
      <c r="CJ385" s="8"/>
      <c r="CK385" s="8"/>
      <c r="CL385" s="8"/>
      <c r="CM385" s="8"/>
      <c r="CN385" s="8"/>
      <c r="CO385" s="8"/>
      <c r="CP385" s="8"/>
      <c r="CQ385" s="8"/>
      <c r="CR385" s="8"/>
      <c r="CS385" s="8"/>
      <c r="CT385" s="8"/>
      <c r="CU385" s="8"/>
      <c r="CV385" s="8"/>
      <c r="CW385" s="8"/>
      <c r="CX385" s="8"/>
      <c r="CY385" s="8"/>
      <c r="CZ385" s="8"/>
    </row>
    <row r="386" ht="14.25" customHeight="1">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c r="BC386" s="15"/>
      <c r="BD386" s="15"/>
      <c r="BE386" s="15"/>
      <c r="BF386" s="15"/>
      <c r="BG386" s="15"/>
      <c r="BH386" s="15"/>
      <c r="BI386" s="15"/>
      <c r="BJ386" s="15"/>
      <c r="BK386" s="15"/>
      <c r="BL386" s="15"/>
      <c r="BM386" s="15"/>
      <c r="BN386" s="15"/>
      <c r="BO386" s="15"/>
      <c r="BP386" s="15"/>
      <c r="BQ386" s="15"/>
      <c r="BR386" s="15"/>
      <c r="BS386" s="15"/>
      <c r="BT386" s="15"/>
      <c r="BU386" s="15"/>
      <c r="BV386" s="15"/>
      <c r="BW386" s="15"/>
      <c r="BX386" s="15"/>
      <c r="BY386" s="15"/>
      <c r="BZ386" s="15"/>
      <c r="CA386" s="8"/>
      <c r="CB386" s="8"/>
      <c r="CC386" s="8"/>
      <c r="CD386" s="8"/>
      <c r="CE386" s="8"/>
      <c r="CF386" s="8"/>
      <c r="CG386" s="8"/>
      <c r="CH386" s="8"/>
      <c r="CI386" s="8"/>
      <c r="CJ386" s="8"/>
      <c r="CK386" s="8"/>
      <c r="CL386" s="8"/>
      <c r="CM386" s="8"/>
      <c r="CN386" s="8"/>
      <c r="CO386" s="8"/>
      <c r="CP386" s="8"/>
      <c r="CQ386" s="8"/>
      <c r="CR386" s="8"/>
      <c r="CS386" s="8"/>
      <c r="CT386" s="8"/>
      <c r="CU386" s="8"/>
      <c r="CV386" s="8"/>
      <c r="CW386" s="8"/>
      <c r="CX386" s="8"/>
      <c r="CY386" s="8"/>
      <c r="CZ386" s="8"/>
    </row>
    <row r="387" ht="14.25" customHeight="1">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BW387" s="15"/>
      <c r="BX387" s="15"/>
      <c r="BY387" s="15"/>
      <c r="BZ387" s="15"/>
      <c r="CA387" s="8"/>
      <c r="CB387" s="8"/>
      <c r="CC387" s="8"/>
      <c r="CD387" s="8"/>
      <c r="CE387" s="8"/>
      <c r="CF387" s="8"/>
      <c r="CG387" s="8"/>
      <c r="CH387" s="8"/>
      <c r="CI387" s="8"/>
      <c r="CJ387" s="8"/>
      <c r="CK387" s="8"/>
      <c r="CL387" s="8"/>
      <c r="CM387" s="8"/>
      <c r="CN387" s="8"/>
      <c r="CO387" s="8"/>
      <c r="CP387" s="8"/>
      <c r="CQ387" s="8"/>
      <c r="CR387" s="8"/>
      <c r="CS387" s="8"/>
      <c r="CT387" s="8"/>
      <c r="CU387" s="8"/>
      <c r="CV387" s="8"/>
      <c r="CW387" s="8"/>
      <c r="CX387" s="8"/>
      <c r="CY387" s="8"/>
      <c r="CZ387" s="8"/>
    </row>
    <row r="388" ht="14.25" customHeight="1">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BX388" s="15"/>
      <c r="BY388" s="15"/>
      <c r="BZ388" s="15"/>
      <c r="CA388" s="8"/>
      <c r="CB388" s="8"/>
      <c r="CC388" s="8"/>
      <c r="CD388" s="8"/>
      <c r="CE388" s="8"/>
      <c r="CF388" s="8"/>
      <c r="CG388" s="8"/>
      <c r="CH388" s="8"/>
      <c r="CI388" s="8"/>
      <c r="CJ388" s="8"/>
      <c r="CK388" s="8"/>
      <c r="CL388" s="8"/>
      <c r="CM388" s="8"/>
      <c r="CN388" s="8"/>
      <c r="CO388" s="8"/>
      <c r="CP388" s="8"/>
      <c r="CQ388" s="8"/>
      <c r="CR388" s="8"/>
      <c r="CS388" s="8"/>
      <c r="CT388" s="8"/>
      <c r="CU388" s="8"/>
      <c r="CV388" s="8"/>
      <c r="CW388" s="8"/>
      <c r="CX388" s="8"/>
      <c r="CY388" s="8"/>
      <c r="CZ388" s="8"/>
    </row>
    <row r="389" ht="14.25" customHeight="1">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c r="BX389" s="15"/>
      <c r="BY389" s="15"/>
      <c r="BZ389" s="15"/>
      <c r="CA389" s="8"/>
      <c r="CB389" s="8"/>
      <c r="CC389" s="8"/>
      <c r="CD389" s="8"/>
      <c r="CE389" s="8"/>
      <c r="CF389" s="8"/>
      <c r="CG389" s="8"/>
      <c r="CH389" s="8"/>
      <c r="CI389" s="8"/>
      <c r="CJ389" s="8"/>
      <c r="CK389" s="8"/>
      <c r="CL389" s="8"/>
      <c r="CM389" s="8"/>
      <c r="CN389" s="8"/>
      <c r="CO389" s="8"/>
      <c r="CP389" s="8"/>
      <c r="CQ389" s="8"/>
      <c r="CR389" s="8"/>
      <c r="CS389" s="8"/>
      <c r="CT389" s="8"/>
      <c r="CU389" s="8"/>
      <c r="CV389" s="8"/>
      <c r="CW389" s="8"/>
      <c r="CX389" s="8"/>
      <c r="CY389" s="8"/>
      <c r="CZ389" s="8"/>
    </row>
    <row r="390" ht="14.25" customHeight="1">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c r="BO390" s="15"/>
      <c r="BP390" s="15"/>
      <c r="BQ390" s="15"/>
      <c r="BR390" s="15"/>
      <c r="BS390" s="15"/>
      <c r="BT390" s="15"/>
      <c r="BU390" s="15"/>
      <c r="BV390" s="15"/>
      <c r="BW390" s="15"/>
      <c r="BX390" s="15"/>
      <c r="BY390" s="15"/>
      <c r="BZ390" s="15"/>
      <c r="CA390" s="8"/>
      <c r="CB390" s="8"/>
      <c r="CC390" s="8"/>
      <c r="CD390" s="8"/>
      <c r="CE390" s="8"/>
      <c r="CF390" s="8"/>
      <c r="CG390" s="8"/>
      <c r="CH390" s="8"/>
      <c r="CI390" s="8"/>
      <c r="CJ390" s="8"/>
      <c r="CK390" s="8"/>
      <c r="CL390" s="8"/>
      <c r="CM390" s="8"/>
      <c r="CN390" s="8"/>
      <c r="CO390" s="8"/>
      <c r="CP390" s="8"/>
      <c r="CQ390" s="8"/>
      <c r="CR390" s="8"/>
      <c r="CS390" s="8"/>
      <c r="CT390" s="8"/>
      <c r="CU390" s="8"/>
      <c r="CV390" s="8"/>
      <c r="CW390" s="8"/>
      <c r="CX390" s="8"/>
      <c r="CY390" s="8"/>
      <c r="CZ390" s="8"/>
    </row>
    <row r="391" ht="14.25" customHeight="1">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c r="AY391" s="15"/>
      <c r="AZ391" s="15"/>
      <c r="BA391" s="15"/>
      <c r="BB391" s="15"/>
      <c r="BC391" s="15"/>
      <c r="BD391" s="15"/>
      <c r="BE391" s="15"/>
      <c r="BF391" s="15"/>
      <c r="BG391" s="15"/>
      <c r="BH391" s="15"/>
      <c r="BI391" s="15"/>
      <c r="BJ391" s="15"/>
      <c r="BK391" s="15"/>
      <c r="BL391" s="15"/>
      <c r="BM391" s="15"/>
      <c r="BN391" s="15"/>
      <c r="BO391" s="15"/>
      <c r="BP391" s="15"/>
      <c r="BQ391" s="15"/>
      <c r="BR391" s="15"/>
      <c r="BS391" s="15"/>
      <c r="BT391" s="15"/>
      <c r="BU391" s="15"/>
      <c r="BV391" s="15"/>
      <c r="BW391" s="15"/>
      <c r="BX391" s="15"/>
      <c r="BY391" s="15"/>
      <c r="BZ391" s="15"/>
      <c r="CA391" s="8"/>
      <c r="CB391" s="8"/>
      <c r="CC391" s="8"/>
      <c r="CD391" s="8"/>
      <c r="CE391" s="8"/>
      <c r="CF391" s="8"/>
      <c r="CG391" s="8"/>
      <c r="CH391" s="8"/>
      <c r="CI391" s="8"/>
      <c r="CJ391" s="8"/>
      <c r="CK391" s="8"/>
      <c r="CL391" s="8"/>
      <c r="CM391" s="8"/>
      <c r="CN391" s="8"/>
      <c r="CO391" s="8"/>
      <c r="CP391" s="8"/>
      <c r="CQ391" s="8"/>
      <c r="CR391" s="8"/>
      <c r="CS391" s="8"/>
      <c r="CT391" s="8"/>
      <c r="CU391" s="8"/>
      <c r="CV391" s="8"/>
      <c r="CW391" s="8"/>
      <c r="CX391" s="8"/>
      <c r="CY391" s="8"/>
      <c r="CZ391" s="8"/>
    </row>
    <row r="392" ht="14.25" customHeight="1">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c r="BC392" s="15"/>
      <c r="BD392" s="15"/>
      <c r="BE392" s="15"/>
      <c r="BF392" s="15"/>
      <c r="BG392" s="15"/>
      <c r="BH392" s="15"/>
      <c r="BI392" s="15"/>
      <c r="BJ392" s="15"/>
      <c r="BK392" s="15"/>
      <c r="BL392" s="15"/>
      <c r="BM392" s="15"/>
      <c r="BN392" s="15"/>
      <c r="BO392" s="15"/>
      <c r="BP392" s="15"/>
      <c r="BQ392" s="15"/>
      <c r="BR392" s="15"/>
      <c r="BS392" s="15"/>
      <c r="BT392" s="15"/>
      <c r="BU392" s="15"/>
      <c r="BV392" s="15"/>
      <c r="BW392" s="15"/>
      <c r="BX392" s="15"/>
      <c r="BY392" s="15"/>
      <c r="BZ392" s="15"/>
      <c r="CA392" s="8"/>
      <c r="CB392" s="8"/>
      <c r="CC392" s="8"/>
      <c r="CD392" s="8"/>
      <c r="CE392" s="8"/>
      <c r="CF392" s="8"/>
      <c r="CG392" s="8"/>
      <c r="CH392" s="8"/>
      <c r="CI392" s="8"/>
      <c r="CJ392" s="8"/>
      <c r="CK392" s="8"/>
      <c r="CL392" s="8"/>
      <c r="CM392" s="8"/>
      <c r="CN392" s="8"/>
      <c r="CO392" s="8"/>
      <c r="CP392" s="8"/>
      <c r="CQ392" s="8"/>
      <c r="CR392" s="8"/>
      <c r="CS392" s="8"/>
      <c r="CT392" s="8"/>
      <c r="CU392" s="8"/>
      <c r="CV392" s="8"/>
      <c r="CW392" s="8"/>
      <c r="CX392" s="8"/>
      <c r="CY392" s="8"/>
      <c r="CZ392" s="8"/>
    </row>
    <row r="393" ht="14.25" customHeight="1">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5"/>
      <c r="BC393" s="15"/>
      <c r="BD393" s="15"/>
      <c r="BE393" s="15"/>
      <c r="BF393" s="15"/>
      <c r="BG393" s="15"/>
      <c r="BH393" s="15"/>
      <c r="BI393" s="15"/>
      <c r="BJ393" s="15"/>
      <c r="BK393" s="15"/>
      <c r="BL393" s="15"/>
      <c r="BM393" s="15"/>
      <c r="BN393" s="15"/>
      <c r="BO393" s="15"/>
      <c r="BP393" s="15"/>
      <c r="BQ393" s="15"/>
      <c r="BR393" s="15"/>
      <c r="BS393" s="15"/>
      <c r="BT393" s="15"/>
      <c r="BU393" s="15"/>
      <c r="BV393" s="15"/>
      <c r="BW393" s="15"/>
      <c r="BX393" s="15"/>
      <c r="BY393" s="15"/>
      <c r="BZ393" s="15"/>
      <c r="CA393" s="8"/>
      <c r="CB393" s="8"/>
      <c r="CC393" s="8"/>
      <c r="CD393" s="8"/>
      <c r="CE393" s="8"/>
      <c r="CF393" s="8"/>
      <c r="CG393" s="8"/>
      <c r="CH393" s="8"/>
      <c r="CI393" s="8"/>
      <c r="CJ393" s="8"/>
      <c r="CK393" s="8"/>
      <c r="CL393" s="8"/>
      <c r="CM393" s="8"/>
      <c r="CN393" s="8"/>
      <c r="CO393" s="8"/>
      <c r="CP393" s="8"/>
      <c r="CQ393" s="8"/>
      <c r="CR393" s="8"/>
      <c r="CS393" s="8"/>
      <c r="CT393" s="8"/>
      <c r="CU393" s="8"/>
      <c r="CV393" s="8"/>
      <c r="CW393" s="8"/>
      <c r="CX393" s="8"/>
      <c r="CY393" s="8"/>
      <c r="CZ393" s="8"/>
    </row>
    <row r="394" ht="14.25" customHeight="1">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c r="BC394" s="15"/>
      <c r="BD394" s="15"/>
      <c r="BE394" s="15"/>
      <c r="BF394" s="15"/>
      <c r="BG394" s="15"/>
      <c r="BH394" s="15"/>
      <c r="BI394" s="15"/>
      <c r="BJ394" s="15"/>
      <c r="BK394" s="15"/>
      <c r="BL394" s="15"/>
      <c r="BM394" s="15"/>
      <c r="BN394" s="15"/>
      <c r="BO394" s="15"/>
      <c r="BP394" s="15"/>
      <c r="BQ394" s="15"/>
      <c r="BR394" s="15"/>
      <c r="BS394" s="15"/>
      <c r="BT394" s="15"/>
      <c r="BU394" s="15"/>
      <c r="BV394" s="15"/>
      <c r="BW394" s="15"/>
      <c r="BX394" s="15"/>
      <c r="BY394" s="15"/>
      <c r="BZ394" s="15"/>
      <c r="CA394" s="8"/>
      <c r="CB394" s="8"/>
      <c r="CC394" s="8"/>
      <c r="CD394" s="8"/>
      <c r="CE394" s="8"/>
      <c r="CF394" s="8"/>
      <c r="CG394" s="8"/>
      <c r="CH394" s="8"/>
      <c r="CI394" s="8"/>
      <c r="CJ394" s="8"/>
      <c r="CK394" s="8"/>
      <c r="CL394" s="8"/>
      <c r="CM394" s="8"/>
      <c r="CN394" s="8"/>
      <c r="CO394" s="8"/>
      <c r="CP394" s="8"/>
      <c r="CQ394" s="8"/>
      <c r="CR394" s="8"/>
      <c r="CS394" s="8"/>
      <c r="CT394" s="8"/>
      <c r="CU394" s="8"/>
      <c r="CV394" s="8"/>
      <c r="CW394" s="8"/>
      <c r="CX394" s="8"/>
      <c r="CY394" s="8"/>
      <c r="CZ394" s="8"/>
    </row>
    <row r="395" ht="14.25" customHeight="1">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c r="AY395" s="15"/>
      <c r="AZ395" s="15"/>
      <c r="BA395" s="15"/>
      <c r="BB395" s="15"/>
      <c r="BC395" s="15"/>
      <c r="BD395" s="15"/>
      <c r="BE395" s="15"/>
      <c r="BF395" s="15"/>
      <c r="BG395" s="15"/>
      <c r="BH395" s="15"/>
      <c r="BI395" s="15"/>
      <c r="BJ395" s="15"/>
      <c r="BK395" s="15"/>
      <c r="BL395" s="15"/>
      <c r="BM395" s="15"/>
      <c r="BN395" s="15"/>
      <c r="BO395" s="15"/>
      <c r="BP395" s="15"/>
      <c r="BQ395" s="15"/>
      <c r="BR395" s="15"/>
      <c r="BS395" s="15"/>
      <c r="BT395" s="15"/>
      <c r="BU395" s="15"/>
      <c r="BV395" s="15"/>
      <c r="BW395" s="15"/>
      <c r="BX395" s="15"/>
      <c r="BY395" s="15"/>
      <c r="BZ395" s="15"/>
      <c r="CA395" s="8"/>
      <c r="CB395" s="8"/>
      <c r="CC395" s="8"/>
      <c r="CD395" s="8"/>
      <c r="CE395" s="8"/>
      <c r="CF395" s="8"/>
      <c r="CG395" s="8"/>
      <c r="CH395" s="8"/>
      <c r="CI395" s="8"/>
      <c r="CJ395" s="8"/>
      <c r="CK395" s="8"/>
      <c r="CL395" s="8"/>
      <c r="CM395" s="8"/>
      <c r="CN395" s="8"/>
      <c r="CO395" s="8"/>
      <c r="CP395" s="8"/>
      <c r="CQ395" s="8"/>
      <c r="CR395" s="8"/>
      <c r="CS395" s="8"/>
      <c r="CT395" s="8"/>
      <c r="CU395" s="8"/>
      <c r="CV395" s="8"/>
      <c r="CW395" s="8"/>
      <c r="CX395" s="8"/>
      <c r="CY395" s="8"/>
      <c r="CZ395" s="8"/>
    </row>
    <row r="396" ht="14.25" customHeight="1">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c r="BC396" s="15"/>
      <c r="BD396" s="15"/>
      <c r="BE396" s="15"/>
      <c r="BF396" s="15"/>
      <c r="BG396" s="15"/>
      <c r="BH396" s="15"/>
      <c r="BI396" s="15"/>
      <c r="BJ396" s="15"/>
      <c r="BK396" s="15"/>
      <c r="BL396" s="15"/>
      <c r="BM396" s="15"/>
      <c r="BN396" s="15"/>
      <c r="BO396" s="15"/>
      <c r="BP396" s="15"/>
      <c r="BQ396" s="15"/>
      <c r="BR396" s="15"/>
      <c r="BS396" s="15"/>
      <c r="BT396" s="15"/>
      <c r="BU396" s="15"/>
      <c r="BV396" s="15"/>
      <c r="BW396" s="15"/>
      <c r="BX396" s="15"/>
      <c r="BY396" s="15"/>
      <c r="BZ396" s="15"/>
      <c r="CA396" s="8"/>
      <c r="CB396" s="8"/>
      <c r="CC396" s="8"/>
      <c r="CD396" s="8"/>
      <c r="CE396" s="8"/>
      <c r="CF396" s="8"/>
      <c r="CG396" s="8"/>
      <c r="CH396" s="8"/>
      <c r="CI396" s="8"/>
      <c r="CJ396" s="8"/>
      <c r="CK396" s="8"/>
      <c r="CL396" s="8"/>
      <c r="CM396" s="8"/>
      <c r="CN396" s="8"/>
      <c r="CO396" s="8"/>
      <c r="CP396" s="8"/>
      <c r="CQ396" s="8"/>
      <c r="CR396" s="8"/>
      <c r="CS396" s="8"/>
      <c r="CT396" s="8"/>
      <c r="CU396" s="8"/>
      <c r="CV396" s="8"/>
      <c r="CW396" s="8"/>
      <c r="CX396" s="8"/>
      <c r="CY396" s="8"/>
      <c r="CZ396" s="8"/>
    </row>
    <row r="397" ht="14.25" customHeight="1">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15"/>
      <c r="BB397" s="15"/>
      <c r="BC397" s="15"/>
      <c r="BD397" s="15"/>
      <c r="BE397" s="15"/>
      <c r="BF397" s="15"/>
      <c r="BG397" s="15"/>
      <c r="BH397" s="15"/>
      <c r="BI397" s="15"/>
      <c r="BJ397" s="15"/>
      <c r="BK397" s="15"/>
      <c r="BL397" s="15"/>
      <c r="BM397" s="15"/>
      <c r="BN397" s="15"/>
      <c r="BO397" s="15"/>
      <c r="BP397" s="15"/>
      <c r="BQ397" s="15"/>
      <c r="BR397" s="15"/>
      <c r="BS397" s="15"/>
      <c r="BT397" s="15"/>
      <c r="BU397" s="15"/>
      <c r="BV397" s="15"/>
      <c r="BW397" s="15"/>
      <c r="BX397" s="15"/>
      <c r="BY397" s="15"/>
      <c r="BZ397" s="15"/>
      <c r="CA397" s="8"/>
      <c r="CB397" s="8"/>
      <c r="CC397" s="8"/>
      <c r="CD397" s="8"/>
      <c r="CE397" s="8"/>
      <c r="CF397" s="8"/>
      <c r="CG397" s="8"/>
      <c r="CH397" s="8"/>
      <c r="CI397" s="8"/>
      <c r="CJ397" s="8"/>
      <c r="CK397" s="8"/>
      <c r="CL397" s="8"/>
      <c r="CM397" s="8"/>
      <c r="CN397" s="8"/>
      <c r="CO397" s="8"/>
      <c r="CP397" s="8"/>
      <c r="CQ397" s="8"/>
      <c r="CR397" s="8"/>
      <c r="CS397" s="8"/>
      <c r="CT397" s="8"/>
      <c r="CU397" s="8"/>
      <c r="CV397" s="8"/>
      <c r="CW397" s="8"/>
      <c r="CX397" s="8"/>
      <c r="CY397" s="8"/>
      <c r="CZ397" s="8"/>
    </row>
    <row r="398" ht="14.25" customHeight="1">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BW398" s="15"/>
      <c r="BX398" s="15"/>
      <c r="BY398" s="15"/>
      <c r="BZ398" s="15"/>
      <c r="CA398" s="8"/>
      <c r="CB398" s="8"/>
      <c r="CC398" s="8"/>
      <c r="CD398" s="8"/>
      <c r="CE398" s="8"/>
      <c r="CF398" s="8"/>
      <c r="CG398" s="8"/>
      <c r="CH398" s="8"/>
      <c r="CI398" s="8"/>
      <c r="CJ398" s="8"/>
      <c r="CK398" s="8"/>
      <c r="CL398" s="8"/>
      <c r="CM398" s="8"/>
      <c r="CN398" s="8"/>
      <c r="CO398" s="8"/>
      <c r="CP398" s="8"/>
      <c r="CQ398" s="8"/>
      <c r="CR398" s="8"/>
      <c r="CS398" s="8"/>
      <c r="CT398" s="8"/>
      <c r="CU398" s="8"/>
      <c r="CV398" s="8"/>
      <c r="CW398" s="8"/>
      <c r="CX398" s="8"/>
      <c r="CY398" s="8"/>
      <c r="CZ398" s="8"/>
    </row>
    <row r="399" ht="14.25" customHeight="1">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15"/>
      <c r="BB399" s="15"/>
      <c r="BC399" s="15"/>
      <c r="BD399" s="15"/>
      <c r="BE399" s="15"/>
      <c r="BF399" s="15"/>
      <c r="BG399" s="15"/>
      <c r="BH399" s="15"/>
      <c r="BI399" s="15"/>
      <c r="BJ399" s="15"/>
      <c r="BK399" s="15"/>
      <c r="BL399" s="15"/>
      <c r="BM399" s="15"/>
      <c r="BN399" s="15"/>
      <c r="BO399" s="15"/>
      <c r="BP399" s="15"/>
      <c r="BQ399" s="15"/>
      <c r="BR399" s="15"/>
      <c r="BS399" s="15"/>
      <c r="BT399" s="15"/>
      <c r="BU399" s="15"/>
      <c r="BV399" s="15"/>
      <c r="BW399" s="15"/>
      <c r="BX399" s="15"/>
      <c r="BY399" s="15"/>
      <c r="BZ399" s="15"/>
      <c r="CA399" s="8"/>
      <c r="CB399" s="8"/>
      <c r="CC399" s="8"/>
      <c r="CD399" s="8"/>
      <c r="CE399" s="8"/>
      <c r="CF399" s="8"/>
      <c r="CG399" s="8"/>
      <c r="CH399" s="8"/>
      <c r="CI399" s="8"/>
      <c r="CJ399" s="8"/>
      <c r="CK399" s="8"/>
      <c r="CL399" s="8"/>
      <c r="CM399" s="8"/>
      <c r="CN399" s="8"/>
      <c r="CO399" s="8"/>
      <c r="CP399" s="8"/>
      <c r="CQ399" s="8"/>
      <c r="CR399" s="8"/>
      <c r="CS399" s="8"/>
      <c r="CT399" s="8"/>
      <c r="CU399" s="8"/>
      <c r="CV399" s="8"/>
      <c r="CW399" s="8"/>
      <c r="CX399" s="8"/>
      <c r="CY399" s="8"/>
      <c r="CZ399" s="8"/>
    </row>
    <row r="400" ht="14.25" customHeight="1">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c r="BC400" s="15"/>
      <c r="BD400" s="15"/>
      <c r="BE400" s="15"/>
      <c r="BF400" s="15"/>
      <c r="BG400" s="15"/>
      <c r="BH400" s="15"/>
      <c r="BI400" s="15"/>
      <c r="BJ400" s="15"/>
      <c r="BK400" s="15"/>
      <c r="BL400" s="15"/>
      <c r="BM400" s="15"/>
      <c r="BN400" s="15"/>
      <c r="BO400" s="15"/>
      <c r="BP400" s="15"/>
      <c r="BQ400" s="15"/>
      <c r="BR400" s="15"/>
      <c r="BS400" s="15"/>
      <c r="BT400" s="15"/>
      <c r="BU400" s="15"/>
      <c r="BV400" s="15"/>
      <c r="BW400" s="15"/>
      <c r="BX400" s="15"/>
      <c r="BY400" s="15"/>
      <c r="BZ400" s="15"/>
      <c r="CA400" s="8"/>
      <c r="CB400" s="8"/>
      <c r="CC400" s="8"/>
      <c r="CD400" s="8"/>
      <c r="CE400" s="8"/>
      <c r="CF400" s="8"/>
      <c r="CG400" s="8"/>
      <c r="CH400" s="8"/>
      <c r="CI400" s="8"/>
      <c r="CJ400" s="8"/>
      <c r="CK400" s="8"/>
      <c r="CL400" s="8"/>
      <c r="CM400" s="8"/>
      <c r="CN400" s="8"/>
      <c r="CO400" s="8"/>
      <c r="CP400" s="8"/>
      <c r="CQ400" s="8"/>
      <c r="CR400" s="8"/>
      <c r="CS400" s="8"/>
      <c r="CT400" s="8"/>
      <c r="CU400" s="8"/>
      <c r="CV400" s="8"/>
      <c r="CW400" s="8"/>
      <c r="CX400" s="8"/>
      <c r="CY400" s="8"/>
      <c r="CZ400" s="8"/>
    </row>
    <row r="401" ht="14.25" customHeight="1">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15"/>
      <c r="BB401" s="15"/>
      <c r="BC401" s="15"/>
      <c r="BD401" s="15"/>
      <c r="BE401" s="15"/>
      <c r="BF401" s="15"/>
      <c r="BG401" s="15"/>
      <c r="BH401" s="15"/>
      <c r="BI401" s="15"/>
      <c r="BJ401" s="15"/>
      <c r="BK401" s="15"/>
      <c r="BL401" s="15"/>
      <c r="BM401" s="15"/>
      <c r="BN401" s="15"/>
      <c r="BO401" s="15"/>
      <c r="BP401" s="15"/>
      <c r="BQ401" s="15"/>
      <c r="BR401" s="15"/>
      <c r="BS401" s="15"/>
      <c r="BT401" s="15"/>
      <c r="BU401" s="15"/>
      <c r="BV401" s="15"/>
      <c r="BW401" s="15"/>
      <c r="BX401" s="15"/>
      <c r="BY401" s="15"/>
      <c r="BZ401" s="15"/>
      <c r="CA401" s="8"/>
      <c r="CB401" s="8"/>
      <c r="CC401" s="8"/>
      <c r="CD401" s="8"/>
      <c r="CE401" s="8"/>
      <c r="CF401" s="8"/>
      <c r="CG401" s="8"/>
      <c r="CH401" s="8"/>
      <c r="CI401" s="8"/>
      <c r="CJ401" s="8"/>
      <c r="CK401" s="8"/>
      <c r="CL401" s="8"/>
      <c r="CM401" s="8"/>
      <c r="CN401" s="8"/>
      <c r="CO401" s="8"/>
      <c r="CP401" s="8"/>
      <c r="CQ401" s="8"/>
      <c r="CR401" s="8"/>
      <c r="CS401" s="8"/>
      <c r="CT401" s="8"/>
      <c r="CU401" s="8"/>
      <c r="CV401" s="8"/>
      <c r="CW401" s="8"/>
      <c r="CX401" s="8"/>
      <c r="CY401" s="8"/>
      <c r="CZ401" s="8"/>
    </row>
    <row r="402" ht="14.25" customHeight="1">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c r="BD402" s="15"/>
      <c r="BE402" s="15"/>
      <c r="BF402" s="15"/>
      <c r="BG402" s="15"/>
      <c r="BH402" s="15"/>
      <c r="BI402" s="15"/>
      <c r="BJ402" s="15"/>
      <c r="BK402" s="15"/>
      <c r="BL402" s="15"/>
      <c r="BM402" s="15"/>
      <c r="BN402" s="15"/>
      <c r="BO402" s="15"/>
      <c r="BP402" s="15"/>
      <c r="BQ402" s="15"/>
      <c r="BR402" s="15"/>
      <c r="BS402" s="15"/>
      <c r="BT402" s="15"/>
      <c r="BU402" s="15"/>
      <c r="BV402" s="15"/>
      <c r="BW402" s="15"/>
      <c r="BX402" s="15"/>
      <c r="BY402" s="15"/>
      <c r="BZ402" s="15"/>
      <c r="CA402" s="8"/>
      <c r="CB402" s="8"/>
      <c r="CC402" s="8"/>
      <c r="CD402" s="8"/>
      <c r="CE402" s="8"/>
      <c r="CF402" s="8"/>
      <c r="CG402" s="8"/>
      <c r="CH402" s="8"/>
      <c r="CI402" s="8"/>
      <c r="CJ402" s="8"/>
      <c r="CK402" s="8"/>
      <c r="CL402" s="8"/>
      <c r="CM402" s="8"/>
      <c r="CN402" s="8"/>
      <c r="CO402" s="8"/>
      <c r="CP402" s="8"/>
      <c r="CQ402" s="8"/>
      <c r="CR402" s="8"/>
      <c r="CS402" s="8"/>
      <c r="CT402" s="8"/>
      <c r="CU402" s="8"/>
      <c r="CV402" s="8"/>
      <c r="CW402" s="8"/>
      <c r="CX402" s="8"/>
      <c r="CY402" s="8"/>
      <c r="CZ402" s="8"/>
    </row>
    <row r="403" ht="14.25" customHeight="1">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15"/>
      <c r="BB403" s="15"/>
      <c r="BC403" s="15"/>
      <c r="BD403" s="15"/>
      <c r="BE403" s="15"/>
      <c r="BF403" s="15"/>
      <c r="BG403" s="15"/>
      <c r="BH403" s="15"/>
      <c r="BI403" s="15"/>
      <c r="BJ403" s="15"/>
      <c r="BK403" s="15"/>
      <c r="BL403" s="15"/>
      <c r="BM403" s="15"/>
      <c r="BN403" s="15"/>
      <c r="BO403" s="15"/>
      <c r="BP403" s="15"/>
      <c r="BQ403" s="15"/>
      <c r="BR403" s="15"/>
      <c r="BS403" s="15"/>
      <c r="BT403" s="15"/>
      <c r="BU403" s="15"/>
      <c r="BV403" s="15"/>
      <c r="BW403" s="15"/>
      <c r="BX403" s="15"/>
      <c r="BY403" s="15"/>
      <c r="BZ403" s="15"/>
      <c r="CA403" s="8"/>
      <c r="CB403" s="8"/>
      <c r="CC403" s="8"/>
      <c r="CD403" s="8"/>
      <c r="CE403" s="8"/>
      <c r="CF403" s="8"/>
      <c r="CG403" s="8"/>
      <c r="CH403" s="8"/>
      <c r="CI403" s="8"/>
      <c r="CJ403" s="8"/>
      <c r="CK403" s="8"/>
      <c r="CL403" s="8"/>
      <c r="CM403" s="8"/>
      <c r="CN403" s="8"/>
      <c r="CO403" s="8"/>
      <c r="CP403" s="8"/>
      <c r="CQ403" s="8"/>
      <c r="CR403" s="8"/>
      <c r="CS403" s="8"/>
      <c r="CT403" s="8"/>
      <c r="CU403" s="8"/>
      <c r="CV403" s="8"/>
      <c r="CW403" s="8"/>
      <c r="CX403" s="8"/>
      <c r="CY403" s="8"/>
      <c r="CZ403" s="8"/>
    </row>
    <row r="404" ht="14.25" customHeight="1">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c r="BD404" s="15"/>
      <c r="BE404" s="15"/>
      <c r="BF404" s="15"/>
      <c r="BG404" s="15"/>
      <c r="BH404" s="15"/>
      <c r="BI404" s="15"/>
      <c r="BJ404" s="15"/>
      <c r="BK404" s="15"/>
      <c r="BL404" s="15"/>
      <c r="BM404" s="15"/>
      <c r="BN404" s="15"/>
      <c r="BO404" s="15"/>
      <c r="BP404" s="15"/>
      <c r="BQ404" s="15"/>
      <c r="BR404" s="15"/>
      <c r="BS404" s="15"/>
      <c r="BT404" s="15"/>
      <c r="BU404" s="15"/>
      <c r="BV404" s="15"/>
      <c r="BW404" s="15"/>
      <c r="BX404" s="15"/>
      <c r="BY404" s="15"/>
      <c r="BZ404" s="15"/>
      <c r="CA404" s="8"/>
      <c r="CB404" s="8"/>
      <c r="CC404" s="8"/>
      <c r="CD404" s="8"/>
      <c r="CE404" s="8"/>
      <c r="CF404" s="8"/>
      <c r="CG404" s="8"/>
      <c r="CH404" s="8"/>
      <c r="CI404" s="8"/>
      <c r="CJ404" s="8"/>
      <c r="CK404" s="8"/>
      <c r="CL404" s="8"/>
      <c r="CM404" s="8"/>
      <c r="CN404" s="8"/>
      <c r="CO404" s="8"/>
      <c r="CP404" s="8"/>
      <c r="CQ404" s="8"/>
      <c r="CR404" s="8"/>
      <c r="CS404" s="8"/>
      <c r="CT404" s="8"/>
      <c r="CU404" s="8"/>
      <c r="CV404" s="8"/>
      <c r="CW404" s="8"/>
      <c r="CX404" s="8"/>
      <c r="CY404" s="8"/>
      <c r="CZ404" s="8"/>
    </row>
    <row r="405" ht="14.25" customHeight="1">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c r="AY405" s="15"/>
      <c r="AZ405" s="15"/>
      <c r="BA405" s="15"/>
      <c r="BB405" s="15"/>
      <c r="BC405" s="15"/>
      <c r="BD405" s="15"/>
      <c r="BE405" s="15"/>
      <c r="BF405" s="15"/>
      <c r="BG405" s="15"/>
      <c r="BH405" s="15"/>
      <c r="BI405" s="15"/>
      <c r="BJ405" s="15"/>
      <c r="BK405" s="15"/>
      <c r="BL405" s="15"/>
      <c r="BM405" s="15"/>
      <c r="BN405" s="15"/>
      <c r="BO405" s="15"/>
      <c r="BP405" s="15"/>
      <c r="BQ405" s="15"/>
      <c r="BR405" s="15"/>
      <c r="BS405" s="15"/>
      <c r="BT405" s="15"/>
      <c r="BU405" s="15"/>
      <c r="BV405" s="15"/>
      <c r="BW405" s="15"/>
      <c r="BX405" s="15"/>
      <c r="BY405" s="15"/>
      <c r="BZ405" s="15"/>
      <c r="CA405" s="8"/>
      <c r="CB405" s="8"/>
      <c r="CC405" s="8"/>
      <c r="CD405" s="8"/>
      <c r="CE405" s="8"/>
      <c r="CF405" s="8"/>
      <c r="CG405" s="8"/>
      <c r="CH405" s="8"/>
      <c r="CI405" s="8"/>
      <c r="CJ405" s="8"/>
      <c r="CK405" s="8"/>
      <c r="CL405" s="8"/>
      <c r="CM405" s="8"/>
      <c r="CN405" s="8"/>
      <c r="CO405" s="8"/>
      <c r="CP405" s="8"/>
      <c r="CQ405" s="8"/>
      <c r="CR405" s="8"/>
      <c r="CS405" s="8"/>
      <c r="CT405" s="8"/>
      <c r="CU405" s="8"/>
      <c r="CV405" s="8"/>
      <c r="CW405" s="8"/>
      <c r="CX405" s="8"/>
      <c r="CY405" s="8"/>
      <c r="CZ405" s="8"/>
    </row>
    <row r="406" ht="14.25" customHeight="1">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c r="BC406" s="15"/>
      <c r="BD406" s="15"/>
      <c r="BE406" s="15"/>
      <c r="BF406" s="15"/>
      <c r="BG406" s="15"/>
      <c r="BH406" s="15"/>
      <c r="BI406" s="15"/>
      <c r="BJ406" s="15"/>
      <c r="BK406" s="15"/>
      <c r="BL406" s="15"/>
      <c r="BM406" s="15"/>
      <c r="BN406" s="15"/>
      <c r="BO406" s="15"/>
      <c r="BP406" s="15"/>
      <c r="BQ406" s="15"/>
      <c r="BR406" s="15"/>
      <c r="BS406" s="15"/>
      <c r="BT406" s="15"/>
      <c r="BU406" s="15"/>
      <c r="BV406" s="15"/>
      <c r="BW406" s="15"/>
      <c r="BX406" s="15"/>
      <c r="BY406" s="15"/>
      <c r="BZ406" s="15"/>
      <c r="CA406" s="8"/>
      <c r="CB406" s="8"/>
      <c r="CC406" s="8"/>
      <c r="CD406" s="8"/>
      <c r="CE406" s="8"/>
      <c r="CF406" s="8"/>
      <c r="CG406" s="8"/>
      <c r="CH406" s="8"/>
      <c r="CI406" s="8"/>
      <c r="CJ406" s="8"/>
      <c r="CK406" s="8"/>
      <c r="CL406" s="8"/>
      <c r="CM406" s="8"/>
      <c r="CN406" s="8"/>
      <c r="CO406" s="8"/>
      <c r="CP406" s="8"/>
      <c r="CQ406" s="8"/>
      <c r="CR406" s="8"/>
      <c r="CS406" s="8"/>
      <c r="CT406" s="8"/>
      <c r="CU406" s="8"/>
      <c r="CV406" s="8"/>
      <c r="CW406" s="8"/>
      <c r="CX406" s="8"/>
      <c r="CY406" s="8"/>
      <c r="CZ406" s="8"/>
    </row>
    <row r="407" ht="14.25" customHeight="1">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5"/>
      <c r="BC407" s="15"/>
      <c r="BD407" s="15"/>
      <c r="BE407" s="15"/>
      <c r="BF407" s="15"/>
      <c r="BG407" s="15"/>
      <c r="BH407" s="15"/>
      <c r="BI407" s="15"/>
      <c r="BJ407" s="15"/>
      <c r="BK407" s="15"/>
      <c r="BL407" s="15"/>
      <c r="BM407" s="15"/>
      <c r="BN407" s="15"/>
      <c r="BO407" s="15"/>
      <c r="BP407" s="15"/>
      <c r="BQ407" s="15"/>
      <c r="BR407" s="15"/>
      <c r="BS407" s="15"/>
      <c r="BT407" s="15"/>
      <c r="BU407" s="15"/>
      <c r="BV407" s="15"/>
      <c r="BW407" s="15"/>
      <c r="BX407" s="15"/>
      <c r="BY407" s="15"/>
      <c r="BZ407" s="15"/>
      <c r="CA407" s="8"/>
      <c r="CB407" s="8"/>
      <c r="CC407" s="8"/>
      <c r="CD407" s="8"/>
      <c r="CE407" s="8"/>
      <c r="CF407" s="8"/>
      <c r="CG407" s="8"/>
      <c r="CH407" s="8"/>
      <c r="CI407" s="8"/>
      <c r="CJ407" s="8"/>
      <c r="CK407" s="8"/>
      <c r="CL407" s="8"/>
      <c r="CM407" s="8"/>
      <c r="CN407" s="8"/>
      <c r="CO407" s="8"/>
      <c r="CP407" s="8"/>
      <c r="CQ407" s="8"/>
      <c r="CR407" s="8"/>
      <c r="CS407" s="8"/>
      <c r="CT407" s="8"/>
      <c r="CU407" s="8"/>
      <c r="CV407" s="8"/>
      <c r="CW407" s="8"/>
      <c r="CX407" s="8"/>
      <c r="CY407" s="8"/>
      <c r="CZ407" s="8"/>
    </row>
    <row r="408" ht="14.25" customHeight="1">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c r="BC408" s="15"/>
      <c r="BD408" s="15"/>
      <c r="BE408" s="15"/>
      <c r="BF408" s="15"/>
      <c r="BG408" s="15"/>
      <c r="BH408" s="15"/>
      <c r="BI408" s="15"/>
      <c r="BJ408" s="15"/>
      <c r="BK408" s="15"/>
      <c r="BL408" s="15"/>
      <c r="BM408" s="15"/>
      <c r="BN408" s="15"/>
      <c r="BO408" s="15"/>
      <c r="BP408" s="15"/>
      <c r="BQ408" s="15"/>
      <c r="BR408" s="15"/>
      <c r="BS408" s="15"/>
      <c r="BT408" s="15"/>
      <c r="BU408" s="15"/>
      <c r="BV408" s="15"/>
      <c r="BW408" s="15"/>
      <c r="BX408" s="15"/>
      <c r="BY408" s="15"/>
      <c r="BZ408" s="15"/>
      <c r="CA408" s="8"/>
      <c r="CB408" s="8"/>
      <c r="CC408" s="8"/>
      <c r="CD408" s="8"/>
      <c r="CE408" s="8"/>
      <c r="CF408" s="8"/>
      <c r="CG408" s="8"/>
      <c r="CH408" s="8"/>
      <c r="CI408" s="8"/>
      <c r="CJ408" s="8"/>
      <c r="CK408" s="8"/>
      <c r="CL408" s="8"/>
      <c r="CM408" s="8"/>
      <c r="CN408" s="8"/>
      <c r="CO408" s="8"/>
      <c r="CP408" s="8"/>
      <c r="CQ408" s="8"/>
      <c r="CR408" s="8"/>
      <c r="CS408" s="8"/>
      <c r="CT408" s="8"/>
      <c r="CU408" s="8"/>
      <c r="CV408" s="8"/>
      <c r="CW408" s="8"/>
      <c r="CX408" s="8"/>
      <c r="CY408" s="8"/>
      <c r="CZ408" s="8"/>
    </row>
    <row r="409" ht="14.25" customHeight="1">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c r="AY409" s="15"/>
      <c r="AZ409" s="15"/>
      <c r="BA409" s="15"/>
      <c r="BB409" s="15"/>
      <c r="BC409" s="15"/>
      <c r="BD409" s="15"/>
      <c r="BE409" s="15"/>
      <c r="BF409" s="15"/>
      <c r="BG409" s="15"/>
      <c r="BH409" s="15"/>
      <c r="BI409" s="15"/>
      <c r="BJ409" s="15"/>
      <c r="BK409" s="15"/>
      <c r="BL409" s="15"/>
      <c r="BM409" s="15"/>
      <c r="BN409" s="15"/>
      <c r="BO409" s="15"/>
      <c r="BP409" s="15"/>
      <c r="BQ409" s="15"/>
      <c r="BR409" s="15"/>
      <c r="BS409" s="15"/>
      <c r="BT409" s="15"/>
      <c r="BU409" s="15"/>
      <c r="BV409" s="15"/>
      <c r="BW409" s="15"/>
      <c r="BX409" s="15"/>
      <c r="BY409" s="15"/>
      <c r="BZ409" s="15"/>
      <c r="CA409" s="8"/>
      <c r="CB409" s="8"/>
      <c r="CC409" s="8"/>
      <c r="CD409" s="8"/>
      <c r="CE409" s="8"/>
      <c r="CF409" s="8"/>
      <c r="CG409" s="8"/>
      <c r="CH409" s="8"/>
      <c r="CI409" s="8"/>
      <c r="CJ409" s="8"/>
      <c r="CK409" s="8"/>
      <c r="CL409" s="8"/>
      <c r="CM409" s="8"/>
      <c r="CN409" s="8"/>
      <c r="CO409" s="8"/>
      <c r="CP409" s="8"/>
      <c r="CQ409" s="8"/>
      <c r="CR409" s="8"/>
      <c r="CS409" s="8"/>
      <c r="CT409" s="8"/>
      <c r="CU409" s="8"/>
      <c r="CV409" s="8"/>
      <c r="CW409" s="8"/>
      <c r="CX409" s="8"/>
      <c r="CY409" s="8"/>
      <c r="CZ409" s="8"/>
    </row>
    <row r="410" ht="14.25" customHeight="1">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c r="BC410" s="15"/>
      <c r="BD410" s="15"/>
      <c r="BE410" s="15"/>
      <c r="BF410" s="15"/>
      <c r="BG410" s="15"/>
      <c r="BH410" s="15"/>
      <c r="BI410" s="15"/>
      <c r="BJ410" s="15"/>
      <c r="BK410" s="15"/>
      <c r="BL410" s="15"/>
      <c r="BM410" s="15"/>
      <c r="BN410" s="15"/>
      <c r="BO410" s="15"/>
      <c r="BP410" s="15"/>
      <c r="BQ410" s="15"/>
      <c r="BR410" s="15"/>
      <c r="BS410" s="15"/>
      <c r="BT410" s="15"/>
      <c r="BU410" s="15"/>
      <c r="BV410" s="15"/>
      <c r="BW410" s="15"/>
      <c r="BX410" s="15"/>
      <c r="BY410" s="15"/>
      <c r="BZ410" s="15"/>
      <c r="CA410" s="8"/>
      <c r="CB410" s="8"/>
      <c r="CC410" s="8"/>
      <c r="CD410" s="8"/>
      <c r="CE410" s="8"/>
      <c r="CF410" s="8"/>
      <c r="CG410" s="8"/>
      <c r="CH410" s="8"/>
      <c r="CI410" s="8"/>
      <c r="CJ410" s="8"/>
      <c r="CK410" s="8"/>
      <c r="CL410" s="8"/>
      <c r="CM410" s="8"/>
      <c r="CN410" s="8"/>
      <c r="CO410" s="8"/>
      <c r="CP410" s="8"/>
      <c r="CQ410" s="8"/>
      <c r="CR410" s="8"/>
      <c r="CS410" s="8"/>
      <c r="CT410" s="8"/>
      <c r="CU410" s="8"/>
      <c r="CV410" s="8"/>
      <c r="CW410" s="8"/>
      <c r="CX410" s="8"/>
      <c r="CY410" s="8"/>
      <c r="CZ410" s="8"/>
    </row>
    <row r="411" ht="14.25" customHeight="1">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c r="AY411" s="15"/>
      <c r="AZ411" s="15"/>
      <c r="BA411" s="15"/>
      <c r="BB411" s="15"/>
      <c r="BC411" s="15"/>
      <c r="BD411" s="15"/>
      <c r="BE411" s="15"/>
      <c r="BF411" s="15"/>
      <c r="BG411" s="15"/>
      <c r="BH411" s="15"/>
      <c r="BI411" s="15"/>
      <c r="BJ411" s="15"/>
      <c r="BK411" s="15"/>
      <c r="BL411" s="15"/>
      <c r="BM411" s="15"/>
      <c r="BN411" s="15"/>
      <c r="BO411" s="15"/>
      <c r="BP411" s="15"/>
      <c r="BQ411" s="15"/>
      <c r="BR411" s="15"/>
      <c r="BS411" s="15"/>
      <c r="BT411" s="15"/>
      <c r="BU411" s="15"/>
      <c r="BV411" s="15"/>
      <c r="BW411" s="15"/>
      <c r="BX411" s="15"/>
      <c r="BY411" s="15"/>
      <c r="BZ411" s="15"/>
      <c r="CA411" s="8"/>
      <c r="CB411" s="8"/>
      <c r="CC411" s="8"/>
      <c r="CD411" s="8"/>
      <c r="CE411" s="8"/>
      <c r="CF411" s="8"/>
      <c r="CG411" s="8"/>
      <c r="CH411" s="8"/>
      <c r="CI411" s="8"/>
      <c r="CJ411" s="8"/>
      <c r="CK411" s="8"/>
      <c r="CL411" s="8"/>
      <c r="CM411" s="8"/>
      <c r="CN411" s="8"/>
      <c r="CO411" s="8"/>
      <c r="CP411" s="8"/>
      <c r="CQ411" s="8"/>
      <c r="CR411" s="8"/>
      <c r="CS411" s="8"/>
      <c r="CT411" s="8"/>
      <c r="CU411" s="8"/>
      <c r="CV411" s="8"/>
      <c r="CW411" s="8"/>
      <c r="CX411" s="8"/>
      <c r="CY411" s="8"/>
      <c r="CZ411" s="8"/>
    </row>
    <row r="412" ht="14.25" customHeight="1">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c r="BC412" s="15"/>
      <c r="BD412" s="15"/>
      <c r="BE412" s="15"/>
      <c r="BF412" s="15"/>
      <c r="BG412" s="15"/>
      <c r="BH412" s="15"/>
      <c r="BI412" s="15"/>
      <c r="BJ412" s="15"/>
      <c r="BK412" s="15"/>
      <c r="BL412" s="15"/>
      <c r="BM412" s="15"/>
      <c r="BN412" s="15"/>
      <c r="BO412" s="15"/>
      <c r="BP412" s="15"/>
      <c r="BQ412" s="15"/>
      <c r="BR412" s="15"/>
      <c r="BS412" s="15"/>
      <c r="BT412" s="15"/>
      <c r="BU412" s="15"/>
      <c r="BV412" s="15"/>
      <c r="BW412" s="15"/>
      <c r="BX412" s="15"/>
      <c r="BY412" s="15"/>
      <c r="BZ412" s="15"/>
      <c r="CA412" s="8"/>
      <c r="CB412" s="8"/>
      <c r="CC412" s="8"/>
      <c r="CD412" s="8"/>
      <c r="CE412" s="8"/>
      <c r="CF412" s="8"/>
      <c r="CG412" s="8"/>
      <c r="CH412" s="8"/>
      <c r="CI412" s="8"/>
      <c r="CJ412" s="8"/>
      <c r="CK412" s="8"/>
      <c r="CL412" s="8"/>
      <c r="CM412" s="8"/>
      <c r="CN412" s="8"/>
      <c r="CO412" s="8"/>
      <c r="CP412" s="8"/>
      <c r="CQ412" s="8"/>
      <c r="CR412" s="8"/>
      <c r="CS412" s="8"/>
      <c r="CT412" s="8"/>
      <c r="CU412" s="8"/>
      <c r="CV412" s="8"/>
      <c r="CW412" s="8"/>
      <c r="CX412" s="8"/>
      <c r="CY412" s="8"/>
      <c r="CZ412" s="8"/>
    </row>
    <row r="413" ht="14.25" customHeight="1">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15"/>
      <c r="BB413" s="15"/>
      <c r="BC413" s="15"/>
      <c r="BD413" s="15"/>
      <c r="BE413" s="15"/>
      <c r="BF413" s="15"/>
      <c r="BG413" s="15"/>
      <c r="BH413" s="15"/>
      <c r="BI413" s="15"/>
      <c r="BJ413" s="15"/>
      <c r="BK413" s="15"/>
      <c r="BL413" s="15"/>
      <c r="BM413" s="15"/>
      <c r="BN413" s="15"/>
      <c r="BO413" s="15"/>
      <c r="BP413" s="15"/>
      <c r="BQ413" s="15"/>
      <c r="BR413" s="15"/>
      <c r="BS413" s="15"/>
      <c r="BT413" s="15"/>
      <c r="BU413" s="15"/>
      <c r="BV413" s="15"/>
      <c r="BW413" s="15"/>
      <c r="BX413" s="15"/>
      <c r="BY413" s="15"/>
      <c r="BZ413" s="15"/>
      <c r="CA413" s="8"/>
      <c r="CB413" s="8"/>
      <c r="CC413" s="8"/>
      <c r="CD413" s="8"/>
      <c r="CE413" s="8"/>
      <c r="CF413" s="8"/>
      <c r="CG413" s="8"/>
      <c r="CH413" s="8"/>
      <c r="CI413" s="8"/>
      <c r="CJ413" s="8"/>
      <c r="CK413" s="8"/>
      <c r="CL413" s="8"/>
      <c r="CM413" s="8"/>
      <c r="CN413" s="8"/>
      <c r="CO413" s="8"/>
      <c r="CP413" s="8"/>
      <c r="CQ413" s="8"/>
      <c r="CR413" s="8"/>
      <c r="CS413" s="8"/>
      <c r="CT413" s="8"/>
      <c r="CU413" s="8"/>
      <c r="CV413" s="8"/>
      <c r="CW413" s="8"/>
      <c r="CX413" s="8"/>
      <c r="CY413" s="8"/>
      <c r="CZ413" s="8"/>
    </row>
    <row r="414" ht="14.25" customHeight="1">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c r="BC414" s="15"/>
      <c r="BD414" s="15"/>
      <c r="BE414" s="15"/>
      <c r="BF414" s="15"/>
      <c r="BG414" s="15"/>
      <c r="BH414" s="15"/>
      <c r="BI414" s="15"/>
      <c r="BJ414" s="15"/>
      <c r="BK414" s="15"/>
      <c r="BL414" s="15"/>
      <c r="BM414" s="15"/>
      <c r="BN414" s="15"/>
      <c r="BO414" s="15"/>
      <c r="BP414" s="15"/>
      <c r="BQ414" s="15"/>
      <c r="BR414" s="15"/>
      <c r="BS414" s="15"/>
      <c r="BT414" s="15"/>
      <c r="BU414" s="15"/>
      <c r="BV414" s="15"/>
      <c r="BW414" s="15"/>
      <c r="BX414" s="15"/>
      <c r="BY414" s="15"/>
      <c r="BZ414" s="15"/>
      <c r="CA414" s="8"/>
      <c r="CB414" s="8"/>
      <c r="CC414" s="8"/>
      <c r="CD414" s="8"/>
      <c r="CE414" s="8"/>
      <c r="CF414" s="8"/>
      <c r="CG414" s="8"/>
      <c r="CH414" s="8"/>
      <c r="CI414" s="8"/>
      <c r="CJ414" s="8"/>
      <c r="CK414" s="8"/>
      <c r="CL414" s="8"/>
      <c r="CM414" s="8"/>
      <c r="CN414" s="8"/>
      <c r="CO414" s="8"/>
      <c r="CP414" s="8"/>
      <c r="CQ414" s="8"/>
      <c r="CR414" s="8"/>
      <c r="CS414" s="8"/>
      <c r="CT414" s="8"/>
      <c r="CU414" s="8"/>
      <c r="CV414" s="8"/>
      <c r="CW414" s="8"/>
      <c r="CX414" s="8"/>
      <c r="CY414" s="8"/>
      <c r="CZ414" s="8"/>
    </row>
    <row r="415" ht="14.25" customHeight="1">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15"/>
      <c r="BB415" s="15"/>
      <c r="BC415" s="15"/>
      <c r="BD415" s="15"/>
      <c r="BE415" s="15"/>
      <c r="BF415" s="15"/>
      <c r="BG415" s="15"/>
      <c r="BH415" s="15"/>
      <c r="BI415" s="15"/>
      <c r="BJ415" s="15"/>
      <c r="BK415" s="15"/>
      <c r="BL415" s="15"/>
      <c r="BM415" s="15"/>
      <c r="BN415" s="15"/>
      <c r="BO415" s="15"/>
      <c r="BP415" s="15"/>
      <c r="BQ415" s="15"/>
      <c r="BR415" s="15"/>
      <c r="BS415" s="15"/>
      <c r="BT415" s="15"/>
      <c r="BU415" s="15"/>
      <c r="BV415" s="15"/>
      <c r="BW415" s="15"/>
      <c r="BX415" s="15"/>
      <c r="BY415" s="15"/>
      <c r="BZ415" s="15"/>
      <c r="CA415" s="8"/>
      <c r="CB415" s="8"/>
      <c r="CC415" s="8"/>
      <c r="CD415" s="8"/>
      <c r="CE415" s="8"/>
      <c r="CF415" s="8"/>
      <c r="CG415" s="8"/>
      <c r="CH415" s="8"/>
      <c r="CI415" s="8"/>
      <c r="CJ415" s="8"/>
      <c r="CK415" s="8"/>
      <c r="CL415" s="8"/>
      <c r="CM415" s="8"/>
      <c r="CN415" s="8"/>
      <c r="CO415" s="8"/>
      <c r="CP415" s="8"/>
      <c r="CQ415" s="8"/>
      <c r="CR415" s="8"/>
      <c r="CS415" s="8"/>
      <c r="CT415" s="8"/>
      <c r="CU415" s="8"/>
      <c r="CV415" s="8"/>
      <c r="CW415" s="8"/>
      <c r="CX415" s="8"/>
      <c r="CY415" s="8"/>
      <c r="CZ415" s="8"/>
    </row>
    <row r="416" ht="14.25" customHeight="1">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c r="BD416" s="15"/>
      <c r="BE416" s="15"/>
      <c r="BF416" s="15"/>
      <c r="BG416" s="15"/>
      <c r="BH416" s="15"/>
      <c r="BI416" s="15"/>
      <c r="BJ416" s="15"/>
      <c r="BK416" s="15"/>
      <c r="BL416" s="15"/>
      <c r="BM416" s="15"/>
      <c r="BN416" s="15"/>
      <c r="BO416" s="15"/>
      <c r="BP416" s="15"/>
      <c r="BQ416" s="15"/>
      <c r="BR416" s="15"/>
      <c r="BS416" s="15"/>
      <c r="BT416" s="15"/>
      <c r="BU416" s="15"/>
      <c r="BV416" s="15"/>
      <c r="BW416" s="15"/>
      <c r="BX416" s="15"/>
      <c r="BY416" s="15"/>
      <c r="BZ416" s="15"/>
      <c r="CA416" s="8"/>
      <c r="CB416" s="8"/>
      <c r="CC416" s="8"/>
      <c r="CD416" s="8"/>
      <c r="CE416" s="8"/>
      <c r="CF416" s="8"/>
      <c r="CG416" s="8"/>
      <c r="CH416" s="8"/>
      <c r="CI416" s="8"/>
      <c r="CJ416" s="8"/>
      <c r="CK416" s="8"/>
      <c r="CL416" s="8"/>
      <c r="CM416" s="8"/>
      <c r="CN416" s="8"/>
      <c r="CO416" s="8"/>
      <c r="CP416" s="8"/>
      <c r="CQ416" s="8"/>
      <c r="CR416" s="8"/>
      <c r="CS416" s="8"/>
      <c r="CT416" s="8"/>
      <c r="CU416" s="8"/>
      <c r="CV416" s="8"/>
      <c r="CW416" s="8"/>
      <c r="CX416" s="8"/>
      <c r="CY416" s="8"/>
      <c r="CZ416" s="8"/>
    </row>
    <row r="417" ht="14.25" customHeight="1">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5"/>
      <c r="BC417" s="15"/>
      <c r="BD417" s="15"/>
      <c r="BE417" s="15"/>
      <c r="BF417" s="15"/>
      <c r="BG417" s="15"/>
      <c r="BH417" s="15"/>
      <c r="BI417" s="15"/>
      <c r="BJ417" s="15"/>
      <c r="BK417" s="15"/>
      <c r="BL417" s="15"/>
      <c r="BM417" s="15"/>
      <c r="BN417" s="15"/>
      <c r="BO417" s="15"/>
      <c r="BP417" s="15"/>
      <c r="BQ417" s="15"/>
      <c r="BR417" s="15"/>
      <c r="BS417" s="15"/>
      <c r="BT417" s="15"/>
      <c r="BU417" s="15"/>
      <c r="BV417" s="15"/>
      <c r="BW417" s="15"/>
      <c r="BX417" s="15"/>
      <c r="BY417" s="15"/>
      <c r="BZ417" s="15"/>
      <c r="CA417" s="8"/>
      <c r="CB417" s="8"/>
      <c r="CC417" s="8"/>
      <c r="CD417" s="8"/>
      <c r="CE417" s="8"/>
      <c r="CF417" s="8"/>
      <c r="CG417" s="8"/>
      <c r="CH417" s="8"/>
      <c r="CI417" s="8"/>
      <c r="CJ417" s="8"/>
      <c r="CK417" s="8"/>
      <c r="CL417" s="8"/>
      <c r="CM417" s="8"/>
      <c r="CN417" s="8"/>
      <c r="CO417" s="8"/>
      <c r="CP417" s="8"/>
      <c r="CQ417" s="8"/>
      <c r="CR417" s="8"/>
      <c r="CS417" s="8"/>
      <c r="CT417" s="8"/>
      <c r="CU417" s="8"/>
      <c r="CV417" s="8"/>
      <c r="CW417" s="8"/>
      <c r="CX417" s="8"/>
      <c r="CY417" s="8"/>
      <c r="CZ417" s="8"/>
    </row>
    <row r="418" ht="14.25" customHeight="1">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c r="BC418" s="15"/>
      <c r="BD418" s="15"/>
      <c r="BE418" s="15"/>
      <c r="BF418" s="15"/>
      <c r="BG418" s="15"/>
      <c r="BH418" s="15"/>
      <c r="BI418" s="15"/>
      <c r="BJ418" s="15"/>
      <c r="BK418" s="15"/>
      <c r="BL418" s="15"/>
      <c r="BM418" s="15"/>
      <c r="BN418" s="15"/>
      <c r="BO418" s="15"/>
      <c r="BP418" s="15"/>
      <c r="BQ418" s="15"/>
      <c r="BR418" s="15"/>
      <c r="BS418" s="15"/>
      <c r="BT418" s="15"/>
      <c r="BU418" s="15"/>
      <c r="BV418" s="15"/>
      <c r="BW418" s="15"/>
      <c r="BX418" s="15"/>
      <c r="BY418" s="15"/>
      <c r="BZ418" s="15"/>
      <c r="CA418" s="8"/>
      <c r="CB418" s="8"/>
      <c r="CC418" s="8"/>
      <c r="CD418" s="8"/>
      <c r="CE418" s="8"/>
      <c r="CF418" s="8"/>
      <c r="CG418" s="8"/>
      <c r="CH418" s="8"/>
      <c r="CI418" s="8"/>
      <c r="CJ418" s="8"/>
      <c r="CK418" s="8"/>
      <c r="CL418" s="8"/>
      <c r="CM418" s="8"/>
      <c r="CN418" s="8"/>
      <c r="CO418" s="8"/>
      <c r="CP418" s="8"/>
      <c r="CQ418" s="8"/>
      <c r="CR418" s="8"/>
      <c r="CS418" s="8"/>
      <c r="CT418" s="8"/>
      <c r="CU418" s="8"/>
      <c r="CV418" s="8"/>
      <c r="CW418" s="8"/>
      <c r="CX418" s="8"/>
      <c r="CY418" s="8"/>
      <c r="CZ418" s="8"/>
    </row>
    <row r="419" ht="14.25" customHeight="1">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c r="AY419" s="15"/>
      <c r="AZ419" s="15"/>
      <c r="BA419" s="15"/>
      <c r="BB419" s="15"/>
      <c r="BC419" s="15"/>
      <c r="BD419" s="15"/>
      <c r="BE419" s="15"/>
      <c r="BF419" s="15"/>
      <c r="BG419" s="15"/>
      <c r="BH419" s="15"/>
      <c r="BI419" s="15"/>
      <c r="BJ419" s="15"/>
      <c r="BK419" s="15"/>
      <c r="BL419" s="15"/>
      <c r="BM419" s="15"/>
      <c r="BN419" s="15"/>
      <c r="BO419" s="15"/>
      <c r="BP419" s="15"/>
      <c r="BQ419" s="15"/>
      <c r="BR419" s="15"/>
      <c r="BS419" s="15"/>
      <c r="BT419" s="15"/>
      <c r="BU419" s="15"/>
      <c r="BV419" s="15"/>
      <c r="BW419" s="15"/>
      <c r="BX419" s="15"/>
      <c r="BY419" s="15"/>
      <c r="BZ419" s="15"/>
      <c r="CA419" s="8"/>
      <c r="CB419" s="8"/>
      <c r="CC419" s="8"/>
      <c r="CD419" s="8"/>
      <c r="CE419" s="8"/>
      <c r="CF419" s="8"/>
      <c r="CG419" s="8"/>
      <c r="CH419" s="8"/>
      <c r="CI419" s="8"/>
      <c r="CJ419" s="8"/>
      <c r="CK419" s="8"/>
      <c r="CL419" s="8"/>
      <c r="CM419" s="8"/>
      <c r="CN419" s="8"/>
      <c r="CO419" s="8"/>
      <c r="CP419" s="8"/>
      <c r="CQ419" s="8"/>
      <c r="CR419" s="8"/>
      <c r="CS419" s="8"/>
      <c r="CT419" s="8"/>
      <c r="CU419" s="8"/>
      <c r="CV419" s="8"/>
      <c r="CW419" s="8"/>
      <c r="CX419" s="8"/>
      <c r="CY419" s="8"/>
      <c r="CZ419" s="8"/>
    </row>
    <row r="420" ht="14.25" customHeight="1">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c r="BC420" s="15"/>
      <c r="BD420" s="15"/>
      <c r="BE420" s="15"/>
      <c r="BF420" s="15"/>
      <c r="BG420" s="15"/>
      <c r="BH420" s="15"/>
      <c r="BI420" s="15"/>
      <c r="BJ420" s="15"/>
      <c r="BK420" s="15"/>
      <c r="BL420" s="15"/>
      <c r="BM420" s="15"/>
      <c r="BN420" s="15"/>
      <c r="BO420" s="15"/>
      <c r="BP420" s="15"/>
      <c r="BQ420" s="15"/>
      <c r="BR420" s="15"/>
      <c r="BS420" s="15"/>
      <c r="BT420" s="15"/>
      <c r="BU420" s="15"/>
      <c r="BV420" s="15"/>
      <c r="BW420" s="15"/>
      <c r="BX420" s="15"/>
      <c r="BY420" s="15"/>
      <c r="BZ420" s="15"/>
      <c r="CA420" s="8"/>
      <c r="CB420" s="8"/>
      <c r="CC420" s="8"/>
      <c r="CD420" s="8"/>
      <c r="CE420" s="8"/>
      <c r="CF420" s="8"/>
      <c r="CG420" s="8"/>
      <c r="CH420" s="8"/>
      <c r="CI420" s="8"/>
      <c r="CJ420" s="8"/>
      <c r="CK420" s="8"/>
      <c r="CL420" s="8"/>
      <c r="CM420" s="8"/>
      <c r="CN420" s="8"/>
      <c r="CO420" s="8"/>
      <c r="CP420" s="8"/>
      <c r="CQ420" s="8"/>
      <c r="CR420" s="8"/>
      <c r="CS420" s="8"/>
      <c r="CT420" s="8"/>
      <c r="CU420" s="8"/>
      <c r="CV420" s="8"/>
      <c r="CW420" s="8"/>
      <c r="CX420" s="8"/>
      <c r="CY420" s="8"/>
      <c r="CZ420" s="8"/>
    </row>
    <row r="421" ht="14.25" customHeight="1">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c r="AY421" s="15"/>
      <c r="AZ421" s="15"/>
      <c r="BA421" s="15"/>
      <c r="BB421" s="15"/>
      <c r="BC421" s="15"/>
      <c r="BD421" s="15"/>
      <c r="BE421" s="15"/>
      <c r="BF421" s="15"/>
      <c r="BG421" s="15"/>
      <c r="BH421" s="15"/>
      <c r="BI421" s="15"/>
      <c r="BJ421" s="15"/>
      <c r="BK421" s="15"/>
      <c r="BL421" s="15"/>
      <c r="BM421" s="15"/>
      <c r="BN421" s="15"/>
      <c r="BO421" s="15"/>
      <c r="BP421" s="15"/>
      <c r="BQ421" s="15"/>
      <c r="BR421" s="15"/>
      <c r="BS421" s="15"/>
      <c r="BT421" s="15"/>
      <c r="BU421" s="15"/>
      <c r="BV421" s="15"/>
      <c r="BW421" s="15"/>
      <c r="BX421" s="15"/>
      <c r="BY421" s="15"/>
      <c r="BZ421" s="15"/>
      <c r="CA421" s="8"/>
      <c r="CB421" s="8"/>
      <c r="CC421" s="8"/>
      <c r="CD421" s="8"/>
      <c r="CE421" s="8"/>
      <c r="CF421" s="8"/>
      <c r="CG421" s="8"/>
      <c r="CH421" s="8"/>
      <c r="CI421" s="8"/>
      <c r="CJ421" s="8"/>
      <c r="CK421" s="8"/>
      <c r="CL421" s="8"/>
      <c r="CM421" s="8"/>
      <c r="CN421" s="8"/>
      <c r="CO421" s="8"/>
      <c r="CP421" s="8"/>
      <c r="CQ421" s="8"/>
      <c r="CR421" s="8"/>
      <c r="CS421" s="8"/>
      <c r="CT421" s="8"/>
      <c r="CU421" s="8"/>
      <c r="CV421" s="8"/>
      <c r="CW421" s="8"/>
      <c r="CX421" s="8"/>
      <c r="CY421" s="8"/>
      <c r="CZ421" s="8"/>
    </row>
    <row r="422" ht="14.25" customHeight="1">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c r="BC422" s="15"/>
      <c r="BD422" s="15"/>
      <c r="BE422" s="15"/>
      <c r="BF422" s="15"/>
      <c r="BG422" s="15"/>
      <c r="BH422" s="15"/>
      <c r="BI422" s="15"/>
      <c r="BJ422" s="15"/>
      <c r="BK422" s="15"/>
      <c r="BL422" s="15"/>
      <c r="BM422" s="15"/>
      <c r="BN422" s="15"/>
      <c r="BO422" s="15"/>
      <c r="BP422" s="15"/>
      <c r="BQ422" s="15"/>
      <c r="BR422" s="15"/>
      <c r="BS422" s="15"/>
      <c r="BT422" s="15"/>
      <c r="BU422" s="15"/>
      <c r="BV422" s="15"/>
      <c r="BW422" s="15"/>
      <c r="BX422" s="15"/>
      <c r="BY422" s="15"/>
      <c r="BZ422" s="15"/>
      <c r="CA422" s="8"/>
      <c r="CB422" s="8"/>
      <c r="CC422" s="8"/>
      <c r="CD422" s="8"/>
      <c r="CE422" s="8"/>
      <c r="CF422" s="8"/>
      <c r="CG422" s="8"/>
      <c r="CH422" s="8"/>
      <c r="CI422" s="8"/>
      <c r="CJ422" s="8"/>
      <c r="CK422" s="8"/>
      <c r="CL422" s="8"/>
      <c r="CM422" s="8"/>
      <c r="CN422" s="8"/>
      <c r="CO422" s="8"/>
      <c r="CP422" s="8"/>
      <c r="CQ422" s="8"/>
      <c r="CR422" s="8"/>
      <c r="CS422" s="8"/>
      <c r="CT422" s="8"/>
      <c r="CU422" s="8"/>
      <c r="CV422" s="8"/>
      <c r="CW422" s="8"/>
      <c r="CX422" s="8"/>
      <c r="CY422" s="8"/>
      <c r="CZ422" s="8"/>
    </row>
    <row r="423" ht="14.25" customHeight="1">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c r="AY423" s="15"/>
      <c r="AZ423" s="15"/>
      <c r="BA423" s="15"/>
      <c r="BB423" s="15"/>
      <c r="BC423" s="15"/>
      <c r="BD423" s="15"/>
      <c r="BE423" s="15"/>
      <c r="BF423" s="15"/>
      <c r="BG423" s="15"/>
      <c r="BH423" s="15"/>
      <c r="BI423" s="15"/>
      <c r="BJ423" s="15"/>
      <c r="BK423" s="15"/>
      <c r="BL423" s="15"/>
      <c r="BM423" s="15"/>
      <c r="BN423" s="15"/>
      <c r="BO423" s="15"/>
      <c r="BP423" s="15"/>
      <c r="BQ423" s="15"/>
      <c r="BR423" s="15"/>
      <c r="BS423" s="15"/>
      <c r="BT423" s="15"/>
      <c r="BU423" s="15"/>
      <c r="BV423" s="15"/>
      <c r="BW423" s="15"/>
      <c r="BX423" s="15"/>
      <c r="BY423" s="15"/>
      <c r="BZ423" s="15"/>
      <c r="CA423" s="8"/>
      <c r="CB423" s="8"/>
      <c r="CC423" s="8"/>
      <c r="CD423" s="8"/>
      <c r="CE423" s="8"/>
      <c r="CF423" s="8"/>
      <c r="CG423" s="8"/>
      <c r="CH423" s="8"/>
      <c r="CI423" s="8"/>
      <c r="CJ423" s="8"/>
      <c r="CK423" s="8"/>
      <c r="CL423" s="8"/>
      <c r="CM423" s="8"/>
      <c r="CN423" s="8"/>
      <c r="CO423" s="8"/>
      <c r="CP423" s="8"/>
      <c r="CQ423" s="8"/>
      <c r="CR423" s="8"/>
      <c r="CS423" s="8"/>
      <c r="CT423" s="8"/>
      <c r="CU423" s="8"/>
      <c r="CV423" s="8"/>
      <c r="CW423" s="8"/>
      <c r="CX423" s="8"/>
      <c r="CY423" s="8"/>
      <c r="CZ423" s="8"/>
    </row>
    <row r="424" ht="14.25" customHeight="1">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c r="BC424" s="15"/>
      <c r="BD424" s="15"/>
      <c r="BE424" s="15"/>
      <c r="BF424" s="15"/>
      <c r="BG424" s="15"/>
      <c r="BH424" s="15"/>
      <c r="BI424" s="15"/>
      <c r="BJ424" s="15"/>
      <c r="BK424" s="15"/>
      <c r="BL424" s="15"/>
      <c r="BM424" s="15"/>
      <c r="BN424" s="15"/>
      <c r="BO424" s="15"/>
      <c r="BP424" s="15"/>
      <c r="BQ424" s="15"/>
      <c r="BR424" s="15"/>
      <c r="BS424" s="15"/>
      <c r="BT424" s="15"/>
      <c r="BU424" s="15"/>
      <c r="BV424" s="15"/>
      <c r="BW424" s="15"/>
      <c r="BX424" s="15"/>
      <c r="BY424" s="15"/>
      <c r="BZ424" s="15"/>
      <c r="CA424" s="8"/>
      <c r="CB424" s="8"/>
      <c r="CC424" s="8"/>
      <c r="CD424" s="8"/>
      <c r="CE424" s="8"/>
      <c r="CF424" s="8"/>
      <c r="CG424" s="8"/>
      <c r="CH424" s="8"/>
      <c r="CI424" s="8"/>
      <c r="CJ424" s="8"/>
      <c r="CK424" s="8"/>
      <c r="CL424" s="8"/>
      <c r="CM424" s="8"/>
      <c r="CN424" s="8"/>
      <c r="CO424" s="8"/>
      <c r="CP424" s="8"/>
      <c r="CQ424" s="8"/>
      <c r="CR424" s="8"/>
      <c r="CS424" s="8"/>
      <c r="CT424" s="8"/>
      <c r="CU424" s="8"/>
      <c r="CV424" s="8"/>
      <c r="CW424" s="8"/>
      <c r="CX424" s="8"/>
      <c r="CY424" s="8"/>
      <c r="CZ424" s="8"/>
    </row>
    <row r="425" ht="14.25" customHeight="1">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c r="AY425" s="15"/>
      <c r="AZ425" s="15"/>
      <c r="BA425" s="15"/>
      <c r="BB425" s="15"/>
      <c r="BC425" s="15"/>
      <c r="BD425" s="15"/>
      <c r="BE425" s="15"/>
      <c r="BF425" s="15"/>
      <c r="BG425" s="15"/>
      <c r="BH425" s="15"/>
      <c r="BI425" s="15"/>
      <c r="BJ425" s="15"/>
      <c r="BK425" s="15"/>
      <c r="BL425" s="15"/>
      <c r="BM425" s="15"/>
      <c r="BN425" s="15"/>
      <c r="BO425" s="15"/>
      <c r="BP425" s="15"/>
      <c r="BQ425" s="15"/>
      <c r="BR425" s="15"/>
      <c r="BS425" s="15"/>
      <c r="BT425" s="15"/>
      <c r="BU425" s="15"/>
      <c r="BV425" s="15"/>
      <c r="BW425" s="15"/>
      <c r="BX425" s="15"/>
      <c r="BY425" s="15"/>
      <c r="BZ425" s="15"/>
      <c r="CA425" s="8"/>
      <c r="CB425" s="8"/>
      <c r="CC425" s="8"/>
      <c r="CD425" s="8"/>
      <c r="CE425" s="8"/>
      <c r="CF425" s="8"/>
      <c r="CG425" s="8"/>
      <c r="CH425" s="8"/>
      <c r="CI425" s="8"/>
      <c r="CJ425" s="8"/>
      <c r="CK425" s="8"/>
      <c r="CL425" s="8"/>
      <c r="CM425" s="8"/>
      <c r="CN425" s="8"/>
      <c r="CO425" s="8"/>
      <c r="CP425" s="8"/>
      <c r="CQ425" s="8"/>
      <c r="CR425" s="8"/>
      <c r="CS425" s="8"/>
      <c r="CT425" s="8"/>
      <c r="CU425" s="8"/>
      <c r="CV425" s="8"/>
      <c r="CW425" s="8"/>
      <c r="CX425" s="8"/>
      <c r="CY425" s="8"/>
      <c r="CZ425" s="8"/>
    </row>
    <row r="426" ht="14.25" customHeight="1">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c r="BC426" s="15"/>
      <c r="BD426" s="15"/>
      <c r="BE426" s="15"/>
      <c r="BF426" s="15"/>
      <c r="BG426" s="15"/>
      <c r="BH426" s="15"/>
      <c r="BI426" s="15"/>
      <c r="BJ426" s="15"/>
      <c r="BK426" s="15"/>
      <c r="BL426" s="15"/>
      <c r="BM426" s="15"/>
      <c r="BN426" s="15"/>
      <c r="BO426" s="15"/>
      <c r="BP426" s="15"/>
      <c r="BQ426" s="15"/>
      <c r="BR426" s="15"/>
      <c r="BS426" s="15"/>
      <c r="BT426" s="15"/>
      <c r="BU426" s="15"/>
      <c r="BV426" s="15"/>
      <c r="BW426" s="15"/>
      <c r="BX426" s="15"/>
      <c r="BY426" s="15"/>
      <c r="BZ426" s="15"/>
      <c r="CA426" s="8"/>
      <c r="CB426" s="8"/>
      <c r="CC426" s="8"/>
      <c r="CD426" s="8"/>
      <c r="CE426" s="8"/>
      <c r="CF426" s="8"/>
      <c r="CG426" s="8"/>
      <c r="CH426" s="8"/>
      <c r="CI426" s="8"/>
      <c r="CJ426" s="8"/>
      <c r="CK426" s="8"/>
      <c r="CL426" s="8"/>
      <c r="CM426" s="8"/>
      <c r="CN426" s="8"/>
      <c r="CO426" s="8"/>
      <c r="CP426" s="8"/>
      <c r="CQ426" s="8"/>
      <c r="CR426" s="8"/>
      <c r="CS426" s="8"/>
      <c r="CT426" s="8"/>
      <c r="CU426" s="8"/>
      <c r="CV426" s="8"/>
      <c r="CW426" s="8"/>
      <c r="CX426" s="8"/>
      <c r="CY426" s="8"/>
      <c r="CZ426" s="8"/>
    </row>
    <row r="427" ht="14.25" customHeight="1">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5"/>
      <c r="BC427" s="15"/>
      <c r="BD427" s="15"/>
      <c r="BE427" s="15"/>
      <c r="BF427" s="15"/>
      <c r="BG427" s="15"/>
      <c r="BH427" s="15"/>
      <c r="BI427" s="15"/>
      <c r="BJ427" s="15"/>
      <c r="BK427" s="15"/>
      <c r="BL427" s="15"/>
      <c r="BM427" s="15"/>
      <c r="BN427" s="15"/>
      <c r="BO427" s="15"/>
      <c r="BP427" s="15"/>
      <c r="BQ427" s="15"/>
      <c r="BR427" s="15"/>
      <c r="BS427" s="15"/>
      <c r="BT427" s="15"/>
      <c r="BU427" s="15"/>
      <c r="BV427" s="15"/>
      <c r="BW427" s="15"/>
      <c r="BX427" s="15"/>
      <c r="BY427" s="15"/>
      <c r="BZ427" s="15"/>
      <c r="CA427" s="8"/>
      <c r="CB427" s="8"/>
      <c r="CC427" s="8"/>
      <c r="CD427" s="8"/>
      <c r="CE427" s="8"/>
      <c r="CF427" s="8"/>
      <c r="CG427" s="8"/>
      <c r="CH427" s="8"/>
      <c r="CI427" s="8"/>
      <c r="CJ427" s="8"/>
      <c r="CK427" s="8"/>
      <c r="CL427" s="8"/>
      <c r="CM427" s="8"/>
      <c r="CN427" s="8"/>
      <c r="CO427" s="8"/>
      <c r="CP427" s="8"/>
      <c r="CQ427" s="8"/>
      <c r="CR427" s="8"/>
      <c r="CS427" s="8"/>
      <c r="CT427" s="8"/>
      <c r="CU427" s="8"/>
      <c r="CV427" s="8"/>
      <c r="CW427" s="8"/>
      <c r="CX427" s="8"/>
      <c r="CY427" s="8"/>
      <c r="CZ427" s="8"/>
    </row>
    <row r="428" ht="14.25" customHeight="1">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c r="BC428" s="15"/>
      <c r="BD428" s="15"/>
      <c r="BE428" s="15"/>
      <c r="BF428" s="15"/>
      <c r="BG428" s="15"/>
      <c r="BH428" s="15"/>
      <c r="BI428" s="15"/>
      <c r="BJ428" s="15"/>
      <c r="BK428" s="15"/>
      <c r="BL428" s="15"/>
      <c r="BM428" s="15"/>
      <c r="BN428" s="15"/>
      <c r="BO428" s="15"/>
      <c r="BP428" s="15"/>
      <c r="BQ428" s="15"/>
      <c r="BR428" s="15"/>
      <c r="BS428" s="15"/>
      <c r="BT428" s="15"/>
      <c r="BU428" s="15"/>
      <c r="BV428" s="15"/>
      <c r="BW428" s="15"/>
      <c r="BX428" s="15"/>
      <c r="BY428" s="15"/>
      <c r="BZ428" s="15"/>
      <c r="CA428" s="8"/>
      <c r="CB428" s="8"/>
      <c r="CC428" s="8"/>
      <c r="CD428" s="8"/>
      <c r="CE428" s="8"/>
      <c r="CF428" s="8"/>
      <c r="CG428" s="8"/>
      <c r="CH428" s="8"/>
      <c r="CI428" s="8"/>
      <c r="CJ428" s="8"/>
      <c r="CK428" s="8"/>
      <c r="CL428" s="8"/>
      <c r="CM428" s="8"/>
      <c r="CN428" s="8"/>
      <c r="CO428" s="8"/>
      <c r="CP428" s="8"/>
      <c r="CQ428" s="8"/>
      <c r="CR428" s="8"/>
      <c r="CS428" s="8"/>
      <c r="CT428" s="8"/>
      <c r="CU428" s="8"/>
      <c r="CV428" s="8"/>
      <c r="CW428" s="8"/>
      <c r="CX428" s="8"/>
      <c r="CY428" s="8"/>
      <c r="CZ428" s="8"/>
    </row>
    <row r="429" ht="14.25" customHeight="1">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c r="AY429" s="15"/>
      <c r="AZ429" s="15"/>
      <c r="BA429" s="15"/>
      <c r="BB429" s="15"/>
      <c r="BC429" s="15"/>
      <c r="BD429" s="15"/>
      <c r="BE429" s="15"/>
      <c r="BF429" s="15"/>
      <c r="BG429" s="15"/>
      <c r="BH429" s="15"/>
      <c r="BI429" s="15"/>
      <c r="BJ429" s="15"/>
      <c r="BK429" s="15"/>
      <c r="BL429" s="15"/>
      <c r="BM429" s="15"/>
      <c r="BN429" s="15"/>
      <c r="BO429" s="15"/>
      <c r="BP429" s="15"/>
      <c r="BQ429" s="15"/>
      <c r="BR429" s="15"/>
      <c r="BS429" s="15"/>
      <c r="BT429" s="15"/>
      <c r="BU429" s="15"/>
      <c r="BV429" s="15"/>
      <c r="BW429" s="15"/>
      <c r="BX429" s="15"/>
      <c r="BY429" s="15"/>
      <c r="BZ429" s="15"/>
      <c r="CA429" s="8"/>
      <c r="CB429" s="8"/>
      <c r="CC429" s="8"/>
      <c r="CD429" s="8"/>
      <c r="CE429" s="8"/>
      <c r="CF429" s="8"/>
      <c r="CG429" s="8"/>
      <c r="CH429" s="8"/>
      <c r="CI429" s="8"/>
      <c r="CJ429" s="8"/>
      <c r="CK429" s="8"/>
      <c r="CL429" s="8"/>
      <c r="CM429" s="8"/>
      <c r="CN429" s="8"/>
      <c r="CO429" s="8"/>
      <c r="CP429" s="8"/>
      <c r="CQ429" s="8"/>
      <c r="CR429" s="8"/>
      <c r="CS429" s="8"/>
      <c r="CT429" s="8"/>
      <c r="CU429" s="8"/>
      <c r="CV429" s="8"/>
      <c r="CW429" s="8"/>
      <c r="CX429" s="8"/>
      <c r="CY429" s="8"/>
      <c r="CZ429" s="8"/>
    </row>
    <row r="430" ht="14.25" customHeight="1">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c r="BC430" s="15"/>
      <c r="BD430" s="15"/>
      <c r="BE430" s="15"/>
      <c r="BF430" s="15"/>
      <c r="BG430" s="15"/>
      <c r="BH430" s="15"/>
      <c r="BI430" s="15"/>
      <c r="BJ430" s="15"/>
      <c r="BK430" s="15"/>
      <c r="BL430" s="15"/>
      <c r="BM430" s="15"/>
      <c r="BN430" s="15"/>
      <c r="BO430" s="15"/>
      <c r="BP430" s="15"/>
      <c r="BQ430" s="15"/>
      <c r="BR430" s="15"/>
      <c r="BS430" s="15"/>
      <c r="BT430" s="15"/>
      <c r="BU430" s="15"/>
      <c r="BV430" s="15"/>
      <c r="BW430" s="15"/>
      <c r="BX430" s="15"/>
      <c r="BY430" s="15"/>
      <c r="BZ430" s="15"/>
      <c r="CA430" s="8"/>
      <c r="CB430" s="8"/>
      <c r="CC430" s="8"/>
      <c r="CD430" s="8"/>
      <c r="CE430" s="8"/>
      <c r="CF430" s="8"/>
      <c r="CG430" s="8"/>
      <c r="CH430" s="8"/>
      <c r="CI430" s="8"/>
      <c r="CJ430" s="8"/>
      <c r="CK430" s="8"/>
      <c r="CL430" s="8"/>
      <c r="CM430" s="8"/>
      <c r="CN430" s="8"/>
      <c r="CO430" s="8"/>
      <c r="CP430" s="8"/>
      <c r="CQ430" s="8"/>
      <c r="CR430" s="8"/>
      <c r="CS430" s="8"/>
      <c r="CT430" s="8"/>
      <c r="CU430" s="8"/>
      <c r="CV430" s="8"/>
      <c r="CW430" s="8"/>
      <c r="CX430" s="8"/>
      <c r="CY430" s="8"/>
      <c r="CZ430" s="8"/>
    </row>
    <row r="431" ht="14.25" customHeight="1">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c r="AB431" s="15"/>
      <c r="AC431" s="15"/>
      <c r="AD431" s="15"/>
      <c r="AE431" s="15"/>
      <c r="AF431" s="15"/>
      <c r="AG431" s="15"/>
      <c r="AH431" s="15"/>
      <c r="AI431" s="15"/>
      <c r="AJ431" s="15"/>
      <c r="AK431" s="15"/>
      <c r="AL431" s="15"/>
      <c r="AM431" s="15"/>
      <c r="AN431" s="15"/>
      <c r="AO431" s="15"/>
      <c r="AP431" s="15"/>
      <c r="AQ431" s="15"/>
      <c r="AR431" s="15"/>
      <c r="AS431" s="15"/>
      <c r="AT431" s="15"/>
      <c r="AU431" s="15"/>
      <c r="AV431" s="15"/>
      <c r="AW431" s="15"/>
      <c r="AX431" s="15"/>
      <c r="AY431" s="15"/>
      <c r="AZ431" s="15"/>
      <c r="BA431" s="15"/>
      <c r="BB431" s="15"/>
      <c r="BC431" s="15"/>
      <c r="BD431" s="15"/>
      <c r="BE431" s="15"/>
      <c r="BF431" s="15"/>
      <c r="BG431" s="15"/>
      <c r="BH431" s="15"/>
      <c r="BI431" s="15"/>
      <c r="BJ431" s="15"/>
      <c r="BK431" s="15"/>
      <c r="BL431" s="15"/>
      <c r="BM431" s="15"/>
      <c r="BN431" s="15"/>
      <c r="BO431" s="15"/>
      <c r="BP431" s="15"/>
      <c r="BQ431" s="15"/>
      <c r="BR431" s="15"/>
      <c r="BS431" s="15"/>
      <c r="BT431" s="15"/>
      <c r="BU431" s="15"/>
      <c r="BV431" s="15"/>
      <c r="BW431" s="15"/>
      <c r="BX431" s="15"/>
      <c r="BY431" s="15"/>
      <c r="BZ431" s="15"/>
      <c r="CA431" s="8"/>
      <c r="CB431" s="8"/>
      <c r="CC431" s="8"/>
      <c r="CD431" s="8"/>
      <c r="CE431" s="8"/>
      <c r="CF431" s="8"/>
      <c r="CG431" s="8"/>
      <c r="CH431" s="8"/>
      <c r="CI431" s="8"/>
      <c r="CJ431" s="8"/>
      <c r="CK431" s="8"/>
      <c r="CL431" s="8"/>
      <c r="CM431" s="8"/>
      <c r="CN431" s="8"/>
      <c r="CO431" s="8"/>
      <c r="CP431" s="8"/>
      <c r="CQ431" s="8"/>
      <c r="CR431" s="8"/>
      <c r="CS431" s="8"/>
      <c r="CT431" s="8"/>
      <c r="CU431" s="8"/>
      <c r="CV431" s="8"/>
      <c r="CW431" s="8"/>
      <c r="CX431" s="8"/>
      <c r="CY431" s="8"/>
      <c r="CZ431" s="8"/>
    </row>
    <row r="432" ht="14.25" customHeight="1">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c r="BC432" s="15"/>
      <c r="BD432" s="15"/>
      <c r="BE432" s="15"/>
      <c r="BF432" s="15"/>
      <c r="BG432" s="15"/>
      <c r="BH432" s="15"/>
      <c r="BI432" s="15"/>
      <c r="BJ432" s="15"/>
      <c r="BK432" s="15"/>
      <c r="BL432" s="15"/>
      <c r="BM432" s="15"/>
      <c r="BN432" s="15"/>
      <c r="BO432" s="15"/>
      <c r="BP432" s="15"/>
      <c r="BQ432" s="15"/>
      <c r="BR432" s="15"/>
      <c r="BS432" s="15"/>
      <c r="BT432" s="15"/>
      <c r="BU432" s="15"/>
      <c r="BV432" s="15"/>
      <c r="BW432" s="15"/>
      <c r="BX432" s="15"/>
      <c r="BY432" s="15"/>
      <c r="BZ432" s="15"/>
      <c r="CA432" s="8"/>
      <c r="CB432" s="8"/>
      <c r="CC432" s="8"/>
      <c r="CD432" s="8"/>
      <c r="CE432" s="8"/>
      <c r="CF432" s="8"/>
      <c r="CG432" s="8"/>
      <c r="CH432" s="8"/>
      <c r="CI432" s="8"/>
      <c r="CJ432" s="8"/>
      <c r="CK432" s="8"/>
      <c r="CL432" s="8"/>
      <c r="CM432" s="8"/>
      <c r="CN432" s="8"/>
      <c r="CO432" s="8"/>
      <c r="CP432" s="8"/>
      <c r="CQ432" s="8"/>
      <c r="CR432" s="8"/>
      <c r="CS432" s="8"/>
      <c r="CT432" s="8"/>
      <c r="CU432" s="8"/>
      <c r="CV432" s="8"/>
      <c r="CW432" s="8"/>
      <c r="CX432" s="8"/>
      <c r="CY432" s="8"/>
      <c r="CZ432" s="8"/>
    </row>
    <row r="433" ht="14.25" customHeight="1">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15"/>
      <c r="BB433" s="15"/>
      <c r="BC433" s="15"/>
      <c r="BD433" s="15"/>
      <c r="BE433" s="15"/>
      <c r="BF433" s="15"/>
      <c r="BG433" s="15"/>
      <c r="BH433" s="15"/>
      <c r="BI433" s="15"/>
      <c r="BJ433" s="15"/>
      <c r="BK433" s="15"/>
      <c r="BL433" s="15"/>
      <c r="BM433" s="15"/>
      <c r="BN433" s="15"/>
      <c r="BO433" s="15"/>
      <c r="BP433" s="15"/>
      <c r="BQ433" s="15"/>
      <c r="BR433" s="15"/>
      <c r="BS433" s="15"/>
      <c r="BT433" s="15"/>
      <c r="BU433" s="15"/>
      <c r="BV433" s="15"/>
      <c r="BW433" s="15"/>
      <c r="BX433" s="15"/>
      <c r="BY433" s="15"/>
      <c r="BZ433" s="15"/>
      <c r="CA433" s="8"/>
      <c r="CB433" s="8"/>
      <c r="CC433" s="8"/>
      <c r="CD433" s="8"/>
      <c r="CE433" s="8"/>
      <c r="CF433" s="8"/>
      <c r="CG433" s="8"/>
      <c r="CH433" s="8"/>
      <c r="CI433" s="8"/>
      <c r="CJ433" s="8"/>
      <c r="CK433" s="8"/>
      <c r="CL433" s="8"/>
      <c r="CM433" s="8"/>
      <c r="CN433" s="8"/>
      <c r="CO433" s="8"/>
      <c r="CP433" s="8"/>
      <c r="CQ433" s="8"/>
      <c r="CR433" s="8"/>
      <c r="CS433" s="8"/>
      <c r="CT433" s="8"/>
      <c r="CU433" s="8"/>
      <c r="CV433" s="8"/>
      <c r="CW433" s="8"/>
      <c r="CX433" s="8"/>
      <c r="CY433" s="8"/>
      <c r="CZ433" s="8"/>
    </row>
    <row r="434" ht="14.25" customHeight="1">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c r="BC434" s="15"/>
      <c r="BD434" s="15"/>
      <c r="BE434" s="15"/>
      <c r="BF434" s="15"/>
      <c r="BG434" s="15"/>
      <c r="BH434" s="15"/>
      <c r="BI434" s="15"/>
      <c r="BJ434" s="15"/>
      <c r="BK434" s="15"/>
      <c r="BL434" s="15"/>
      <c r="BM434" s="15"/>
      <c r="BN434" s="15"/>
      <c r="BO434" s="15"/>
      <c r="BP434" s="15"/>
      <c r="BQ434" s="15"/>
      <c r="BR434" s="15"/>
      <c r="BS434" s="15"/>
      <c r="BT434" s="15"/>
      <c r="BU434" s="15"/>
      <c r="BV434" s="15"/>
      <c r="BW434" s="15"/>
      <c r="BX434" s="15"/>
      <c r="BY434" s="15"/>
      <c r="BZ434" s="15"/>
      <c r="CA434" s="8"/>
      <c r="CB434" s="8"/>
      <c r="CC434" s="8"/>
      <c r="CD434" s="8"/>
      <c r="CE434" s="8"/>
      <c r="CF434" s="8"/>
      <c r="CG434" s="8"/>
      <c r="CH434" s="8"/>
      <c r="CI434" s="8"/>
      <c r="CJ434" s="8"/>
      <c r="CK434" s="8"/>
      <c r="CL434" s="8"/>
      <c r="CM434" s="8"/>
      <c r="CN434" s="8"/>
      <c r="CO434" s="8"/>
      <c r="CP434" s="8"/>
      <c r="CQ434" s="8"/>
      <c r="CR434" s="8"/>
      <c r="CS434" s="8"/>
      <c r="CT434" s="8"/>
      <c r="CU434" s="8"/>
      <c r="CV434" s="8"/>
      <c r="CW434" s="8"/>
      <c r="CX434" s="8"/>
      <c r="CY434" s="8"/>
      <c r="CZ434" s="8"/>
    </row>
    <row r="435" ht="14.25" customHeight="1">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15"/>
      <c r="BB435" s="15"/>
      <c r="BC435" s="15"/>
      <c r="BD435" s="15"/>
      <c r="BE435" s="15"/>
      <c r="BF435" s="15"/>
      <c r="BG435" s="15"/>
      <c r="BH435" s="15"/>
      <c r="BI435" s="15"/>
      <c r="BJ435" s="15"/>
      <c r="BK435" s="15"/>
      <c r="BL435" s="15"/>
      <c r="BM435" s="15"/>
      <c r="BN435" s="15"/>
      <c r="BO435" s="15"/>
      <c r="BP435" s="15"/>
      <c r="BQ435" s="15"/>
      <c r="BR435" s="15"/>
      <c r="BS435" s="15"/>
      <c r="BT435" s="15"/>
      <c r="BU435" s="15"/>
      <c r="BV435" s="15"/>
      <c r="BW435" s="15"/>
      <c r="BX435" s="15"/>
      <c r="BY435" s="15"/>
      <c r="BZ435" s="15"/>
      <c r="CA435" s="8"/>
      <c r="CB435" s="8"/>
      <c r="CC435" s="8"/>
      <c r="CD435" s="8"/>
      <c r="CE435" s="8"/>
      <c r="CF435" s="8"/>
      <c r="CG435" s="8"/>
      <c r="CH435" s="8"/>
      <c r="CI435" s="8"/>
      <c r="CJ435" s="8"/>
      <c r="CK435" s="8"/>
      <c r="CL435" s="8"/>
      <c r="CM435" s="8"/>
      <c r="CN435" s="8"/>
      <c r="CO435" s="8"/>
      <c r="CP435" s="8"/>
      <c r="CQ435" s="8"/>
      <c r="CR435" s="8"/>
      <c r="CS435" s="8"/>
      <c r="CT435" s="8"/>
      <c r="CU435" s="8"/>
      <c r="CV435" s="8"/>
      <c r="CW435" s="8"/>
      <c r="CX435" s="8"/>
      <c r="CY435" s="8"/>
      <c r="CZ435" s="8"/>
    </row>
    <row r="436" ht="14.25" customHeight="1">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c r="BC436" s="15"/>
      <c r="BD436" s="15"/>
      <c r="BE436" s="15"/>
      <c r="BF436" s="15"/>
      <c r="BG436" s="15"/>
      <c r="BH436" s="15"/>
      <c r="BI436" s="15"/>
      <c r="BJ436" s="15"/>
      <c r="BK436" s="15"/>
      <c r="BL436" s="15"/>
      <c r="BM436" s="15"/>
      <c r="BN436" s="15"/>
      <c r="BO436" s="15"/>
      <c r="BP436" s="15"/>
      <c r="BQ436" s="15"/>
      <c r="BR436" s="15"/>
      <c r="BS436" s="15"/>
      <c r="BT436" s="15"/>
      <c r="BU436" s="15"/>
      <c r="BV436" s="15"/>
      <c r="BW436" s="15"/>
      <c r="BX436" s="15"/>
      <c r="BY436" s="15"/>
      <c r="BZ436" s="15"/>
      <c r="CA436" s="8"/>
      <c r="CB436" s="8"/>
      <c r="CC436" s="8"/>
      <c r="CD436" s="8"/>
      <c r="CE436" s="8"/>
      <c r="CF436" s="8"/>
      <c r="CG436" s="8"/>
      <c r="CH436" s="8"/>
      <c r="CI436" s="8"/>
      <c r="CJ436" s="8"/>
      <c r="CK436" s="8"/>
      <c r="CL436" s="8"/>
      <c r="CM436" s="8"/>
      <c r="CN436" s="8"/>
      <c r="CO436" s="8"/>
      <c r="CP436" s="8"/>
      <c r="CQ436" s="8"/>
      <c r="CR436" s="8"/>
      <c r="CS436" s="8"/>
      <c r="CT436" s="8"/>
      <c r="CU436" s="8"/>
      <c r="CV436" s="8"/>
      <c r="CW436" s="8"/>
      <c r="CX436" s="8"/>
      <c r="CY436" s="8"/>
      <c r="CZ436" s="8"/>
    </row>
    <row r="437" ht="14.25" customHeight="1">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15"/>
      <c r="BB437" s="15"/>
      <c r="BC437" s="15"/>
      <c r="BD437" s="15"/>
      <c r="BE437" s="15"/>
      <c r="BF437" s="15"/>
      <c r="BG437" s="15"/>
      <c r="BH437" s="15"/>
      <c r="BI437" s="15"/>
      <c r="BJ437" s="15"/>
      <c r="BK437" s="15"/>
      <c r="BL437" s="15"/>
      <c r="BM437" s="15"/>
      <c r="BN437" s="15"/>
      <c r="BO437" s="15"/>
      <c r="BP437" s="15"/>
      <c r="BQ437" s="15"/>
      <c r="BR437" s="15"/>
      <c r="BS437" s="15"/>
      <c r="BT437" s="15"/>
      <c r="BU437" s="15"/>
      <c r="BV437" s="15"/>
      <c r="BW437" s="15"/>
      <c r="BX437" s="15"/>
      <c r="BY437" s="15"/>
      <c r="BZ437" s="15"/>
      <c r="CA437" s="8"/>
      <c r="CB437" s="8"/>
      <c r="CC437" s="8"/>
      <c r="CD437" s="8"/>
      <c r="CE437" s="8"/>
      <c r="CF437" s="8"/>
      <c r="CG437" s="8"/>
      <c r="CH437" s="8"/>
      <c r="CI437" s="8"/>
      <c r="CJ437" s="8"/>
      <c r="CK437" s="8"/>
      <c r="CL437" s="8"/>
      <c r="CM437" s="8"/>
      <c r="CN437" s="8"/>
      <c r="CO437" s="8"/>
      <c r="CP437" s="8"/>
      <c r="CQ437" s="8"/>
      <c r="CR437" s="8"/>
      <c r="CS437" s="8"/>
      <c r="CT437" s="8"/>
      <c r="CU437" s="8"/>
      <c r="CV437" s="8"/>
      <c r="CW437" s="8"/>
      <c r="CX437" s="8"/>
      <c r="CY437" s="8"/>
      <c r="CZ437" s="8"/>
    </row>
    <row r="438" ht="14.25" customHeight="1">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c r="BC438" s="15"/>
      <c r="BD438" s="15"/>
      <c r="BE438" s="15"/>
      <c r="BF438" s="15"/>
      <c r="BG438" s="15"/>
      <c r="BH438" s="15"/>
      <c r="BI438" s="15"/>
      <c r="BJ438" s="15"/>
      <c r="BK438" s="15"/>
      <c r="BL438" s="15"/>
      <c r="BM438" s="15"/>
      <c r="BN438" s="15"/>
      <c r="BO438" s="15"/>
      <c r="BP438" s="15"/>
      <c r="BQ438" s="15"/>
      <c r="BR438" s="15"/>
      <c r="BS438" s="15"/>
      <c r="BT438" s="15"/>
      <c r="BU438" s="15"/>
      <c r="BV438" s="15"/>
      <c r="BW438" s="15"/>
      <c r="BX438" s="15"/>
      <c r="BY438" s="15"/>
      <c r="BZ438" s="15"/>
      <c r="CA438" s="8"/>
      <c r="CB438" s="8"/>
      <c r="CC438" s="8"/>
      <c r="CD438" s="8"/>
      <c r="CE438" s="8"/>
      <c r="CF438" s="8"/>
      <c r="CG438" s="8"/>
      <c r="CH438" s="8"/>
      <c r="CI438" s="8"/>
      <c r="CJ438" s="8"/>
      <c r="CK438" s="8"/>
      <c r="CL438" s="8"/>
      <c r="CM438" s="8"/>
      <c r="CN438" s="8"/>
      <c r="CO438" s="8"/>
      <c r="CP438" s="8"/>
      <c r="CQ438" s="8"/>
      <c r="CR438" s="8"/>
      <c r="CS438" s="8"/>
      <c r="CT438" s="8"/>
      <c r="CU438" s="8"/>
      <c r="CV438" s="8"/>
      <c r="CW438" s="8"/>
      <c r="CX438" s="8"/>
      <c r="CY438" s="8"/>
      <c r="CZ438" s="8"/>
    </row>
    <row r="439" ht="14.25" customHeight="1">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15"/>
      <c r="BB439" s="15"/>
      <c r="BC439" s="15"/>
      <c r="BD439" s="15"/>
      <c r="BE439" s="15"/>
      <c r="BF439" s="15"/>
      <c r="BG439" s="15"/>
      <c r="BH439" s="15"/>
      <c r="BI439" s="15"/>
      <c r="BJ439" s="15"/>
      <c r="BK439" s="15"/>
      <c r="BL439" s="15"/>
      <c r="BM439" s="15"/>
      <c r="BN439" s="15"/>
      <c r="BO439" s="15"/>
      <c r="BP439" s="15"/>
      <c r="BQ439" s="15"/>
      <c r="BR439" s="15"/>
      <c r="BS439" s="15"/>
      <c r="BT439" s="15"/>
      <c r="BU439" s="15"/>
      <c r="BV439" s="15"/>
      <c r="BW439" s="15"/>
      <c r="BX439" s="15"/>
      <c r="BY439" s="15"/>
      <c r="BZ439" s="15"/>
      <c r="CA439" s="8"/>
      <c r="CB439" s="8"/>
      <c r="CC439" s="8"/>
      <c r="CD439" s="8"/>
      <c r="CE439" s="8"/>
      <c r="CF439" s="8"/>
      <c r="CG439" s="8"/>
      <c r="CH439" s="8"/>
      <c r="CI439" s="8"/>
      <c r="CJ439" s="8"/>
      <c r="CK439" s="8"/>
      <c r="CL439" s="8"/>
      <c r="CM439" s="8"/>
      <c r="CN439" s="8"/>
      <c r="CO439" s="8"/>
      <c r="CP439" s="8"/>
      <c r="CQ439" s="8"/>
      <c r="CR439" s="8"/>
      <c r="CS439" s="8"/>
      <c r="CT439" s="8"/>
      <c r="CU439" s="8"/>
      <c r="CV439" s="8"/>
      <c r="CW439" s="8"/>
      <c r="CX439" s="8"/>
      <c r="CY439" s="8"/>
      <c r="CZ439" s="8"/>
    </row>
    <row r="440" ht="14.25" customHeight="1">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c r="BC440" s="15"/>
      <c r="BD440" s="15"/>
      <c r="BE440" s="15"/>
      <c r="BF440" s="15"/>
      <c r="BG440" s="15"/>
      <c r="BH440" s="15"/>
      <c r="BI440" s="15"/>
      <c r="BJ440" s="15"/>
      <c r="BK440" s="15"/>
      <c r="BL440" s="15"/>
      <c r="BM440" s="15"/>
      <c r="BN440" s="15"/>
      <c r="BO440" s="15"/>
      <c r="BP440" s="15"/>
      <c r="BQ440" s="15"/>
      <c r="BR440" s="15"/>
      <c r="BS440" s="15"/>
      <c r="BT440" s="15"/>
      <c r="BU440" s="15"/>
      <c r="BV440" s="15"/>
      <c r="BW440" s="15"/>
      <c r="BX440" s="15"/>
      <c r="BY440" s="15"/>
      <c r="BZ440" s="15"/>
      <c r="CA440" s="8"/>
      <c r="CB440" s="8"/>
      <c r="CC440" s="8"/>
      <c r="CD440" s="8"/>
      <c r="CE440" s="8"/>
      <c r="CF440" s="8"/>
      <c r="CG440" s="8"/>
      <c r="CH440" s="8"/>
      <c r="CI440" s="8"/>
      <c r="CJ440" s="8"/>
      <c r="CK440" s="8"/>
      <c r="CL440" s="8"/>
      <c r="CM440" s="8"/>
      <c r="CN440" s="8"/>
      <c r="CO440" s="8"/>
      <c r="CP440" s="8"/>
      <c r="CQ440" s="8"/>
      <c r="CR440" s="8"/>
      <c r="CS440" s="8"/>
      <c r="CT440" s="8"/>
      <c r="CU440" s="8"/>
      <c r="CV440" s="8"/>
      <c r="CW440" s="8"/>
      <c r="CX440" s="8"/>
      <c r="CY440" s="8"/>
      <c r="CZ440" s="8"/>
    </row>
    <row r="441" ht="14.25" customHeight="1">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15"/>
      <c r="BB441" s="15"/>
      <c r="BC441" s="15"/>
      <c r="BD441" s="15"/>
      <c r="BE441" s="15"/>
      <c r="BF441" s="15"/>
      <c r="BG441" s="15"/>
      <c r="BH441" s="15"/>
      <c r="BI441" s="15"/>
      <c r="BJ441" s="15"/>
      <c r="BK441" s="15"/>
      <c r="BL441" s="15"/>
      <c r="BM441" s="15"/>
      <c r="BN441" s="15"/>
      <c r="BO441" s="15"/>
      <c r="BP441" s="15"/>
      <c r="BQ441" s="15"/>
      <c r="BR441" s="15"/>
      <c r="BS441" s="15"/>
      <c r="BT441" s="15"/>
      <c r="BU441" s="15"/>
      <c r="BV441" s="15"/>
      <c r="BW441" s="15"/>
      <c r="BX441" s="15"/>
      <c r="BY441" s="15"/>
      <c r="BZ441" s="15"/>
      <c r="CA441" s="8"/>
      <c r="CB441" s="8"/>
      <c r="CC441" s="8"/>
      <c r="CD441" s="8"/>
      <c r="CE441" s="8"/>
      <c r="CF441" s="8"/>
      <c r="CG441" s="8"/>
      <c r="CH441" s="8"/>
      <c r="CI441" s="8"/>
      <c r="CJ441" s="8"/>
      <c r="CK441" s="8"/>
      <c r="CL441" s="8"/>
      <c r="CM441" s="8"/>
      <c r="CN441" s="8"/>
      <c r="CO441" s="8"/>
      <c r="CP441" s="8"/>
      <c r="CQ441" s="8"/>
      <c r="CR441" s="8"/>
      <c r="CS441" s="8"/>
      <c r="CT441" s="8"/>
      <c r="CU441" s="8"/>
      <c r="CV441" s="8"/>
      <c r="CW441" s="8"/>
      <c r="CX441" s="8"/>
      <c r="CY441" s="8"/>
      <c r="CZ441" s="8"/>
    </row>
    <row r="442" ht="14.25" customHeight="1">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c r="BC442" s="15"/>
      <c r="BD442" s="15"/>
      <c r="BE442" s="15"/>
      <c r="BF442" s="15"/>
      <c r="BG442" s="15"/>
      <c r="BH442" s="15"/>
      <c r="BI442" s="15"/>
      <c r="BJ442" s="15"/>
      <c r="BK442" s="15"/>
      <c r="BL442" s="15"/>
      <c r="BM442" s="15"/>
      <c r="BN442" s="15"/>
      <c r="BO442" s="15"/>
      <c r="BP442" s="15"/>
      <c r="BQ442" s="15"/>
      <c r="BR442" s="15"/>
      <c r="BS442" s="15"/>
      <c r="BT442" s="15"/>
      <c r="BU442" s="15"/>
      <c r="BV442" s="15"/>
      <c r="BW442" s="15"/>
      <c r="BX442" s="15"/>
      <c r="BY442" s="15"/>
      <c r="BZ442" s="15"/>
      <c r="CA442" s="8"/>
      <c r="CB442" s="8"/>
      <c r="CC442" s="8"/>
      <c r="CD442" s="8"/>
      <c r="CE442" s="8"/>
      <c r="CF442" s="8"/>
      <c r="CG442" s="8"/>
      <c r="CH442" s="8"/>
      <c r="CI442" s="8"/>
      <c r="CJ442" s="8"/>
      <c r="CK442" s="8"/>
      <c r="CL442" s="8"/>
      <c r="CM442" s="8"/>
      <c r="CN442" s="8"/>
      <c r="CO442" s="8"/>
      <c r="CP442" s="8"/>
      <c r="CQ442" s="8"/>
      <c r="CR442" s="8"/>
      <c r="CS442" s="8"/>
      <c r="CT442" s="8"/>
      <c r="CU442" s="8"/>
      <c r="CV442" s="8"/>
      <c r="CW442" s="8"/>
      <c r="CX442" s="8"/>
      <c r="CY442" s="8"/>
      <c r="CZ442" s="8"/>
    </row>
    <row r="443" ht="14.25" customHeight="1">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BW443" s="15"/>
      <c r="BX443" s="15"/>
      <c r="BY443" s="15"/>
      <c r="BZ443" s="15"/>
      <c r="CA443" s="8"/>
      <c r="CB443" s="8"/>
      <c r="CC443" s="8"/>
      <c r="CD443" s="8"/>
      <c r="CE443" s="8"/>
      <c r="CF443" s="8"/>
      <c r="CG443" s="8"/>
      <c r="CH443" s="8"/>
      <c r="CI443" s="8"/>
      <c r="CJ443" s="8"/>
      <c r="CK443" s="8"/>
      <c r="CL443" s="8"/>
      <c r="CM443" s="8"/>
      <c r="CN443" s="8"/>
      <c r="CO443" s="8"/>
      <c r="CP443" s="8"/>
      <c r="CQ443" s="8"/>
      <c r="CR443" s="8"/>
      <c r="CS443" s="8"/>
      <c r="CT443" s="8"/>
      <c r="CU443" s="8"/>
      <c r="CV443" s="8"/>
      <c r="CW443" s="8"/>
      <c r="CX443" s="8"/>
      <c r="CY443" s="8"/>
      <c r="CZ443" s="8"/>
    </row>
    <row r="444" ht="14.25" customHeight="1">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BW444" s="15"/>
      <c r="BX444" s="15"/>
      <c r="BY444" s="15"/>
      <c r="BZ444" s="15"/>
      <c r="CA444" s="8"/>
      <c r="CB444" s="8"/>
      <c r="CC444" s="8"/>
      <c r="CD444" s="8"/>
      <c r="CE444" s="8"/>
      <c r="CF444" s="8"/>
      <c r="CG444" s="8"/>
      <c r="CH444" s="8"/>
      <c r="CI444" s="8"/>
      <c r="CJ444" s="8"/>
      <c r="CK444" s="8"/>
      <c r="CL444" s="8"/>
      <c r="CM444" s="8"/>
      <c r="CN444" s="8"/>
      <c r="CO444" s="8"/>
      <c r="CP444" s="8"/>
      <c r="CQ444" s="8"/>
      <c r="CR444" s="8"/>
      <c r="CS444" s="8"/>
      <c r="CT444" s="8"/>
      <c r="CU444" s="8"/>
      <c r="CV444" s="8"/>
      <c r="CW444" s="8"/>
      <c r="CX444" s="8"/>
      <c r="CY444" s="8"/>
      <c r="CZ444" s="8"/>
    </row>
    <row r="445" ht="14.25" customHeight="1">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c r="AB445" s="15"/>
      <c r="AC445" s="15"/>
      <c r="AD445" s="15"/>
      <c r="AE445" s="15"/>
      <c r="AF445" s="15"/>
      <c r="AG445" s="15"/>
      <c r="AH445" s="15"/>
      <c r="AI445" s="15"/>
      <c r="AJ445" s="15"/>
      <c r="AK445" s="15"/>
      <c r="AL445" s="15"/>
      <c r="AM445" s="15"/>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BN445" s="15"/>
      <c r="BO445" s="15"/>
      <c r="BP445" s="15"/>
      <c r="BQ445" s="15"/>
      <c r="BR445" s="15"/>
      <c r="BS445" s="15"/>
      <c r="BT445" s="15"/>
      <c r="BU445" s="15"/>
      <c r="BV445" s="15"/>
      <c r="BW445" s="15"/>
      <c r="BX445" s="15"/>
      <c r="BY445" s="15"/>
      <c r="BZ445" s="15"/>
      <c r="CA445" s="8"/>
      <c r="CB445" s="8"/>
      <c r="CC445" s="8"/>
      <c r="CD445" s="8"/>
      <c r="CE445" s="8"/>
      <c r="CF445" s="8"/>
      <c r="CG445" s="8"/>
      <c r="CH445" s="8"/>
      <c r="CI445" s="8"/>
      <c r="CJ445" s="8"/>
      <c r="CK445" s="8"/>
      <c r="CL445" s="8"/>
      <c r="CM445" s="8"/>
      <c r="CN445" s="8"/>
      <c r="CO445" s="8"/>
      <c r="CP445" s="8"/>
      <c r="CQ445" s="8"/>
      <c r="CR445" s="8"/>
      <c r="CS445" s="8"/>
      <c r="CT445" s="8"/>
      <c r="CU445" s="8"/>
      <c r="CV445" s="8"/>
      <c r="CW445" s="8"/>
      <c r="CX445" s="8"/>
      <c r="CY445" s="8"/>
      <c r="CZ445" s="8"/>
    </row>
    <row r="446" ht="14.25" customHeight="1">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c r="BC446" s="15"/>
      <c r="BD446" s="15"/>
      <c r="BE446" s="15"/>
      <c r="BF446" s="15"/>
      <c r="BG446" s="15"/>
      <c r="BH446" s="15"/>
      <c r="BI446" s="15"/>
      <c r="BJ446" s="15"/>
      <c r="BK446" s="15"/>
      <c r="BL446" s="15"/>
      <c r="BM446" s="15"/>
      <c r="BN446" s="15"/>
      <c r="BO446" s="15"/>
      <c r="BP446" s="15"/>
      <c r="BQ446" s="15"/>
      <c r="BR446" s="15"/>
      <c r="BS446" s="15"/>
      <c r="BT446" s="15"/>
      <c r="BU446" s="15"/>
      <c r="BV446" s="15"/>
      <c r="BW446" s="15"/>
      <c r="BX446" s="15"/>
      <c r="BY446" s="15"/>
      <c r="BZ446" s="15"/>
      <c r="CA446" s="8"/>
      <c r="CB446" s="8"/>
      <c r="CC446" s="8"/>
      <c r="CD446" s="8"/>
      <c r="CE446" s="8"/>
      <c r="CF446" s="8"/>
      <c r="CG446" s="8"/>
      <c r="CH446" s="8"/>
      <c r="CI446" s="8"/>
      <c r="CJ446" s="8"/>
      <c r="CK446" s="8"/>
      <c r="CL446" s="8"/>
      <c r="CM446" s="8"/>
      <c r="CN446" s="8"/>
      <c r="CO446" s="8"/>
      <c r="CP446" s="8"/>
      <c r="CQ446" s="8"/>
      <c r="CR446" s="8"/>
      <c r="CS446" s="8"/>
      <c r="CT446" s="8"/>
      <c r="CU446" s="8"/>
      <c r="CV446" s="8"/>
      <c r="CW446" s="8"/>
      <c r="CX446" s="8"/>
      <c r="CY446" s="8"/>
      <c r="CZ446" s="8"/>
    </row>
    <row r="447" ht="14.25" customHeight="1">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c r="AB447" s="15"/>
      <c r="AC447" s="15"/>
      <c r="AD447" s="15"/>
      <c r="AE447" s="15"/>
      <c r="AF447" s="15"/>
      <c r="AG447" s="15"/>
      <c r="AH447" s="15"/>
      <c r="AI447" s="15"/>
      <c r="AJ447" s="15"/>
      <c r="AK447" s="15"/>
      <c r="AL447" s="15"/>
      <c r="AM447" s="15"/>
      <c r="AN447" s="15"/>
      <c r="AO447" s="15"/>
      <c r="AP447" s="15"/>
      <c r="AQ447" s="15"/>
      <c r="AR447" s="15"/>
      <c r="AS447" s="15"/>
      <c r="AT447" s="15"/>
      <c r="AU447" s="15"/>
      <c r="AV447" s="15"/>
      <c r="AW447" s="15"/>
      <c r="AX447" s="15"/>
      <c r="AY447" s="15"/>
      <c r="AZ447" s="15"/>
      <c r="BA447" s="15"/>
      <c r="BB447" s="15"/>
      <c r="BC447" s="15"/>
      <c r="BD447" s="15"/>
      <c r="BE447" s="15"/>
      <c r="BF447" s="15"/>
      <c r="BG447" s="15"/>
      <c r="BH447" s="15"/>
      <c r="BI447" s="15"/>
      <c r="BJ447" s="15"/>
      <c r="BK447" s="15"/>
      <c r="BL447" s="15"/>
      <c r="BM447" s="15"/>
      <c r="BN447" s="15"/>
      <c r="BO447" s="15"/>
      <c r="BP447" s="15"/>
      <c r="BQ447" s="15"/>
      <c r="BR447" s="15"/>
      <c r="BS447" s="15"/>
      <c r="BT447" s="15"/>
      <c r="BU447" s="15"/>
      <c r="BV447" s="15"/>
      <c r="BW447" s="15"/>
      <c r="BX447" s="15"/>
      <c r="BY447" s="15"/>
      <c r="BZ447" s="15"/>
      <c r="CA447" s="8"/>
      <c r="CB447" s="8"/>
      <c r="CC447" s="8"/>
      <c r="CD447" s="8"/>
      <c r="CE447" s="8"/>
      <c r="CF447" s="8"/>
      <c r="CG447" s="8"/>
      <c r="CH447" s="8"/>
      <c r="CI447" s="8"/>
      <c r="CJ447" s="8"/>
      <c r="CK447" s="8"/>
      <c r="CL447" s="8"/>
      <c r="CM447" s="8"/>
      <c r="CN447" s="8"/>
      <c r="CO447" s="8"/>
      <c r="CP447" s="8"/>
      <c r="CQ447" s="8"/>
      <c r="CR447" s="8"/>
      <c r="CS447" s="8"/>
      <c r="CT447" s="8"/>
      <c r="CU447" s="8"/>
      <c r="CV447" s="8"/>
      <c r="CW447" s="8"/>
      <c r="CX447" s="8"/>
      <c r="CY447" s="8"/>
      <c r="CZ447" s="8"/>
    </row>
    <row r="448" ht="14.25" customHeight="1">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c r="BC448" s="15"/>
      <c r="BD448" s="15"/>
      <c r="BE448" s="15"/>
      <c r="BF448" s="15"/>
      <c r="BG448" s="15"/>
      <c r="BH448" s="15"/>
      <c r="BI448" s="15"/>
      <c r="BJ448" s="15"/>
      <c r="BK448" s="15"/>
      <c r="BL448" s="15"/>
      <c r="BM448" s="15"/>
      <c r="BN448" s="15"/>
      <c r="BO448" s="15"/>
      <c r="BP448" s="15"/>
      <c r="BQ448" s="15"/>
      <c r="BR448" s="15"/>
      <c r="BS448" s="15"/>
      <c r="BT448" s="15"/>
      <c r="BU448" s="15"/>
      <c r="BV448" s="15"/>
      <c r="BW448" s="15"/>
      <c r="BX448" s="15"/>
      <c r="BY448" s="15"/>
      <c r="BZ448" s="15"/>
      <c r="CA448" s="8"/>
      <c r="CB448" s="8"/>
      <c r="CC448" s="8"/>
      <c r="CD448" s="8"/>
      <c r="CE448" s="8"/>
      <c r="CF448" s="8"/>
      <c r="CG448" s="8"/>
      <c r="CH448" s="8"/>
      <c r="CI448" s="8"/>
      <c r="CJ448" s="8"/>
      <c r="CK448" s="8"/>
      <c r="CL448" s="8"/>
      <c r="CM448" s="8"/>
      <c r="CN448" s="8"/>
      <c r="CO448" s="8"/>
      <c r="CP448" s="8"/>
      <c r="CQ448" s="8"/>
      <c r="CR448" s="8"/>
      <c r="CS448" s="8"/>
      <c r="CT448" s="8"/>
      <c r="CU448" s="8"/>
      <c r="CV448" s="8"/>
      <c r="CW448" s="8"/>
      <c r="CX448" s="8"/>
      <c r="CY448" s="8"/>
      <c r="CZ448" s="8"/>
    </row>
    <row r="449" ht="14.25" customHeight="1">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c r="AB449" s="15"/>
      <c r="AC449" s="15"/>
      <c r="AD449" s="15"/>
      <c r="AE449" s="15"/>
      <c r="AF449" s="15"/>
      <c r="AG449" s="15"/>
      <c r="AH449" s="15"/>
      <c r="AI449" s="15"/>
      <c r="AJ449" s="15"/>
      <c r="AK449" s="15"/>
      <c r="AL449" s="15"/>
      <c r="AM449" s="15"/>
      <c r="AN449" s="15"/>
      <c r="AO449" s="15"/>
      <c r="AP449" s="15"/>
      <c r="AQ449" s="15"/>
      <c r="AR449" s="15"/>
      <c r="AS449" s="15"/>
      <c r="AT449" s="15"/>
      <c r="AU449" s="15"/>
      <c r="AV449" s="15"/>
      <c r="AW449" s="15"/>
      <c r="AX449" s="15"/>
      <c r="AY449" s="15"/>
      <c r="AZ449" s="15"/>
      <c r="BA449" s="15"/>
      <c r="BB449" s="15"/>
      <c r="BC449" s="15"/>
      <c r="BD449" s="15"/>
      <c r="BE449" s="15"/>
      <c r="BF449" s="15"/>
      <c r="BG449" s="15"/>
      <c r="BH449" s="15"/>
      <c r="BI449" s="15"/>
      <c r="BJ449" s="15"/>
      <c r="BK449" s="15"/>
      <c r="BL449" s="15"/>
      <c r="BM449" s="15"/>
      <c r="BN449" s="15"/>
      <c r="BO449" s="15"/>
      <c r="BP449" s="15"/>
      <c r="BQ449" s="15"/>
      <c r="BR449" s="15"/>
      <c r="BS449" s="15"/>
      <c r="BT449" s="15"/>
      <c r="BU449" s="15"/>
      <c r="BV449" s="15"/>
      <c r="BW449" s="15"/>
      <c r="BX449" s="15"/>
      <c r="BY449" s="15"/>
      <c r="BZ449" s="15"/>
      <c r="CA449" s="8"/>
      <c r="CB449" s="8"/>
      <c r="CC449" s="8"/>
      <c r="CD449" s="8"/>
      <c r="CE449" s="8"/>
      <c r="CF449" s="8"/>
      <c r="CG449" s="8"/>
      <c r="CH449" s="8"/>
      <c r="CI449" s="8"/>
      <c r="CJ449" s="8"/>
      <c r="CK449" s="8"/>
      <c r="CL449" s="8"/>
      <c r="CM449" s="8"/>
      <c r="CN449" s="8"/>
      <c r="CO449" s="8"/>
      <c r="CP449" s="8"/>
      <c r="CQ449" s="8"/>
      <c r="CR449" s="8"/>
      <c r="CS449" s="8"/>
      <c r="CT449" s="8"/>
      <c r="CU449" s="8"/>
      <c r="CV449" s="8"/>
      <c r="CW449" s="8"/>
      <c r="CX449" s="8"/>
      <c r="CY449" s="8"/>
      <c r="CZ449" s="8"/>
    </row>
    <row r="450" ht="14.25" customHeight="1">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c r="BC450" s="15"/>
      <c r="BD450" s="15"/>
      <c r="BE450" s="15"/>
      <c r="BF450" s="15"/>
      <c r="BG450" s="15"/>
      <c r="BH450" s="15"/>
      <c r="BI450" s="15"/>
      <c r="BJ450" s="15"/>
      <c r="BK450" s="15"/>
      <c r="BL450" s="15"/>
      <c r="BM450" s="15"/>
      <c r="BN450" s="15"/>
      <c r="BO450" s="15"/>
      <c r="BP450" s="15"/>
      <c r="BQ450" s="15"/>
      <c r="BR450" s="15"/>
      <c r="BS450" s="15"/>
      <c r="BT450" s="15"/>
      <c r="BU450" s="15"/>
      <c r="BV450" s="15"/>
      <c r="BW450" s="15"/>
      <c r="BX450" s="15"/>
      <c r="BY450" s="15"/>
      <c r="BZ450" s="15"/>
      <c r="CA450" s="8"/>
      <c r="CB450" s="8"/>
      <c r="CC450" s="8"/>
      <c r="CD450" s="8"/>
      <c r="CE450" s="8"/>
      <c r="CF450" s="8"/>
      <c r="CG450" s="8"/>
      <c r="CH450" s="8"/>
      <c r="CI450" s="8"/>
      <c r="CJ450" s="8"/>
      <c r="CK450" s="8"/>
      <c r="CL450" s="8"/>
      <c r="CM450" s="8"/>
      <c r="CN450" s="8"/>
      <c r="CO450" s="8"/>
      <c r="CP450" s="8"/>
      <c r="CQ450" s="8"/>
      <c r="CR450" s="8"/>
      <c r="CS450" s="8"/>
      <c r="CT450" s="8"/>
      <c r="CU450" s="8"/>
      <c r="CV450" s="8"/>
      <c r="CW450" s="8"/>
      <c r="CX450" s="8"/>
      <c r="CY450" s="8"/>
      <c r="CZ450" s="8"/>
    </row>
    <row r="451" ht="14.25" customHeight="1">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c r="AB451" s="15"/>
      <c r="AC451" s="15"/>
      <c r="AD451" s="15"/>
      <c r="AE451" s="15"/>
      <c r="AF451" s="15"/>
      <c r="AG451" s="15"/>
      <c r="AH451" s="15"/>
      <c r="AI451" s="15"/>
      <c r="AJ451" s="15"/>
      <c r="AK451" s="15"/>
      <c r="AL451" s="15"/>
      <c r="AM451" s="15"/>
      <c r="AN451" s="15"/>
      <c r="AO451" s="15"/>
      <c r="AP451" s="15"/>
      <c r="AQ451" s="15"/>
      <c r="AR451" s="15"/>
      <c r="AS451" s="15"/>
      <c r="AT451" s="15"/>
      <c r="AU451" s="15"/>
      <c r="AV451" s="15"/>
      <c r="AW451" s="15"/>
      <c r="AX451" s="15"/>
      <c r="AY451" s="15"/>
      <c r="AZ451" s="15"/>
      <c r="BA451" s="15"/>
      <c r="BB451" s="15"/>
      <c r="BC451" s="15"/>
      <c r="BD451" s="15"/>
      <c r="BE451" s="15"/>
      <c r="BF451" s="15"/>
      <c r="BG451" s="15"/>
      <c r="BH451" s="15"/>
      <c r="BI451" s="15"/>
      <c r="BJ451" s="15"/>
      <c r="BK451" s="15"/>
      <c r="BL451" s="15"/>
      <c r="BM451" s="15"/>
      <c r="BN451" s="15"/>
      <c r="BO451" s="15"/>
      <c r="BP451" s="15"/>
      <c r="BQ451" s="15"/>
      <c r="BR451" s="15"/>
      <c r="BS451" s="15"/>
      <c r="BT451" s="15"/>
      <c r="BU451" s="15"/>
      <c r="BV451" s="15"/>
      <c r="BW451" s="15"/>
      <c r="BX451" s="15"/>
      <c r="BY451" s="15"/>
      <c r="BZ451" s="15"/>
      <c r="CA451" s="8"/>
      <c r="CB451" s="8"/>
      <c r="CC451" s="8"/>
      <c r="CD451" s="8"/>
      <c r="CE451" s="8"/>
      <c r="CF451" s="8"/>
      <c r="CG451" s="8"/>
      <c r="CH451" s="8"/>
      <c r="CI451" s="8"/>
      <c r="CJ451" s="8"/>
      <c r="CK451" s="8"/>
      <c r="CL451" s="8"/>
      <c r="CM451" s="8"/>
      <c r="CN451" s="8"/>
      <c r="CO451" s="8"/>
      <c r="CP451" s="8"/>
      <c r="CQ451" s="8"/>
      <c r="CR451" s="8"/>
      <c r="CS451" s="8"/>
      <c r="CT451" s="8"/>
      <c r="CU451" s="8"/>
      <c r="CV451" s="8"/>
      <c r="CW451" s="8"/>
      <c r="CX451" s="8"/>
      <c r="CY451" s="8"/>
      <c r="CZ451" s="8"/>
    </row>
    <row r="452" ht="14.25" customHeight="1">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c r="BC452" s="15"/>
      <c r="BD452" s="15"/>
      <c r="BE452" s="15"/>
      <c r="BF452" s="15"/>
      <c r="BG452" s="15"/>
      <c r="BH452" s="15"/>
      <c r="BI452" s="15"/>
      <c r="BJ452" s="15"/>
      <c r="BK452" s="15"/>
      <c r="BL452" s="15"/>
      <c r="BM452" s="15"/>
      <c r="BN452" s="15"/>
      <c r="BO452" s="15"/>
      <c r="BP452" s="15"/>
      <c r="BQ452" s="15"/>
      <c r="BR452" s="15"/>
      <c r="BS452" s="15"/>
      <c r="BT452" s="15"/>
      <c r="BU452" s="15"/>
      <c r="BV452" s="15"/>
      <c r="BW452" s="15"/>
      <c r="BX452" s="15"/>
      <c r="BY452" s="15"/>
      <c r="BZ452" s="15"/>
      <c r="CA452" s="8"/>
      <c r="CB452" s="8"/>
      <c r="CC452" s="8"/>
      <c r="CD452" s="8"/>
      <c r="CE452" s="8"/>
      <c r="CF452" s="8"/>
      <c r="CG452" s="8"/>
      <c r="CH452" s="8"/>
      <c r="CI452" s="8"/>
      <c r="CJ452" s="8"/>
      <c r="CK452" s="8"/>
      <c r="CL452" s="8"/>
      <c r="CM452" s="8"/>
      <c r="CN452" s="8"/>
      <c r="CO452" s="8"/>
      <c r="CP452" s="8"/>
      <c r="CQ452" s="8"/>
      <c r="CR452" s="8"/>
      <c r="CS452" s="8"/>
      <c r="CT452" s="8"/>
      <c r="CU452" s="8"/>
      <c r="CV452" s="8"/>
      <c r="CW452" s="8"/>
      <c r="CX452" s="8"/>
      <c r="CY452" s="8"/>
      <c r="CZ452" s="8"/>
    </row>
    <row r="453" ht="14.25" customHeight="1">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c r="AB453" s="15"/>
      <c r="AC453" s="15"/>
      <c r="AD453" s="15"/>
      <c r="AE453" s="15"/>
      <c r="AF453" s="15"/>
      <c r="AG453" s="15"/>
      <c r="AH453" s="15"/>
      <c r="AI453" s="15"/>
      <c r="AJ453" s="15"/>
      <c r="AK453" s="15"/>
      <c r="AL453" s="15"/>
      <c r="AM453" s="15"/>
      <c r="AN453" s="15"/>
      <c r="AO453" s="15"/>
      <c r="AP453" s="15"/>
      <c r="AQ453" s="15"/>
      <c r="AR453" s="15"/>
      <c r="AS453" s="15"/>
      <c r="AT453" s="15"/>
      <c r="AU453" s="15"/>
      <c r="AV453" s="15"/>
      <c r="AW453" s="15"/>
      <c r="AX453" s="15"/>
      <c r="AY453" s="15"/>
      <c r="AZ453" s="15"/>
      <c r="BA453" s="15"/>
      <c r="BB453" s="15"/>
      <c r="BC453" s="15"/>
      <c r="BD453" s="15"/>
      <c r="BE453" s="15"/>
      <c r="BF453" s="15"/>
      <c r="BG453" s="15"/>
      <c r="BH453" s="15"/>
      <c r="BI453" s="15"/>
      <c r="BJ453" s="15"/>
      <c r="BK453" s="15"/>
      <c r="BL453" s="15"/>
      <c r="BM453" s="15"/>
      <c r="BN453" s="15"/>
      <c r="BO453" s="15"/>
      <c r="BP453" s="15"/>
      <c r="BQ453" s="15"/>
      <c r="BR453" s="15"/>
      <c r="BS453" s="15"/>
      <c r="BT453" s="15"/>
      <c r="BU453" s="15"/>
      <c r="BV453" s="15"/>
      <c r="BW453" s="15"/>
      <c r="BX453" s="15"/>
      <c r="BY453" s="15"/>
      <c r="BZ453" s="15"/>
      <c r="CA453" s="8"/>
      <c r="CB453" s="8"/>
      <c r="CC453" s="8"/>
      <c r="CD453" s="8"/>
      <c r="CE453" s="8"/>
      <c r="CF453" s="8"/>
      <c r="CG453" s="8"/>
      <c r="CH453" s="8"/>
      <c r="CI453" s="8"/>
      <c r="CJ453" s="8"/>
      <c r="CK453" s="8"/>
      <c r="CL453" s="8"/>
      <c r="CM453" s="8"/>
      <c r="CN453" s="8"/>
      <c r="CO453" s="8"/>
      <c r="CP453" s="8"/>
      <c r="CQ453" s="8"/>
      <c r="CR453" s="8"/>
      <c r="CS453" s="8"/>
      <c r="CT453" s="8"/>
      <c r="CU453" s="8"/>
      <c r="CV453" s="8"/>
      <c r="CW453" s="8"/>
      <c r="CX453" s="8"/>
      <c r="CY453" s="8"/>
      <c r="CZ453" s="8"/>
    </row>
    <row r="454" ht="14.25" customHeight="1">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BW454" s="15"/>
      <c r="BX454" s="15"/>
      <c r="BY454" s="15"/>
      <c r="BZ454" s="15"/>
      <c r="CA454" s="8"/>
      <c r="CB454" s="8"/>
      <c r="CC454" s="8"/>
      <c r="CD454" s="8"/>
      <c r="CE454" s="8"/>
      <c r="CF454" s="8"/>
      <c r="CG454" s="8"/>
      <c r="CH454" s="8"/>
      <c r="CI454" s="8"/>
      <c r="CJ454" s="8"/>
      <c r="CK454" s="8"/>
      <c r="CL454" s="8"/>
      <c r="CM454" s="8"/>
      <c r="CN454" s="8"/>
      <c r="CO454" s="8"/>
      <c r="CP454" s="8"/>
      <c r="CQ454" s="8"/>
      <c r="CR454" s="8"/>
      <c r="CS454" s="8"/>
      <c r="CT454" s="8"/>
      <c r="CU454" s="8"/>
      <c r="CV454" s="8"/>
      <c r="CW454" s="8"/>
      <c r="CX454" s="8"/>
      <c r="CY454" s="8"/>
      <c r="CZ454" s="8"/>
    </row>
    <row r="455" ht="14.25" customHeight="1">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c r="AB455" s="15"/>
      <c r="AC455" s="15"/>
      <c r="AD455" s="15"/>
      <c r="AE455" s="15"/>
      <c r="AF455" s="15"/>
      <c r="AG455" s="15"/>
      <c r="AH455" s="15"/>
      <c r="AI455" s="15"/>
      <c r="AJ455" s="15"/>
      <c r="AK455" s="15"/>
      <c r="AL455" s="15"/>
      <c r="AM455" s="15"/>
      <c r="AN455" s="15"/>
      <c r="AO455" s="15"/>
      <c r="AP455" s="15"/>
      <c r="AQ455" s="15"/>
      <c r="AR455" s="15"/>
      <c r="AS455" s="15"/>
      <c r="AT455" s="15"/>
      <c r="AU455" s="15"/>
      <c r="AV455" s="15"/>
      <c r="AW455" s="15"/>
      <c r="AX455" s="15"/>
      <c r="AY455" s="15"/>
      <c r="AZ455" s="15"/>
      <c r="BA455" s="15"/>
      <c r="BB455" s="15"/>
      <c r="BC455" s="15"/>
      <c r="BD455" s="15"/>
      <c r="BE455" s="15"/>
      <c r="BF455" s="15"/>
      <c r="BG455" s="15"/>
      <c r="BH455" s="15"/>
      <c r="BI455" s="15"/>
      <c r="BJ455" s="15"/>
      <c r="BK455" s="15"/>
      <c r="BL455" s="15"/>
      <c r="BM455" s="15"/>
      <c r="BN455" s="15"/>
      <c r="BO455" s="15"/>
      <c r="BP455" s="15"/>
      <c r="BQ455" s="15"/>
      <c r="BR455" s="15"/>
      <c r="BS455" s="15"/>
      <c r="BT455" s="15"/>
      <c r="BU455" s="15"/>
      <c r="BV455" s="15"/>
      <c r="BW455" s="15"/>
      <c r="BX455" s="15"/>
      <c r="BY455" s="15"/>
      <c r="BZ455" s="15"/>
      <c r="CA455" s="8"/>
      <c r="CB455" s="8"/>
      <c r="CC455" s="8"/>
      <c r="CD455" s="8"/>
      <c r="CE455" s="8"/>
      <c r="CF455" s="8"/>
      <c r="CG455" s="8"/>
      <c r="CH455" s="8"/>
      <c r="CI455" s="8"/>
      <c r="CJ455" s="8"/>
      <c r="CK455" s="8"/>
      <c r="CL455" s="8"/>
      <c r="CM455" s="8"/>
      <c r="CN455" s="8"/>
      <c r="CO455" s="8"/>
      <c r="CP455" s="8"/>
      <c r="CQ455" s="8"/>
      <c r="CR455" s="8"/>
      <c r="CS455" s="8"/>
      <c r="CT455" s="8"/>
      <c r="CU455" s="8"/>
      <c r="CV455" s="8"/>
      <c r="CW455" s="8"/>
      <c r="CX455" s="8"/>
      <c r="CY455" s="8"/>
      <c r="CZ455" s="8"/>
    </row>
    <row r="456" ht="14.25" customHeight="1">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c r="BC456" s="15"/>
      <c r="BD456" s="15"/>
      <c r="BE456" s="15"/>
      <c r="BF456" s="15"/>
      <c r="BG456" s="15"/>
      <c r="BH456" s="15"/>
      <c r="BI456" s="15"/>
      <c r="BJ456" s="15"/>
      <c r="BK456" s="15"/>
      <c r="BL456" s="15"/>
      <c r="BM456" s="15"/>
      <c r="BN456" s="15"/>
      <c r="BO456" s="15"/>
      <c r="BP456" s="15"/>
      <c r="BQ456" s="15"/>
      <c r="BR456" s="15"/>
      <c r="BS456" s="15"/>
      <c r="BT456" s="15"/>
      <c r="BU456" s="15"/>
      <c r="BV456" s="15"/>
      <c r="BW456" s="15"/>
      <c r="BX456" s="15"/>
      <c r="BY456" s="15"/>
      <c r="BZ456" s="15"/>
      <c r="CA456" s="8"/>
      <c r="CB456" s="8"/>
      <c r="CC456" s="8"/>
      <c r="CD456" s="8"/>
      <c r="CE456" s="8"/>
      <c r="CF456" s="8"/>
      <c r="CG456" s="8"/>
      <c r="CH456" s="8"/>
      <c r="CI456" s="8"/>
      <c r="CJ456" s="8"/>
      <c r="CK456" s="8"/>
      <c r="CL456" s="8"/>
      <c r="CM456" s="8"/>
      <c r="CN456" s="8"/>
      <c r="CO456" s="8"/>
      <c r="CP456" s="8"/>
      <c r="CQ456" s="8"/>
      <c r="CR456" s="8"/>
      <c r="CS456" s="8"/>
      <c r="CT456" s="8"/>
      <c r="CU456" s="8"/>
      <c r="CV456" s="8"/>
      <c r="CW456" s="8"/>
      <c r="CX456" s="8"/>
      <c r="CY456" s="8"/>
      <c r="CZ456" s="8"/>
    </row>
    <row r="457" ht="14.25" customHeight="1">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c r="AB457" s="15"/>
      <c r="AC457" s="15"/>
      <c r="AD457" s="15"/>
      <c r="AE457" s="15"/>
      <c r="AF457" s="15"/>
      <c r="AG457" s="15"/>
      <c r="AH457" s="15"/>
      <c r="AI457" s="15"/>
      <c r="AJ457" s="15"/>
      <c r="AK457" s="15"/>
      <c r="AL457" s="15"/>
      <c r="AM457" s="15"/>
      <c r="AN457" s="15"/>
      <c r="AO457" s="15"/>
      <c r="AP457" s="15"/>
      <c r="AQ457" s="15"/>
      <c r="AR457" s="15"/>
      <c r="AS457" s="15"/>
      <c r="AT457" s="15"/>
      <c r="AU457" s="15"/>
      <c r="AV457" s="15"/>
      <c r="AW457" s="15"/>
      <c r="AX457" s="15"/>
      <c r="AY457" s="15"/>
      <c r="AZ457" s="15"/>
      <c r="BA457" s="15"/>
      <c r="BB457" s="15"/>
      <c r="BC457" s="15"/>
      <c r="BD457" s="15"/>
      <c r="BE457" s="15"/>
      <c r="BF457" s="15"/>
      <c r="BG457" s="15"/>
      <c r="BH457" s="15"/>
      <c r="BI457" s="15"/>
      <c r="BJ457" s="15"/>
      <c r="BK457" s="15"/>
      <c r="BL457" s="15"/>
      <c r="BM457" s="15"/>
      <c r="BN457" s="15"/>
      <c r="BO457" s="15"/>
      <c r="BP457" s="15"/>
      <c r="BQ457" s="15"/>
      <c r="BR457" s="15"/>
      <c r="BS457" s="15"/>
      <c r="BT457" s="15"/>
      <c r="BU457" s="15"/>
      <c r="BV457" s="15"/>
      <c r="BW457" s="15"/>
      <c r="BX457" s="15"/>
      <c r="BY457" s="15"/>
      <c r="BZ457" s="15"/>
      <c r="CA457" s="8"/>
      <c r="CB457" s="8"/>
      <c r="CC457" s="8"/>
      <c r="CD457" s="8"/>
      <c r="CE457" s="8"/>
      <c r="CF457" s="8"/>
      <c r="CG457" s="8"/>
      <c r="CH457" s="8"/>
      <c r="CI457" s="8"/>
      <c r="CJ457" s="8"/>
      <c r="CK457" s="8"/>
      <c r="CL457" s="8"/>
      <c r="CM457" s="8"/>
      <c r="CN457" s="8"/>
      <c r="CO457" s="8"/>
      <c r="CP457" s="8"/>
      <c r="CQ457" s="8"/>
      <c r="CR457" s="8"/>
      <c r="CS457" s="8"/>
      <c r="CT457" s="8"/>
      <c r="CU457" s="8"/>
      <c r="CV457" s="8"/>
      <c r="CW457" s="8"/>
      <c r="CX457" s="8"/>
      <c r="CY457" s="8"/>
      <c r="CZ457" s="8"/>
    </row>
    <row r="458" ht="14.25" customHeight="1">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c r="BC458" s="15"/>
      <c r="BD458" s="15"/>
      <c r="BE458" s="15"/>
      <c r="BF458" s="15"/>
      <c r="BG458" s="15"/>
      <c r="BH458" s="15"/>
      <c r="BI458" s="15"/>
      <c r="BJ458" s="15"/>
      <c r="BK458" s="15"/>
      <c r="BL458" s="15"/>
      <c r="BM458" s="15"/>
      <c r="BN458" s="15"/>
      <c r="BO458" s="15"/>
      <c r="BP458" s="15"/>
      <c r="BQ458" s="15"/>
      <c r="BR458" s="15"/>
      <c r="BS458" s="15"/>
      <c r="BT458" s="15"/>
      <c r="BU458" s="15"/>
      <c r="BV458" s="15"/>
      <c r="BW458" s="15"/>
      <c r="BX458" s="15"/>
      <c r="BY458" s="15"/>
      <c r="BZ458" s="15"/>
      <c r="CA458" s="8"/>
      <c r="CB458" s="8"/>
      <c r="CC458" s="8"/>
      <c r="CD458" s="8"/>
      <c r="CE458" s="8"/>
      <c r="CF458" s="8"/>
      <c r="CG458" s="8"/>
      <c r="CH458" s="8"/>
      <c r="CI458" s="8"/>
      <c r="CJ458" s="8"/>
      <c r="CK458" s="8"/>
      <c r="CL458" s="8"/>
      <c r="CM458" s="8"/>
      <c r="CN458" s="8"/>
      <c r="CO458" s="8"/>
      <c r="CP458" s="8"/>
      <c r="CQ458" s="8"/>
      <c r="CR458" s="8"/>
      <c r="CS458" s="8"/>
      <c r="CT458" s="8"/>
      <c r="CU458" s="8"/>
      <c r="CV458" s="8"/>
      <c r="CW458" s="8"/>
      <c r="CX458" s="8"/>
      <c r="CY458" s="8"/>
      <c r="CZ458" s="8"/>
    </row>
    <row r="459" ht="14.25" customHeight="1">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R459" s="15"/>
      <c r="AS459" s="15"/>
      <c r="AT459" s="15"/>
      <c r="AU459" s="15"/>
      <c r="AV459" s="15"/>
      <c r="AW459" s="15"/>
      <c r="AX459" s="15"/>
      <c r="AY459" s="15"/>
      <c r="AZ459" s="15"/>
      <c r="BA459" s="15"/>
      <c r="BB459" s="15"/>
      <c r="BC459" s="15"/>
      <c r="BD459" s="15"/>
      <c r="BE459" s="15"/>
      <c r="BF459" s="15"/>
      <c r="BG459" s="15"/>
      <c r="BH459" s="15"/>
      <c r="BI459" s="15"/>
      <c r="BJ459" s="15"/>
      <c r="BK459" s="15"/>
      <c r="BL459" s="15"/>
      <c r="BM459" s="15"/>
      <c r="BN459" s="15"/>
      <c r="BO459" s="15"/>
      <c r="BP459" s="15"/>
      <c r="BQ459" s="15"/>
      <c r="BR459" s="15"/>
      <c r="BS459" s="15"/>
      <c r="BT459" s="15"/>
      <c r="BU459" s="15"/>
      <c r="BV459" s="15"/>
      <c r="BW459" s="15"/>
      <c r="BX459" s="15"/>
      <c r="BY459" s="15"/>
      <c r="BZ459" s="15"/>
      <c r="CA459" s="8"/>
      <c r="CB459" s="8"/>
      <c r="CC459" s="8"/>
      <c r="CD459" s="8"/>
      <c r="CE459" s="8"/>
      <c r="CF459" s="8"/>
      <c r="CG459" s="8"/>
      <c r="CH459" s="8"/>
      <c r="CI459" s="8"/>
      <c r="CJ459" s="8"/>
      <c r="CK459" s="8"/>
      <c r="CL459" s="8"/>
      <c r="CM459" s="8"/>
      <c r="CN459" s="8"/>
      <c r="CO459" s="8"/>
      <c r="CP459" s="8"/>
      <c r="CQ459" s="8"/>
      <c r="CR459" s="8"/>
      <c r="CS459" s="8"/>
      <c r="CT459" s="8"/>
      <c r="CU459" s="8"/>
      <c r="CV459" s="8"/>
      <c r="CW459" s="8"/>
      <c r="CX459" s="8"/>
      <c r="CY459" s="8"/>
      <c r="CZ459" s="8"/>
    </row>
    <row r="460" ht="14.25" customHeight="1">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BW460" s="15"/>
      <c r="BX460" s="15"/>
      <c r="BY460" s="15"/>
      <c r="BZ460" s="15"/>
      <c r="CA460" s="8"/>
      <c r="CB460" s="8"/>
      <c r="CC460" s="8"/>
      <c r="CD460" s="8"/>
      <c r="CE460" s="8"/>
      <c r="CF460" s="8"/>
      <c r="CG460" s="8"/>
      <c r="CH460" s="8"/>
      <c r="CI460" s="8"/>
      <c r="CJ460" s="8"/>
      <c r="CK460" s="8"/>
      <c r="CL460" s="8"/>
      <c r="CM460" s="8"/>
      <c r="CN460" s="8"/>
      <c r="CO460" s="8"/>
      <c r="CP460" s="8"/>
      <c r="CQ460" s="8"/>
      <c r="CR460" s="8"/>
      <c r="CS460" s="8"/>
      <c r="CT460" s="8"/>
      <c r="CU460" s="8"/>
      <c r="CV460" s="8"/>
      <c r="CW460" s="8"/>
      <c r="CX460" s="8"/>
      <c r="CY460" s="8"/>
      <c r="CZ460" s="8"/>
    </row>
    <row r="461" ht="14.25" customHeight="1">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c r="AB461" s="15"/>
      <c r="AC461" s="15"/>
      <c r="AD461" s="15"/>
      <c r="AE461" s="15"/>
      <c r="AF461" s="15"/>
      <c r="AG461" s="15"/>
      <c r="AH461" s="15"/>
      <c r="AI461" s="15"/>
      <c r="AJ461" s="15"/>
      <c r="AK461" s="15"/>
      <c r="AL461" s="15"/>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BN461" s="15"/>
      <c r="BO461" s="15"/>
      <c r="BP461" s="15"/>
      <c r="BQ461" s="15"/>
      <c r="BR461" s="15"/>
      <c r="BS461" s="15"/>
      <c r="BT461" s="15"/>
      <c r="BU461" s="15"/>
      <c r="BV461" s="15"/>
      <c r="BW461" s="15"/>
      <c r="BX461" s="15"/>
      <c r="BY461" s="15"/>
      <c r="BZ461" s="15"/>
      <c r="CA461" s="8"/>
      <c r="CB461" s="8"/>
      <c r="CC461" s="8"/>
      <c r="CD461" s="8"/>
      <c r="CE461" s="8"/>
      <c r="CF461" s="8"/>
      <c r="CG461" s="8"/>
      <c r="CH461" s="8"/>
      <c r="CI461" s="8"/>
      <c r="CJ461" s="8"/>
      <c r="CK461" s="8"/>
      <c r="CL461" s="8"/>
      <c r="CM461" s="8"/>
      <c r="CN461" s="8"/>
      <c r="CO461" s="8"/>
      <c r="CP461" s="8"/>
      <c r="CQ461" s="8"/>
      <c r="CR461" s="8"/>
      <c r="CS461" s="8"/>
      <c r="CT461" s="8"/>
      <c r="CU461" s="8"/>
      <c r="CV461" s="8"/>
      <c r="CW461" s="8"/>
      <c r="CX461" s="8"/>
      <c r="CY461" s="8"/>
      <c r="CZ461" s="8"/>
    </row>
    <row r="462" ht="14.25" customHeight="1">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c r="BC462" s="15"/>
      <c r="BD462" s="15"/>
      <c r="BE462" s="15"/>
      <c r="BF462" s="15"/>
      <c r="BG462" s="15"/>
      <c r="BH462" s="15"/>
      <c r="BI462" s="15"/>
      <c r="BJ462" s="15"/>
      <c r="BK462" s="15"/>
      <c r="BL462" s="15"/>
      <c r="BM462" s="15"/>
      <c r="BN462" s="15"/>
      <c r="BO462" s="15"/>
      <c r="BP462" s="15"/>
      <c r="BQ462" s="15"/>
      <c r="BR462" s="15"/>
      <c r="BS462" s="15"/>
      <c r="BT462" s="15"/>
      <c r="BU462" s="15"/>
      <c r="BV462" s="15"/>
      <c r="BW462" s="15"/>
      <c r="BX462" s="15"/>
      <c r="BY462" s="15"/>
      <c r="BZ462" s="15"/>
      <c r="CA462" s="8"/>
      <c r="CB462" s="8"/>
      <c r="CC462" s="8"/>
      <c r="CD462" s="8"/>
      <c r="CE462" s="8"/>
      <c r="CF462" s="8"/>
      <c r="CG462" s="8"/>
      <c r="CH462" s="8"/>
      <c r="CI462" s="8"/>
      <c r="CJ462" s="8"/>
      <c r="CK462" s="8"/>
      <c r="CL462" s="8"/>
      <c r="CM462" s="8"/>
      <c r="CN462" s="8"/>
      <c r="CO462" s="8"/>
      <c r="CP462" s="8"/>
      <c r="CQ462" s="8"/>
      <c r="CR462" s="8"/>
      <c r="CS462" s="8"/>
      <c r="CT462" s="8"/>
      <c r="CU462" s="8"/>
      <c r="CV462" s="8"/>
      <c r="CW462" s="8"/>
      <c r="CX462" s="8"/>
      <c r="CY462" s="8"/>
      <c r="CZ462" s="8"/>
    </row>
    <row r="463" ht="14.25" customHeight="1">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c r="AY463" s="15"/>
      <c r="AZ463" s="15"/>
      <c r="BA463" s="15"/>
      <c r="BB463" s="15"/>
      <c r="BC463" s="15"/>
      <c r="BD463" s="15"/>
      <c r="BE463" s="15"/>
      <c r="BF463" s="15"/>
      <c r="BG463" s="15"/>
      <c r="BH463" s="15"/>
      <c r="BI463" s="15"/>
      <c r="BJ463" s="15"/>
      <c r="BK463" s="15"/>
      <c r="BL463" s="15"/>
      <c r="BM463" s="15"/>
      <c r="BN463" s="15"/>
      <c r="BO463" s="15"/>
      <c r="BP463" s="15"/>
      <c r="BQ463" s="15"/>
      <c r="BR463" s="15"/>
      <c r="BS463" s="15"/>
      <c r="BT463" s="15"/>
      <c r="BU463" s="15"/>
      <c r="BV463" s="15"/>
      <c r="BW463" s="15"/>
      <c r="BX463" s="15"/>
      <c r="BY463" s="15"/>
      <c r="BZ463" s="15"/>
      <c r="CA463" s="8"/>
      <c r="CB463" s="8"/>
      <c r="CC463" s="8"/>
      <c r="CD463" s="8"/>
      <c r="CE463" s="8"/>
      <c r="CF463" s="8"/>
      <c r="CG463" s="8"/>
      <c r="CH463" s="8"/>
      <c r="CI463" s="8"/>
      <c r="CJ463" s="8"/>
      <c r="CK463" s="8"/>
      <c r="CL463" s="8"/>
      <c r="CM463" s="8"/>
      <c r="CN463" s="8"/>
      <c r="CO463" s="8"/>
      <c r="CP463" s="8"/>
      <c r="CQ463" s="8"/>
      <c r="CR463" s="8"/>
      <c r="CS463" s="8"/>
      <c r="CT463" s="8"/>
      <c r="CU463" s="8"/>
      <c r="CV463" s="8"/>
      <c r="CW463" s="8"/>
      <c r="CX463" s="8"/>
      <c r="CY463" s="8"/>
      <c r="CZ463" s="8"/>
    </row>
    <row r="464" ht="14.25" customHeight="1">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c r="BC464" s="15"/>
      <c r="BD464" s="15"/>
      <c r="BE464" s="15"/>
      <c r="BF464" s="15"/>
      <c r="BG464" s="15"/>
      <c r="BH464" s="15"/>
      <c r="BI464" s="15"/>
      <c r="BJ464" s="15"/>
      <c r="BK464" s="15"/>
      <c r="BL464" s="15"/>
      <c r="BM464" s="15"/>
      <c r="BN464" s="15"/>
      <c r="BO464" s="15"/>
      <c r="BP464" s="15"/>
      <c r="BQ464" s="15"/>
      <c r="BR464" s="15"/>
      <c r="BS464" s="15"/>
      <c r="BT464" s="15"/>
      <c r="BU464" s="15"/>
      <c r="BV464" s="15"/>
      <c r="BW464" s="15"/>
      <c r="BX464" s="15"/>
      <c r="BY464" s="15"/>
      <c r="BZ464" s="15"/>
      <c r="CA464" s="8"/>
      <c r="CB464" s="8"/>
      <c r="CC464" s="8"/>
      <c r="CD464" s="8"/>
      <c r="CE464" s="8"/>
      <c r="CF464" s="8"/>
      <c r="CG464" s="8"/>
      <c r="CH464" s="8"/>
      <c r="CI464" s="8"/>
      <c r="CJ464" s="8"/>
      <c r="CK464" s="8"/>
      <c r="CL464" s="8"/>
      <c r="CM464" s="8"/>
      <c r="CN464" s="8"/>
      <c r="CO464" s="8"/>
      <c r="CP464" s="8"/>
      <c r="CQ464" s="8"/>
      <c r="CR464" s="8"/>
      <c r="CS464" s="8"/>
      <c r="CT464" s="8"/>
      <c r="CU464" s="8"/>
      <c r="CV464" s="8"/>
      <c r="CW464" s="8"/>
      <c r="CX464" s="8"/>
      <c r="CY464" s="8"/>
      <c r="CZ464" s="8"/>
    </row>
    <row r="465" ht="14.25" customHeight="1">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c r="AB465" s="15"/>
      <c r="AC465" s="15"/>
      <c r="AD465" s="15"/>
      <c r="AE465" s="15"/>
      <c r="AF465" s="15"/>
      <c r="AG465" s="15"/>
      <c r="AH465" s="15"/>
      <c r="AI465" s="15"/>
      <c r="AJ465" s="15"/>
      <c r="AK465" s="15"/>
      <c r="AL465" s="15"/>
      <c r="AM465" s="15"/>
      <c r="AN465" s="15"/>
      <c r="AO465" s="15"/>
      <c r="AP465" s="15"/>
      <c r="AQ465" s="15"/>
      <c r="AR465" s="15"/>
      <c r="AS465" s="15"/>
      <c r="AT465" s="15"/>
      <c r="AU465" s="15"/>
      <c r="AV465" s="15"/>
      <c r="AW465" s="15"/>
      <c r="AX465" s="15"/>
      <c r="AY465" s="15"/>
      <c r="AZ465" s="15"/>
      <c r="BA465" s="15"/>
      <c r="BB465" s="15"/>
      <c r="BC465" s="15"/>
      <c r="BD465" s="15"/>
      <c r="BE465" s="15"/>
      <c r="BF465" s="15"/>
      <c r="BG465" s="15"/>
      <c r="BH465" s="15"/>
      <c r="BI465" s="15"/>
      <c r="BJ465" s="15"/>
      <c r="BK465" s="15"/>
      <c r="BL465" s="15"/>
      <c r="BM465" s="15"/>
      <c r="BN465" s="15"/>
      <c r="BO465" s="15"/>
      <c r="BP465" s="15"/>
      <c r="BQ465" s="15"/>
      <c r="BR465" s="15"/>
      <c r="BS465" s="15"/>
      <c r="BT465" s="15"/>
      <c r="BU465" s="15"/>
      <c r="BV465" s="15"/>
      <c r="BW465" s="15"/>
      <c r="BX465" s="15"/>
      <c r="BY465" s="15"/>
      <c r="BZ465" s="15"/>
      <c r="CA465" s="8"/>
      <c r="CB465" s="8"/>
      <c r="CC465" s="8"/>
      <c r="CD465" s="8"/>
      <c r="CE465" s="8"/>
      <c r="CF465" s="8"/>
      <c r="CG465" s="8"/>
      <c r="CH465" s="8"/>
      <c r="CI465" s="8"/>
      <c r="CJ465" s="8"/>
      <c r="CK465" s="8"/>
      <c r="CL465" s="8"/>
      <c r="CM465" s="8"/>
      <c r="CN465" s="8"/>
      <c r="CO465" s="8"/>
      <c r="CP465" s="8"/>
      <c r="CQ465" s="8"/>
      <c r="CR465" s="8"/>
      <c r="CS465" s="8"/>
      <c r="CT465" s="8"/>
      <c r="CU465" s="8"/>
      <c r="CV465" s="8"/>
      <c r="CW465" s="8"/>
      <c r="CX465" s="8"/>
      <c r="CY465" s="8"/>
      <c r="CZ465" s="8"/>
    </row>
    <row r="466" ht="14.25" customHeight="1">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c r="BC466" s="15"/>
      <c r="BD466" s="15"/>
      <c r="BE466" s="15"/>
      <c r="BF466" s="15"/>
      <c r="BG466" s="15"/>
      <c r="BH466" s="15"/>
      <c r="BI466" s="15"/>
      <c r="BJ466" s="15"/>
      <c r="BK466" s="15"/>
      <c r="BL466" s="15"/>
      <c r="BM466" s="15"/>
      <c r="BN466" s="15"/>
      <c r="BO466" s="15"/>
      <c r="BP466" s="15"/>
      <c r="BQ466" s="15"/>
      <c r="BR466" s="15"/>
      <c r="BS466" s="15"/>
      <c r="BT466" s="15"/>
      <c r="BU466" s="15"/>
      <c r="BV466" s="15"/>
      <c r="BW466" s="15"/>
      <c r="BX466" s="15"/>
      <c r="BY466" s="15"/>
      <c r="BZ466" s="15"/>
      <c r="CA466" s="8"/>
      <c r="CB466" s="8"/>
      <c r="CC466" s="8"/>
      <c r="CD466" s="8"/>
      <c r="CE466" s="8"/>
      <c r="CF466" s="8"/>
      <c r="CG466" s="8"/>
      <c r="CH466" s="8"/>
      <c r="CI466" s="8"/>
      <c r="CJ466" s="8"/>
      <c r="CK466" s="8"/>
      <c r="CL466" s="8"/>
      <c r="CM466" s="8"/>
      <c r="CN466" s="8"/>
      <c r="CO466" s="8"/>
      <c r="CP466" s="8"/>
      <c r="CQ466" s="8"/>
      <c r="CR466" s="8"/>
      <c r="CS466" s="8"/>
      <c r="CT466" s="8"/>
      <c r="CU466" s="8"/>
      <c r="CV466" s="8"/>
      <c r="CW466" s="8"/>
      <c r="CX466" s="8"/>
      <c r="CY466" s="8"/>
      <c r="CZ466" s="8"/>
    </row>
    <row r="467" ht="14.25" customHeight="1">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c r="AB467" s="15"/>
      <c r="AC467" s="15"/>
      <c r="AD467" s="15"/>
      <c r="AE467" s="15"/>
      <c r="AF467" s="15"/>
      <c r="AG467" s="15"/>
      <c r="AH467" s="15"/>
      <c r="AI467" s="15"/>
      <c r="AJ467" s="15"/>
      <c r="AK467" s="15"/>
      <c r="AL467" s="15"/>
      <c r="AM467" s="15"/>
      <c r="AN467" s="15"/>
      <c r="AO467" s="15"/>
      <c r="AP467" s="15"/>
      <c r="AQ467" s="15"/>
      <c r="AR467" s="15"/>
      <c r="AS467" s="15"/>
      <c r="AT467" s="15"/>
      <c r="AU467" s="15"/>
      <c r="AV467" s="15"/>
      <c r="AW467" s="15"/>
      <c r="AX467" s="15"/>
      <c r="AY467" s="15"/>
      <c r="AZ467" s="15"/>
      <c r="BA467" s="15"/>
      <c r="BB467" s="15"/>
      <c r="BC467" s="15"/>
      <c r="BD467" s="15"/>
      <c r="BE467" s="15"/>
      <c r="BF467" s="15"/>
      <c r="BG467" s="15"/>
      <c r="BH467" s="15"/>
      <c r="BI467" s="15"/>
      <c r="BJ467" s="15"/>
      <c r="BK467" s="15"/>
      <c r="BL467" s="15"/>
      <c r="BM467" s="15"/>
      <c r="BN467" s="15"/>
      <c r="BO467" s="15"/>
      <c r="BP467" s="15"/>
      <c r="BQ467" s="15"/>
      <c r="BR467" s="15"/>
      <c r="BS467" s="15"/>
      <c r="BT467" s="15"/>
      <c r="BU467" s="15"/>
      <c r="BV467" s="15"/>
      <c r="BW467" s="15"/>
      <c r="BX467" s="15"/>
      <c r="BY467" s="15"/>
      <c r="BZ467" s="15"/>
      <c r="CA467" s="8"/>
      <c r="CB467" s="8"/>
      <c r="CC467" s="8"/>
      <c r="CD467" s="8"/>
      <c r="CE467" s="8"/>
      <c r="CF467" s="8"/>
      <c r="CG467" s="8"/>
      <c r="CH467" s="8"/>
      <c r="CI467" s="8"/>
      <c r="CJ467" s="8"/>
      <c r="CK467" s="8"/>
      <c r="CL467" s="8"/>
      <c r="CM467" s="8"/>
      <c r="CN467" s="8"/>
      <c r="CO467" s="8"/>
      <c r="CP467" s="8"/>
      <c r="CQ467" s="8"/>
      <c r="CR467" s="8"/>
      <c r="CS467" s="8"/>
      <c r="CT467" s="8"/>
      <c r="CU467" s="8"/>
      <c r="CV467" s="8"/>
      <c r="CW467" s="8"/>
      <c r="CX467" s="8"/>
      <c r="CY467" s="8"/>
      <c r="CZ467" s="8"/>
    </row>
    <row r="468" ht="14.25" customHeight="1">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c r="BC468" s="15"/>
      <c r="BD468" s="15"/>
      <c r="BE468" s="15"/>
      <c r="BF468" s="15"/>
      <c r="BG468" s="15"/>
      <c r="BH468" s="15"/>
      <c r="BI468" s="15"/>
      <c r="BJ468" s="15"/>
      <c r="BK468" s="15"/>
      <c r="BL468" s="15"/>
      <c r="BM468" s="15"/>
      <c r="BN468" s="15"/>
      <c r="BO468" s="15"/>
      <c r="BP468" s="15"/>
      <c r="BQ468" s="15"/>
      <c r="BR468" s="15"/>
      <c r="BS468" s="15"/>
      <c r="BT468" s="15"/>
      <c r="BU468" s="15"/>
      <c r="BV468" s="15"/>
      <c r="BW468" s="15"/>
      <c r="BX468" s="15"/>
      <c r="BY468" s="15"/>
      <c r="BZ468" s="15"/>
      <c r="CA468" s="8"/>
      <c r="CB468" s="8"/>
      <c r="CC468" s="8"/>
      <c r="CD468" s="8"/>
      <c r="CE468" s="8"/>
      <c r="CF468" s="8"/>
      <c r="CG468" s="8"/>
      <c r="CH468" s="8"/>
      <c r="CI468" s="8"/>
      <c r="CJ468" s="8"/>
      <c r="CK468" s="8"/>
      <c r="CL468" s="8"/>
      <c r="CM468" s="8"/>
      <c r="CN468" s="8"/>
      <c r="CO468" s="8"/>
      <c r="CP468" s="8"/>
      <c r="CQ468" s="8"/>
      <c r="CR468" s="8"/>
      <c r="CS468" s="8"/>
      <c r="CT468" s="8"/>
      <c r="CU468" s="8"/>
      <c r="CV468" s="8"/>
      <c r="CW468" s="8"/>
      <c r="CX468" s="8"/>
      <c r="CY468" s="8"/>
      <c r="CZ468" s="8"/>
    </row>
    <row r="469" ht="14.25" customHeight="1">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c r="AB469" s="15"/>
      <c r="AC469" s="15"/>
      <c r="AD469" s="15"/>
      <c r="AE469" s="15"/>
      <c r="AF469" s="15"/>
      <c r="AG469" s="15"/>
      <c r="AH469" s="15"/>
      <c r="AI469" s="15"/>
      <c r="AJ469" s="15"/>
      <c r="AK469" s="15"/>
      <c r="AL469" s="15"/>
      <c r="AM469" s="15"/>
      <c r="AN469" s="15"/>
      <c r="AO469" s="15"/>
      <c r="AP469" s="15"/>
      <c r="AQ469" s="15"/>
      <c r="AR469" s="15"/>
      <c r="AS469" s="15"/>
      <c r="AT469" s="15"/>
      <c r="AU469" s="15"/>
      <c r="AV469" s="15"/>
      <c r="AW469" s="15"/>
      <c r="AX469" s="15"/>
      <c r="AY469" s="15"/>
      <c r="AZ469" s="15"/>
      <c r="BA469" s="15"/>
      <c r="BB469" s="15"/>
      <c r="BC469" s="15"/>
      <c r="BD469" s="15"/>
      <c r="BE469" s="15"/>
      <c r="BF469" s="15"/>
      <c r="BG469" s="15"/>
      <c r="BH469" s="15"/>
      <c r="BI469" s="15"/>
      <c r="BJ469" s="15"/>
      <c r="BK469" s="15"/>
      <c r="BL469" s="15"/>
      <c r="BM469" s="15"/>
      <c r="BN469" s="15"/>
      <c r="BO469" s="15"/>
      <c r="BP469" s="15"/>
      <c r="BQ469" s="15"/>
      <c r="BR469" s="15"/>
      <c r="BS469" s="15"/>
      <c r="BT469" s="15"/>
      <c r="BU469" s="15"/>
      <c r="BV469" s="15"/>
      <c r="BW469" s="15"/>
      <c r="BX469" s="15"/>
      <c r="BY469" s="15"/>
      <c r="BZ469" s="15"/>
      <c r="CA469" s="8"/>
      <c r="CB469" s="8"/>
      <c r="CC469" s="8"/>
      <c r="CD469" s="8"/>
      <c r="CE469" s="8"/>
      <c r="CF469" s="8"/>
      <c r="CG469" s="8"/>
      <c r="CH469" s="8"/>
      <c r="CI469" s="8"/>
      <c r="CJ469" s="8"/>
      <c r="CK469" s="8"/>
      <c r="CL469" s="8"/>
      <c r="CM469" s="8"/>
      <c r="CN469" s="8"/>
      <c r="CO469" s="8"/>
      <c r="CP469" s="8"/>
      <c r="CQ469" s="8"/>
      <c r="CR469" s="8"/>
      <c r="CS469" s="8"/>
      <c r="CT469" s="8"/>
      <c r="CU469" s="8"/>
      <c r="CV469" s="8"/>
      <c r="CW469" s="8"/>
      <c r="CX469" s="8"/>
      <c r="CY469" s="8"/>
      <c r="CZ469" s="8"/>
    </row>
    <row r="470" ht="14.25" customHeight="1">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c r="BC470" s="15"/>
      <c r="BD470" s="15"/>
      <c r="BE470" s="15"/>
      <c r="BF470" s="15"/>
      <c r="BG470" s="15"/>
      <c r="BH470" s="15"/>
      <c r="BI470" s="15"/>
      <c r="BJ470" s="15"/>
      <c r="BK470" s="15"/>
      <c r="BL470" s="15"/>
      <c r="BM470" s="15"/>
      <c r="BN470" s="15"/>
      <c r="BO470" s="15"/>
      <c r="BP470" s="15"/>
      <c r="BQ470" s="15"/>
      <c r="BR470" s="15"/>
      <c r="BS470" s="15"/>
      <c r="BT470" s="15"/>
      <c r="BU470" s="15"/>
      <c r="BV470" s="15"/>
      <c r="BW470" s="15"/>
      <c r="BX470" s="15"/>
      <c r="BY470" s="15"/>
      <c r="BZ470" s="15"/>
      <c r="CA470" s="8"/>
      <c r="CB470" s="8"/>
      <c r="CC470" s="8"/>
      <c r="CD470" s="8"/>
      <c r="CE470" s="8"/>
      <c r="CF470" s="8"/>
      <c r="CG470" s="8"/>
      <c r="CH470" s="8"/>
      <c r="CI470" s="8"/>
      <c r="CJ470" s="8"/>
      <c r="CK470" s="8"/>
      <c r="CL470" s="8"/>
      <c r="CM470" s="8"/>
      <c r="CN470" s="8"/>
      <c r="CO470" s="8"/>
      <c r="CP470" s="8"/>
      <c r="CQ470" s="8"/>
      <c r="CR470" s="8"/>
      <c r="CS470" s="8"/>
      <c r="CT470" s="8"/>
      <c r="CU470" s="8"/>
      <c r="CV470" s="8"/>
      <c r="CW470" s="8"/>
      <c r="CX470" s="8"/>
      <c r="CY470" s="8"/>
      <c r="CZ470" s="8"/>
    </row>
    <row r="471" ht="14.25" customHeight="1">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5"/>
      <c r="BC471" s="15"/>
      <c r="BD471" s="15"/>
      <c r="BE471" s="15"/>
      <c r="BF471" s="15"/>
      <c r="BG471" s="15"/>
      <c r="BH471" s="15"/>
      <c r="BI471" s="15"/>
      <c r="BJ471" s="15"/>
      <c r="BK471" s="15"/>
      <c r="BL471" s="15"/>
      <c r="BM471" s="15"/>
      <c r="BN471" s="15"/>
      <c r="BO471" s="15"/>
      <c r="BP471" s="15"/>
      <c r="BQ471" s="15"/>
      <c r="BR471" s="15"/>
      <c r="BS471" s="15"/>
      <c r="BT471" s="15"/>
      <c r="BU471" s="15"/>
      <c r="BV471" s="15"/>
      <c r="BW471" s="15"/>
      <c r="BX471" s="15"/>
      <c r="BY471" s="15"/>
      <c r="BZ471" s="15"/>
      <c r="CA471" s="8"/>
      <c r="CB471" s="8"/>
      <c r="CC471" s="8"/>
      <c r="CD471" s="8"/>
      <c r="CE471" s="8"/>
      <c r="CF471" s="8"/>
      <c r="CG471" s="8"/>
      <c r="CH471" s="8"/>
      <c r="CI471" s="8"/>
      <c r="CJ471" s="8"/>
      <c r="CK471" s="8"/>
      <c r="CL471" s="8"/>
      <c r="CM471" s="8"/>
      <c r="CN471" s="8"/>
      <c r="CO471" s="8"/>
      <c r="CP471" s="8"/>
      <c r="CQ471" s="8"/>
      <c r="CR471" s="8"/>
      <c r="CS471" s="8"/>
      <c r="CT471" s="8"/>
      <c r="CU471" s="8"/>
      <c r="CV471" s="8"/>
      <c r="CW471" s="8"/>
      <c r="CX471" s="8"/>
      <c r="CY471" s="8"/>
      <c r="CZ471" s="8"/>
    </row>
    <row r="472" ht="14.25" customHeight="1">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BW472" s="15"/>
      <c r="BX472" s="15"/>
      <c r="BY472" s="15"/>
      <c r="BZ472" s="15"/>
      <c r="CA472" s="8"/>
      <c r="CB472" s="8"/>
      <c r="CC472" s="8"/>
      <c r="CD472" s="8"/>
      <c r="CE472" s="8"/>
      <c r="CF472" s="8"/>
      <c r="CG472" s="8"/>
      <c r="CH472" s="8"/>
      <c r="CI472" s="8"/>
      <c r="CJ472" s="8"/>
      <c r="CK472" s="8"/>
      <c r="CL472" s="8"/>
      <c r="CM472" s="8"/>
      <c r="CN472" s="8"/>
      <c r="CO472" s="8"/>
      <c r="CP472" s="8"/>
      <c r="CQ472" s="8"/>
      <c r="CR472" s="8"/>
      <c r="CS472" s="8"/>
      <c r="CT472" s="8"/>
      <c r="CU472" s="8"/>
      <c r="CV472" s="8"/>
      <c r="CW472" s="8"/>
      <c r="CX472" s="8"/>
      <c r="CY472" s="8"/>
      <c r="CZ472" s="8"/>
    </row>
    <row r="473" ht="14.25" customHeight="1">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c r="AB473" s="15"/>
      <c r="AC473" s="15"/>
      <c r="AD473" s="15"/>
      <c r="AE473" s="15"/>
      <c r="AF473" s="15"/>
      <c r="AG473" s="15"/>
      <c r="AH473" s="15"/>
      <c r="AI473" s="15"/>
      <c r="AJ473" s="15"/>
      <c r="AK473" s="15"/>
      <c r="AL473" s="15"/>
      <c r="AM473" s="15"/>
      <c r="AN473" s="15"/>
      <c r="AO473" s="15"/>
      <c r="AP473" s="15"/>
      <c r="AQ473" s="15"/>
      <c r="AR473" s="15"/>
      <c r="AS473" s="15"/>
      <c r="AT473" s="15"/>
      <c r="AU473" s="15"/>
      <c r="AV473" s="15"/>
      <c r="AW473" s="15"/>
      <c r="AX473" s="15"/>
      <c r="AY473" s="15"/>
      <c r="AZ473" s="15"/>
      <c r="BA473" s="15"/>
      <c r="BB473" s="15"/>
      <c r="BC473" s="15"/>
      <c r="BD473" s="15"/>
      <c r="BE473" s="15"/>
      <c r="BF473" s="15"/>
      <c r="BG473" s="15"/>
      <c r="BH473" s="15"/>
      <c r="BI473" s="15"/>
      <c r="BJ473" s="15"/>
      <c r="BK473" s="15"/>
      <c r="BL473" s="15"/>
      <c r="BM473" s="15"/>
      <c r="BN473" s="15"/>
      <c r="BO473" s="15"/>
      <c r="BP473" s="15"/>
      <c r="BQ473" s="15"/>
      <c r="BR473" s="15"/>
      <c r="BS473" s="15"/>
      <c r="BT473" s="15"/>
      <c r="BU473" s="15"/>
      <c r="BV473" s="15"/>
      <c r="BW473" s="15"/>
      <c r="BX473" s="15"/>
      <c r="BY473" s="15"/>
      <c r="BZ473" s="15"/>
      <c r="CA473" s="8"/>
      <c r="CB473" s="8"/>
      <c r="CC473" s="8"/>
      <c r="CD473" s="8"/>
      <c r="CE473" s="8"/>
      <c r="CF473" s="8"/>
      <c r="CG473" s="8"/>
      <c r="CH473" s="8"/>
      <c r="CI473" s="8"/>
      <c r="CJ473" s="8"/>
      <c r="CK473" s="8"/>
      <c r="CL473" s="8"/>
      <c r="CM473" s="8"/>
      <c r="CN473" s="8"/>
      <c r="CO473" s="8"/>
      <c r="CP473" s="8"/>
      <c r="CQ473" s="8"/>
      <c r="CR473" s="8"/>
      <c r="CS473" s="8"/>
      <c r="CT473" s="8"/>
      <c r="CU473" s="8"/>
      <c r="CV473" s="8"/>
      <c r="CW473" s="8"/>
      <c r="CX473" s="8"/>
      <c r="CY473" s="8"/>
      <c r="CZ473" s="8"/>
    </row>
    <row r="474" ht="14.25" customHeight="1">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N474" s="15"/>
      <c r="BO474" s="15"/>
      <c r="BP474" s="15"/>
      <c r="BQ474" s="15"/>
      <c r="BR474" s="15"/>
      <c r="BS474" s="15"/>
      <c r="BT474" s="15"/>
      <c r="BU474" s="15"/>
      <c r="BV474" s="15"/>
      <c r="BW474" s="15"/>
      <c r="BX474" s="15"/>
      <c r="BY474" s="15"/>
      <c r="BZ474" s="15"/>
      <c r="CA474" s="8"/>
      <c r="CB474" s="8"/>
      <c r="CC474" s="8"/>
      <c r="CD474" s="8"/>
      <c r="CE474" s="8"/>
      <c r="CF474" s="8"/>
      <c r="CG474" s="8"/>
      <c r="CH474" s="8"/>
      <c r="CI474" s="8"/>
      <c r="CJ474" s="8"/>
      <c r="CK474" s="8"/>
      <c r="CL474" s="8"/>
      <c r="CM474" s="8"/>
      <c r="CN474" s="8"/>
      <c r="CO474" s="8"/>
      <c r="CP474" s="8"/>
      <c r="CQ474" s="8"/>
      <c r="CR474" s="8"/>
      <c r="CS474" s="8"/>
      <c r="CT474" s="8"/>
      <c r="CU474" s="8"/>
      <c r="CV474" s="8"/>
      <c r="CW474" s="8"/>
      <c r="CX474" s="8"/>
      <c r="CY474" s="8"/>
      <c r="CZ474" s="8"/>
    </row>
    <row r="475" ht="14.25" customHeight="1">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c r="AB475" s="15"/>
      <c r="AC475" s="15"/>
      <c r="AD475" s="15"/>
      <c r="AE475" s="15"/>
      <c r="AF475" s="15"/>
      <c r="AG475" s="15"/>
      <c r="AH475" s="15"/>
      <c r="AI475" s="15"/>
      <c r="AJ475" s="15"/>
      <c r="AK475" s="15"/>
      <c r="AL475" s="15"/>
      <c r="AM475" s="15"/>
      <c r="AN475" s="15"/>
      <c r="AO475" s="15"/>
      <c r="AP475" s="15"/>
      <c r="AQ475" s="15"/>
      <c r="AR475" s="15"/>
      <c r="AS475" s="15"/>
      <c r="AT475" s="15"/>
      <c r="AU475" s="15"/>
      <c r="AV475" s="15"/>
      <c r="AW475" s="15"/>
      <c r="AX475" s="15"/>
      <c r="AY475" s="15"/>
      <c r="AZ475" s="15"/>
      <c r="BA475" s="15"/>
      <c r="BB475" s="15"/>
      <c r="BC475" s="15"/>
      <c r="BD475" s="15"/>
      <c r="BE475" s="15"/>
      <c r="BF475" s="15"/>
      <c r="BG475" s="15"/>
      <c r="BH475" s="15"/>
      <c r="BI475" s="15"/>
      <c r="BJ475" s="15"/>
      <c r="BK475" s="15"/>
      <c r="BL475" s="15"/>
      <c r="BM475" s="15"/>
      <c r="BN475" s="15"/>
      <c r="BO475" s="15"/>
      <c r="BP475" s="15"/>
      <c r="BQ475" s="15"/>
      <c r="BR475" s="15"/>
      <c r="BS475" s="15"/>
      <c r="BT475" s="15"/>
      <c r="BU475" s="15"/>
      <c r="BV475" s="15"/>
      <c r="BW475" s="15"/>
      <c r="BX475" s="15"/>
      <c r="BY475" s="15"/>
      <c r="BZ475" s="15"/>
      <c r="CA475" s="8"/>
      <c r="CB475" s="8"/>
      <c r="CC475" s="8"/>
      <c r="CD475" s="8"/>
      <c r="CE475" s="8"/>
      <c r="CF475" s="8"/>
      <c r="CG475" s="8"/>
      <c r="CH475" s="8"/>
      <c r="CI475" s="8"/>
      <c r="CJ475" s="8"/>
      <c r="CK475" s="8"/>
      <c r="CL475" s="8"/>
      <c r="CM475" s="8"/>
      <c r="CN475" s="8"/>
      <c r="CO475" s="8"/>
      <c r="CP475" s="8"/>
      <c r="CQ475" s="8"/>
      <c r="CR475" s="8"/>
      <c r="CS475" s="8"/>
      <c r="CT475" s="8"/>
      <c r="CU475" s="8"/>
      <c r="CV475" s="8"/>
      <c r="CW475" s="8"/>
      <c r="CX475" s="8"/>
      <c r="CY475" s="8"/>
      <c r="CZ475" s="8"/>
    </row>
    <row r="476" ht="14.25" customHeight="1">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c r="BC476" s="15"/>
      <c r="BD476" s="15"/>
      <c r="BE476" s="15"/>
      <c r="BF476" s="15"/>
      <c r="BG476" s="15"/>
      <c r="BH476" s="15"/>
      <c r="BI476" s="15"/>
      <c r="BJ476" s="15"/>
      <c r="BK476" s="15"/>
      <c r="BL476" s="15"/>
      <c r="BM476" s="15"/>
      <c r="BN476" s="15"/>
      <c r="BO476" s="15"/>
      <c r="BP476" s="15"/>
      <c r="BQ476" s="15"/>
      <c r="BR476" s="15"/>
      <c r="BS476" s="15"/>
      <c r="BT476" s="15"/>
      <c r="BU476" s="15"/>
      <c r="BV476" s="15"/>
      <c r="BW476" s="15"/>
      <c r="BX476" s="15"/>
      <c r="BY476" s="15"/>
      <c r="BZ476" s="15"/>
      <c r="CA476" s="8"/>
      <c r="CB476" s="8"/>
      <c r="CC476" s="8"/>
      <c r="CD476" s="8"/>
      <c r="CE476" s="8"/>
      <c r="CF476" s="8"/>
      <c r="CG476" s="8"/>
      <c r="CH476" s="8"/>
      <c r="CI476" s="8"/>
      <c r="CJ476" s="8"/>
      <c r="CK476" s="8"/>
      <c r="CL476" s="8"/>
      <c r="CM476" s="8"/>
      <c r="CN476" s="8"/>
      <c r="CO476" s="8"/>
      <c r="CP476" s="8"/>
      <c r="CQ476" s="8"/>
      <c r="CR476" s="8"/>
      <c r="CS476" s="8"/>
      <c r="CT476" s="8"/>
      <c r="CU476" s="8"/>
      <c r="CV476" s="8"/>
      <c r="CW476" s="8"/>
      <c r="CX476" s="8"/>
      <c r="CY476" s="8"/>
      <c r="CZ476" s="8"/>
    </row>
    <row r="477" ht="14.25" customHeight="1">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5"/>
      <c r="BC477" s="15"/>
      <c r="BD477" s="15"/>
      <c r="BE477" s="15"/>
      <c r="BF477" s="15"/>
      <c r="BG477" s="15"/>
      <c r="BH477" s="15"/>
      <c r="BI477" s="15"/>
      <c r="BJ477" s="15"/>
      <c r="BK477" s="15"/>
      <c r="BL477" s="15"/>
      <c r="BM477" s="15"/>
      <c r="BN477" s="15"/>
      <c r="BO477" s="15"/>
      <c r="BP477" s="15"/>
      <c r="BQ477" s="15"/>
      <c r="BR477" s="15"/>
      <c r="BS477" s="15"/>
      <c r="BT477" s="15"/>
      <c r="BU477" s="15"/>
      <c r="BV477" s="15"/>
      <c r="BW477" s="15"/>
      <c r="BX477" s="15"/>
      <c r="BY477" s="15"/>
      <c r="BZ477" s="15"/>
      <c r="CA477" s="8"/>
      <c r="CB477" s="8"/>
      <c r="CC477" s="8"/>
      <c r="CD477" s="8"/>
      <c r="CE477" s="8"/>
      <c r="CF477" s="8"/>
      <c r="CG477" s="8"/>
      <c r="CH477" s="8"/>
      <c r="CI477" s="8"/>
      <c r="CJ477" s="8"/>
      <c r="CK477" s="8"/>
      <c r="CL477" s="8"/>
      <c r="CM477" s="8"/>
      <c r="CN477" s="8"/>
      <c r="CO477" s="8"/>
      <c r="CP477" s="8"/>
      <c r="CQ477" s="8"/>
      <c r="CR477" s="8"/>
      <c r="CS477" s="8"/>
      <c r="CT477" s="8"/>
      <c r="CU477" s="8"/>
      <c r="CV477" s="8"/>
      <c r="CW477" s="8"/>
      <c r="CX477" s="8"/>
      <c r="CY477" s="8"/>
      <c r="CZ477" s="8"/>
    </row>
    <row r="478" ht="14.25" customHeight="1">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c r="BC478" s="15"/>
      <c r="BD478" s="15"/>
      <c r="BE478" s="15"/>
      <c r="BF478" s="15"/>
      <c r="BG478" s="15"/>
      <c r="BH478" s="15"/>
      <c r="BI478" s="15"/>
      <c r="BJ478" s="15"/>
      <c r="BK478" s="15"/>
      <c r="BL478" s="15"/>
      <c r="BM478" s="15"/>
      <c r="BN478" s="15"/>
      <c r="BO478" s="15"/>
      <c r="BP478" s="15"/>
      <c r="BQ478" s="15"/>
      <c r="BR478" s="15"/>
      <c r="BS478" s="15"/>
      <c r="BT478" s="15"/>
      <c r="BU478" s="15"/>
      <c r="BV478" s="15"/>
      <c r="BW478" s="15"/>
      <c r="BX478" s="15"/>
      <c r="BY478" s="15"/>
      <c r="BZ478" s="15"/>
      <c r="CA478" s="8"/>
      <c r="CB478" s="8"/>
      <c r="CC478" s="8"/>
      <c r="CD478" s="8"/>
      <c r="CE478" s="8"/>
      <c r="CF478" s="8"/>
      <c r="CG478" s="8"/>
      <c r="CH478" s="8"/>
      <c r="CI478" s="8"/>
      <c r="CJ478" s="8"/>
      <c r="CK478" s="8"/>
      <c r="CL478" s="8"/>
      <c r="CM478" s="8"/>
      <c r="CN478" s="8"/>
      <c r="CO478" s="8"/>
      <c r="CP478" s="8"/>
      <c r="CQ478" s="8"/>
      <c r="CR478" s="8"/>
      <c r="CS478" s="8"/>
      <c r="CT478" s="8"/>
      <c r="CU478" s="8"/>
      <c r="CV478" s="8"/>
      <c r="CW478" s="8"/>
      <c r="CX478" s="8"/>
      <c r="CY478" s="8"/>
      <c r="CZ478" s="8"/>
    </row>
    <row r="479" ht="14.25" customHeight="1">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c r="AG479" s="15"/>
      <c r="AH479" s="15"/>
      <c r="AI479" s="15"/>
      <c r="AJ479" s="15"/>
      <c r="AK479" s="15"/>
      <c r="AL479" s="15"/>
      <c r="AM479" s="15"/>
      <c r="AN479" s="15"/>
      <c r="AO479" s="15"/>
      <c r="AP479" s="15"/>
      <c r="AQ479" s="15"/>
      <c r="AR479" s="15"/>
      <c r="AS479" s="15"/>
      <c r="AT479" s="15"/>
      <c r="AU479" s="15"/>
      <c r="AV479" s="15"/>
      <c r="AW479" s="15"/>
      <c r="AX479" s="15"/>
      <c r="AY479" s="15"/>
      <c r="AZ479" s="15"/>
      <c r="BA479" s="15"/>
      <c r="BB479" s="15"/>
      <c r="BC479" s="15"/>
      <c r="BD479" s="15"/>
      <c r="BE479" s="15"/>
      <c r="BF479" s="15"/>
      <c r="BG479" s="15"/>
      <c r="BH479" s="15"/>
      <c r="BI479" s="15"/>
      <c r="BJ479" s="15"/>
      <c r="BK479" s="15"/>
      <c r="BL479" s="15"/>
      <c r="BM479" s="15"/>
      <c r="BN479" s="15"/>
      <c r="BO479" s="15"/>
      <c r="BP479" s="15"/>
      <c r="BQ479" s="15"/>
      <c r="BR479" s="15"/>
      <c r="BS479" s="15"/>
      <c r="BT479" s="15"/>
      <c r="BU479" s="15"/>
      <c r="BV479" s="15"/>
      <c r="BW479" s="15"/>
      <c r="BX479" s="15"/>
      <c r="BY479" s="15"/>
      <c r="BZ479" s="15"/>
      <c r="CA479" s="8"/>
      <c r="CB479" s="8"/>
      <c r="CC479" s="8"/>
      <c r="CD479" s="8"/>
      <c r="CE479" s="8"/>
      <c r="CF479" s="8"/>
      <c r="CG479" s="8"/>
      <c r="CH479" s="8"/>
      <c r="CI479" s="8"/>
      <c r="CJ479" s="8"/>
      <c r="CK479" s="8"/>
      <c r="CL479" s="8"/>
      <c r="CM479" s="8"/>
      <c r="CN479" s="8"/>
      <c r="CO479" s="8"/>
      <c r="CP479" s="8"/>
      <c r="CQ479" s="8"/>
      <c r="CR479" s="8"/>
      <c r="CS479" s="8"/>
      <c r="CT479" s="8"/>
      <c r="CU479" s="8"/>
      <c r="CV479" s="8"/>
      <c r="CW479" s="8"/>
      <c r="CX479" s="8"/>
      <c r="CY479" s="8"/>
      <c r="CZ479" s="8"/>
    </row>
    <row r="480" ht="14.25" customHeight="1">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c r="BC480" s="15"/>
      <c r="BD480" s="15"/>
      <c r="BE480" s="15"/>
      <c r="BF480" s="15"/>
      <c r="BG480" s="15"/>
      <c r="BH480" s="15"/>
      <c r="BI480" s="15"/>
      <c r="BJ480" s="15"/>
      <c r="BK480" s="15"/>
      <c r="BL480" s="15"/>
      <c r="BM480" s="15"/>
      <c r="BN480" s="15"/>
      <c r="BO480" s="15"/>
      <c r="BP480" s="15"/>
      <c r="BQ480" s="15"/>
      <c r="BR480" s="15"/>
      <c r="BS480" s="15"/>
      <c r="BT480" s="15"/>
      <c r="BU480" s="15"/>
      <c r="BV480" s="15"/>
      <c r="BW480" s="15"/>
      <c r="BX480" s="15"/>
      <c r="BY480" s="15"/>
      <c r="BZ480" s="15"/>
      <c r="CA480" s="8"/>
      <c r="CB480" s="8"/>
      <c r="CC480" s="8"/>
      <c r="CD480" s="8"/>
      <c r="CE480" s="8"/>
      <c r="CF480" s="8"/>
      <c r="CG480" s="8"/>
      <c r="CH480" s="8"/>
      <c r="CI480" s="8"/>
      <c r="CJ480" s="8"/>
      <c r="CK480" s="8"/>
      <c r="CL480" s="8"/>
      <c r="CM480" s="8"/>
      <c r="CN480" s="8"/>
      <c r="CO480" s="8"/>
      <c r="CP480" s="8"/>
      <c r="CQ480" s="8"/>
      <c r="CR480" s="8"/>
      <c r="CS480" s="8"/>
      <c r="CT480" s="8"/>
      <c r="CU480" s="8"/>
      <c r="CV480" s="8"/>
      <c r="CW480" s="8"/>
      <c r="CX480" s="8"/>
      <c r="CY480" s="8"/>
      <c r="CZ480" s="8"/>
    </row>
    <row r="481" ht="14.25" customHeight="1">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5"/>
      <c r="BC481" s="15"/>
      <c r="BD481" s="15"/>
      <c r="BE481" s="15"/>
      <c r="BF481" s="15"/>
      <c r="BG481" s="15"/>
      <c r="BH481" s="15"/>
      <c r="BI481" s="15"/>
      <c r="BJ481" s="15"/>
      <c r="BK481" s="15"/>
      <c r="BL481" s="15"/>
      <c r="BM481" s="15"/>
      <c r="BN481" s="15"/>
      <c r="BO481" s="15"/>
      <c r="BP481" s="15"/>
      <c r="BQ481" s="15"/>
      <c r="BR481" s="15"/>
      <c r="BS481" s="15"/>
      <c r="BT481" s="15"/>
      <c r="BU481" s="15"/>
      <c r="BV481" s="15"/>
      <c r="BW481" s="15"/>
      <c r="BX481" s="15"/>
      <c r="BY481" s="15"/>
      <c r="BZ481" s="15"/>
      <c r="CA481" s="8"/>
      <c r="CB481" s="8"/>
      <c r="CC481" s="8"/>
      <c r="CD481" s="8"/>
      <c r="CE481" s="8"/>
      <c r="CF481" s="8"/>
      <c r="CG481" s="8"/>
      <c r="CH481" s="8"/>
      <c r="CI481" s="8"/>
      <c r="CJ481" s="8"/>
      <c r="CK481" s="8"/>
      <c r="CL481" s="8"/>
      <c r="CM481" s="8"/>
      <c r="CN481" s="8"/>
      <c r="CO481" s="8"/>
      <c r="CP481" s="8"/>
      <c r="CQ481" s="8"/>
      <c r="CR481" s="8"/>
      <c r="CS481" s="8"/>
      <c r="CT481" s="8"/>
      <c r="CU481" s="8"/>
      <c r="CV481" s="8"/>
      <c r="CW481" s="8"/>
      <c r="CX481" s="8"/>
      <c r="CY481" s="8"/>
      <c r="CZ481" s="8"/>
    </row>
    <row r="482" ht="14.25" customHeight="1">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c r="BC482" s="15"/>
      <c r="BD482" s="15"/>
      <c r="BE482" s="15"/>
      <c r="BF482" s="15"/>
      <c r="BG482" s="15"/>
      <c r="BH482" s="15"/>
      <c r="BI482" s="15"/>
      <c r="BJ482" s="15"/>
      <c r="BK482" s="15"/>
      <c r="BL482" s="15"/>
      <c r="BM482" s="15"/>
      <c r="BN482" s="15"/>
      <c r="BO482" s="15"/>
      <c r="BP482" s="15"/>
      <c r="BQ482" s="15"/>
      <c r="BR482" s="15"/>
      <c r="BS482" s="15"/>
      <c r="BT482" s="15"/>
      <c r="BU482" s="15"/>
      <c r="BV482" s="15"/>
      <c r="BW482" s="15"/>
      <c r="BX482" s="15"/>
      <c r="BY482" s="15"/>
      <c r="BZ482" s="15"/>
      <c r="CA482" s="8"/>
      <c r="CB482" s="8"/>
      <c r="CC482" s="8"/>
      <c r="CD482" s="8"/>
      <c r="CE482" s="8"/>
      <c r="CF482" s="8"/>
      <c r="CG482" s="8"/>
      <c r="CH482" s="8"/>
      <c r="CI482" s="8"/>
      <c r="CJ482" s="8"/>
      <c r="CK482" s="8"/>
      <c r="CL482" s="8"/>
      <c r="CM482" s="8"/>
      <c r="CN482" s="8"/>
      <c r="CO482" s="8"/>
      <c r="CP482" s="8"/>
      <c r="CQ482" s="8"/>
      <c r="CR482" s="8"/>
      <c r="CS482" s="8"/>
      <c r="CT482" s="8"/>
      <c r="CU482" s="8"/>
      <c r="CV482" s="8"/>
      <c r="CW482" s="8"/>
      <c r="CX482" s="8"/>
      <c r="CY482" s="8"/>
      <c r="CZ482" s="8"/>
    </row>
    <row r="483" ht="14.25" customHeight="1">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BW483" s="15"/>
      <c r="BX483" s="15"/>
      <c r="BY483" s="15"/>
      <c r="BZ483" s="15"/>
      <c r="CA483" s="8"/>
      <c r="CB483" s="8"/>
      <c r="CC483" s="8"/>
      <c r="CD483" s="8"/>
      <c r="CE483" s="8"/>
      <c r="CF483" s="8"/>
      <c r="CG483" s="8"/>
      <c r="CH483" s="8"/>
      <c r="CI483" s="8"/>
      <c r="CJ483" s="8"/>
      <c r="CK483" s="8"/>
      <c r="CL483" s="8"/>
      <c r="CM483" s="8"/>
      <c r="CN483" s="8"/>
      <c r="CO483" s="8"/>
      <c r="CP483" s="8"/>
      <c r="CQ483" s="8"/>
      <c r="CR483" s="8"/>
      <c r="CS483" s="8"/>
      <c r="CT483" s="8"/>
      <c r="CU483" s="8"/>
      <c r="CV483" s="8"/>
      <c r="CW483" s="8"/>
      <c r="CX483" s="8"/>
      <c r="CY483" s="8"/>
      <c r="CZ483" s="8"/>
    </row>
    <row r="484" ht="14.25" customHeight="1">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BW484" s="15"/>
      <c r="BX484" s="15"/>
      <c r="BY484" s="15"/>
      <c r="BZ484" s="15"/>
      <c r="CA484" s="8"/>
      <c r="CB484" s="8"/>
      <c r="CC484" s="8"/>
      <c r="CD484" s="8"/>
      <c r="CE484" s="8"/>
      <c r="CF484" s="8"/>
      <c r="CG484" s="8"/>
      <c r="CH484" s="8"/>
      <c r="CI484" s="8"/>
      <c r="CJ484" s="8"/>
      <c r="CK484" s="8"/>
      <c r="CL484" s="8"/>
      <c r="CM484" s="8"/>
      <c r="CN484" s="8"/>
      <c r="CO484" s="8"/>
      <c r="CP484" s="8"/>
      <c r="CQ484" s="8"/>
      <c r="CR484" s="8"/>
      <c r="CS484" s="8"/>
      <c r="CT484" s="8"/>
      <c r="CU484" s="8"/>
      <c r="CV484" s="8"/>
      <c r="CW484" s="8"/>
      <c r="CX484" s="8"/>
      <c r="CY484" s="8"/>
      <c r="CZ484" s="8"/>
    </row>
    <row r="485" ht="14.25" customHeight="1">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c r="AB485" s="15"/>
      <c r="AC485" s="15"/>
      <c r="AD485" s="15"/>
      <c r="AE485" s="15"/>
      <c r="AF485" s="15"/>
      <c r="AG485" s="15"/>
      <c r="AH485" s="15"/>
      <c r="AI485" s="15"/>
      <c r="AJ485" s="15"/>
      <c r="AK485" s="15"/>
      <c r="AL485" s="15"/>
      <c r="AM485" s="15"/>
      <c r="AN485" s="15"/>
      <c r="AO485" s="15"/>
      <c r="AP485" s="15"/>
      <c r="AQ485" s="15"/>
      <c r="AR485" s="15"/>
      <c r="AS485" s="15"/>
      <c r="AT485" s="15"/>
      <c r="AU485" s="15"/>
      <c r="AV485" s="15"/>
      <c r="AW485" s="15"/>
      <c r="AX485" s="15"/>
      <c r="AY485" s="15"/>
      <c r="AZ485" s="15"/>
      <c r="BA485" s="15"/>
      <c r="BB485" s="15"/>
      <c r="BC485" s="15"/>
      <c r="BD485" s="15"/>
      <c r="BE485" s="15"/>
      <c r="BF485" s="15"/>
      <c r="BG485" s="15"/>
      <c r="BH485" s="15"/>
      <c r="BI485" s="15"/>
      <c r="BJ485" s="15"/>
      <c r="BK485" s="15"/>
      <c r="BL485" s="15"/>
      <c r="BM485" s="15"/>
      <c r="BN485" s="15"/>
      <c r="BO485" s="15"/>
      <c r="BP485" s="15"/>
      <c r="BQ485" s="15"/>
      <c r="BR485" s="15"/>
      <c r="BS485" s="15"/>
      <c r="BT485" s="15"/>
      <c r="BU485" s="15"/>
      <c r="BV485" s="15"/>
      <c r="BW485" s="15"/>
      <c r="BX485" s="15"/>
      <c r="BY485" s="15"/>
      <c r="BZ485" s="15"/>
      <c r="CA485" s="8"/>
      <c r="CB485" s="8"/>
      <c r="CC485" s="8"/>
      <c r="CD485" s="8"/>
      <c r="CE485" s="8"/>
      <c r="CF485" s="8"/>
      <c r="CG485" s="8"/>
      <c r="CH485" s="8"/>
      <c r="CI485" s="8"/>
      <c r="CJ485" s="8"/>
      <c r="CK485" s="8"/>
      <c r="CL485" s="8"/>
      <c r="CM485" s="8"/>
      <c r="CN485" s="8"/>
      <c r="CO485" s="8"/>
      <c r="CP485" s="8"/>
      <c r="CQ485" s="8"/>
      <c r="CR485" s="8"/>
      <c r="CS485" s="8"/>
      <c r="CT485" s="8"/>
      <c r="CU485" s="8"/>
      <c r="CV485" s="8"/>
      <c r="CW485" s="8"/>
      <c r="CX485" s="8"/>
      <c r="CY485" s="8"/>
      <c r="CZ485" s="8"/>
    </row>
    <row r="486" ht="14.25" customHeight="1">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BN486" s="15"/>
      <c r="BO486" s="15"/>
      <c r="BP486" s="15"/>
      <c r="BQ486" s="15"/>
      <c r="BR486" s="15"/>
      <c r="BS486" s="15"/>
      <c r="BT486" s="15"/>
      <c r="BU486" s="15"/>
      <c r="BV486" s="15"/>
      <c r="BW486" s="15"/>
      <c r="BX486" s="15"/>
      <c r="BY486" s="15"/>
      <c r="BZ486" s="15"/>
      <c r="CA486" s="8"/>
      <c r="CB486" s="8"/>
      <c r="CC486" s="8"/>
      <c r="CD486" s="8"/>
      <c r="CE486" s="8"/>
      <c r="CF486" s="8"/>
      <c r="CG486" s="8"/>
      <c r="CH486" s="8"/>
      <c r="CI486" s="8"/>
      <c r="CJ486" s="8"/>
      <c r="CK486" s="8"/>
      <c r="CL486" s="8"/>
      <c r="CM486" s="8"/>
      <c r="CN486" s="8"/>
      <c r="CO486" s="8"/>
      <c r="CP486" s="8"/>
      <c r="CQ486" s="8"/>
      <c r="CR486" s="8"/>
      <c r="CS486" s="8"/>
      <c r="CT486" s="8"/>
      <c r="CU486" s="8"/>
      <c r="CV486" s="8"/>
      <c r="CW486" s="8"/>
      <c r="CX486" s="8"/>
      <c r="CY486" s="8"/>
      <c r="CZ486" s="8"/>
    </row>
    <row r="487" ht="14.25" customHeight="1">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c r="AB487" s="15"/>
      <c r="AC487" s="15"/>
      <c r="AD487" s="15"/>
      <c r="AE487" s="15"/>
      <c r="AF487" s="15"/>
      <c r="AG487" s="15"/>
      <c r="AH487" s="15"/>
      <c r="AI487" s="15"/>
      <c r="AJ487" s="15"/>
      <c r="AK487" s="15"/>
      <c r="AL487" s="15"/>
      <c r="AM487" s="15"/>
      <c r="AN487" s="15"/>
      <c r="AO487" s="15"/>
      <c r="AP487" s="15"/>
      <c r="AQ487" s="15"/>
      <c r="AR487" s="15"/>
      <c r="AS487" s="15"/>
      <c r="AT487" s="15"/>
      <c r="AU487" s="15"/>
      <c r="AV487" s="15"/>
      <c r="AW487" s="15"/>
      <c r="AX487" s="15"/>
      <c r="AY487" s="15"/>
      <c r="AZ487" s="15"/>
      <c r="BA487" s="15"/>
      <c r="BB487" s="15"/>
      <c r="BC487" s="15"/>
      <c r="BD487" s="15"/>
      <c r="BE487" s="15"/>
      <c r="BF487" s="15"/>
      <c r="BG487" s="15"/>
      <c r="BH487" s="15"/>
      <c r="BI487" s="15"/>
      <c r="BJ487" s="15"/>
      <c r="BK487" s="15"/>
      <c r="BL487" s="15"/>
      <c r="BM487" s="15"/>
      <c r="BN487" s="15"/>
      <c r="BO487" s="15"/>
      <c r="BP487" s="15"/>
      <c r="BQ487" s="15"/>
      <c r="BR487" s="15"/>
      <c r="BS487" s="15"/>
      <c r="BT487" s="15"/>
      <c r="BU487" s="15"/>
      <c r="BV487" s="15"/>
      <c r="BW487" s="15"/>
      <c r="BX487" s="15"/>
      <c r="BY487" s="15"/>
      <c r="BZ487" s="15"/>
      <c r="CA487" s="8"/>
      <c r="CB487" s="8"/>
      <c r="CC487" s="8"/>
      <c r="CD487" s="8"/>
      <c r="CE487" s="8"/>
      <c r="CF487" s="8"/>
      <c r="CG487" s="8"/>
      <c r="CH487" s="8"/>
      <c r="CI487" s="8"/>
      <c r="CJ487" s="8"/>
      <c r="CK487" s="8"/>
      <c r="CL487" s="8"/>
      <c r="CM487" s="8"/>
      <c r="CN487" s="8"/>
      <c r="CO487" s="8"/>
      <c r="CP487" s="8"/>
      <c r="CQ487" s="8"/>
      <c r="CR487" s="8"/>
      <c r="CS487" s="8"/>
      <c r="CT487" s="8"/>
      <c r="CU487" s="8"/>
      <c r="CV487" s="8"/>
      <c r="CW487" s="8"/>
      <c r="CX487" s="8"/>
      <c r="CY487" s="8"/>
      <c r="CZ487" s="8"/>
    </row>
    <row r="488" ht="14.25" customHeight="1">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c r="BC488" s="15"/>
      <c r="BD488" s="15"/>
      <c r="BE488" s="15"/>
      <c r="BF488" s="15"/>
      <c r="BG488" s="15"/>
      <c r="BH488" s="15"/>
      <c r="BI488" s="15"/>
      <c r="BJ488" s="15"/>
      <c r="BK488" s="15"/>
      <c r="BL488" s="15"/>
      <c r="BM488" s="15"/>
      <c r="BN488" s="15"/>
      <c r="BO488" s="15"/>
      <c r="BP488" s="15"/>
      <c r="BQ488" s="15"/>
      <c r="BR488" s="15"/>
      <c r="BS488" s="15"/>
      <c r="BT488" s="15"/>
      <c r="BU488" s="15"/>
      <c r="BV488" s="15"/>
      <c r="BW488" s="15"/>
      <c r="BX488" s="15"/>
      <c r="BY488" s="15"/>
      <c r="BZ488" s="15"/>
      <c r="CA488" s="8"/>
      <c r="CB488" s="8"/>
      <c r="CC488" s="8"/>
      <c r="CD488" s="8"/>
      <c r="CE488" s="8"/>
      <c r="CF488" s="8"/>
      <c r="CG488" s="8"/>
      <c r="CH488" s="8"/>
      <c r="CI488" s="8"/>
      <c r="CJ488" s="8"/>
      <c r="CK488" s="8"/>
      <c r="CL488" s="8"/>
      <c r="CM488" s="8"/>
      <c r="CN488" s="8"/>
      <c r="CO488" s="8"/>
      <c r="CP488" s="8"/>
      <c r="CQ488" s="8"/>
      <c r="CR488" s="8"/>
      <c r="CS488" s="8"/>
      <c r="CT488" s="8"/>
      <c r="CU488" s="8"/>
      <c r="CV488" s="8"/>
      <c r="CW488" s="8"/>
      <c r="CX488" s="8"/>
      <c r="CY488" s="8"/>
      <c r="CZ488" s="8"/>
    </row>
    <row r="489" ht="14.25" customHeight="1">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15"/>
      <c r="AF489" s="15"/>
      <c r="AG489" s="15"/>
      <c r="AH489" s="15"/>
      <c r="AI489" s="15"/>
      <c r="AJ489" s="15"/>
      <c r="AK489" s="15"/>
      <c r="AL489" s="15"/>
      <c r="AM489" s="15"/>
      <c r="AN489" s="15"/>
      <c r="AO489" s="15"/>
      <c r="AP489" s="15"/>
      <c r="AQ489" s="15"/>
      <c r="AR489" s="15"/>
      <c r="AS489" s="15"/>
      <c r="AT489" s="15"/>
      <c r="AU489" s="15"/>
      <c r="AV489" s="15"/>
      <c r="AW489" s="15"/>
      <c r="AX489" s="15"/>
      <c r="AY489" s="15"/>
      <c r="AZ489" s="15"/>
      <c r="BA489" s="15"/>
      <c r="BB489" s="15"/>
      <c r="BC489" s="15"/>
      <c r="BD489" s="15"/>
      <c r="BE489" s="15"/>
      <c r="BF489" s="15"/>
      <c r="BG489" s="15"/>
      <c r="BH489" s="15"/>
      <c r="BI489" s="15"/>
      <c r="BJ489" s="15"/>
      <c r="BK489" s="15"/>
      <c r="BL489" s="15"/>
      <c r="BM489" s="15"/>
      <c r="BN489" s="15"/>
      <c r="BO489" s="15"/>
      <c r="BP489" s="15"/>
      <c r="BQ489" s="15"/>
      <c r="BR489" s="15"/>
      <c r="BS489" s="15"/>
      <c r="BT489" s="15"/>
      <c r="BU489" s="15"/>
      <c r="BV489" s="15"/>
      <c r="BW489" s="15"/>
      <c r="BX489" s="15"/>
      <c r="BY489" s="15"/>
      <c r="BZ489" s="15"/>
      <c r="CA489" s="8"/>
      <c r="CB489" s="8"/>
      <c r="CC489" s="8"/>
      <c r="CD489" s="8"/>
      <c r="CE489" s="8"/>
      <c r="CF489" s="8"/>
      <c r="CG489" s="8"/>
      <c r="CH489" s="8"/>
      <c r="CI489" s="8"/>
      <c r="CJ489" s="8"/>
      <c r="CK489" s="8"/>
      <c r="CL489" s="8"/>
      <c r="CM489" s="8"/>
      <c r="CN489" s="8"/>
      <c r="CO489" s="8"/>
      <c r="CP489" s="8"/>
      <c r="CQ489" s="8"/>
      <c r="CR489" s="8"/>
      <c r="CS489" s="8"/>
      <c r="CT489" s="8"/>
      <c r="CU489" s="8"/>
      <c r="CV489" s="8"/>
      <c r="CW489" s="8"/>
      <c r="CX489" s="8"/>
      <c r="CY489" s="8"/>
      <c r="CZ489" s="8"/>
    </row>
    <row r="490" ht="14.25" customHeight="1">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c r="BC490" s="15"/>
      <c r="BD490" s="15"/>
      <c r="BE490" s="15"/>
      <c r="BF490" s="15"/>
      <c r="BG490" s="15"/>
      <c r="BH490" s="15"/>
      <c r="BI490" s="15"/>
      <c r="BJ490" s="15"/>
      <c r="BK490" s="15"/>
      <c r="BL490" s="15"/>
      <c r="BM490" s="15"/>
      <c r="BN490" s="15"/>
      <c r="BO490" s="15"/>
      <c r="BP490" s="15"/>
      <c r="BQ490" s="15"/>
      <c r="BR490" s="15"/>
      <c r="BS490" s="15"/>
      <c r="BT490" s="15"/>
      <c r="BU490" s="15"/>
      <c r="BV490" s="15"/>
      <c r="BW490" s="15"/>
      <c r="BX490" s="15"/>
      <c r="BY490" s="15"/>
      <c r="BZ490" s="15"/>
      <c r="CA490" s="8"/>
      <c r="CB490" s="8"/>
      <c r="CC490" s="8"/>
      <c r="CD490" s="8"/>
      <c r="CE490" s="8"/>
      <c r="CF490" s="8"/>
      <c r="CG490" s="8"/>
      <c r="CH490" s="8"/>
      <c r="CI490" s="8"/>
      <c r="CJ490" s="8"/>
      <c r="CK490" s="8"/>
      <c r="CL490" s="8"/>
      <c r="CM490" s="8"/>
      <c r="CN490" s="8"/>
      <c r="CO490" s="8"/>
      <c r="CP490" s="8"/>
      <c r="CQ490" s="8"/>
      <c r="CR490" s="8"/>
      <c r="CS490" s="8"/>
      <c r="CT490" s="8"/>
      <c r="CU490" s="8"/>
      <c r="CV490" s="8"/>
      <c r="CW490" s="8"/>
      <c r="CX490" s="8"/>
      <c r="CY490" s="8"/>
      <c r="CZ490" s="8"/>
    </row>
    <row r="491" ht="14.25" customHeight="1">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c r="AB491" s="15"/>
      <c r="AC491" s="15"/>
      <c r="AD491" s="15"/>
      <c r="AE491" s="15"/>
      <c r="AF491" s="15"/>
      <c r="AG491" s="15"/>
      <c r="AH491" s="15"/>
      <c r="AI491" s="15"/>
      <c r="AJ491" s="15"/>
      <c r="AK491" s="15"/>
      <c r="AL491" s="15"/>
      <c r="AM491" s="15"/>
      <c r="AN491" s="15"/>
      <c r="AO491" s="15"/>
      <c r="AP491" s="15"/>
      <c r="AQ491" s="15"/>
      <c r="AR491" s="15"/>
      <c r="AS491" s="15"/>
      <c r="AT491" s="15"/>
      <c r="AU491" s="15"/>
      <c r="AV491" s="15"/>
      <c r="AW491" s="15"/>
      <c r="AX491" s="15"/>
      <c r="AY491" s="15"/>
      <c r="AZ491" s="15"/>
      <c r="BA491" s="15"/>
      <c r="BB491" s="15"/>
      <c r="BC491" s="15"/>
      <c r="BD491" s="15"/>
      <c r="BE491" s="15"/>
      <c r="BF491" s="15"/>
      <c r="BG491" s="15"/>
      <c r="BH491" s="15"/>
      <c r="BI491" s="15"/>
      <c r="BJ491" s="15"/>
      <c r="BK491" s="15"/>
      <c r="BL491" s="15"/>
      <c r="BM491" s="15"/>
      <c r="BN491" s="15"/>
      <c r="BO491" s="15"/>
      <c r="BP491" s="15"/>
      <c r="BQ491" s="15"/>
      <c r="BR491" s="15"/>
      <c r="BS491" s="15"/>
      <c r="BT491" s="15"/>
      <c r="BU491" s="15"/>
      <c r="BV491" s="15"/>
      <c r="BW491" s="15"/>
      <c r="BX491" s="15"/>
      <c r="BY491" s="15"/>
      <c r="BZ491" s="15"/>
      <c r="CA491" s="8"/>
      <c r="CB491" s="8"/>
      <c r="CC491" s="8"/>
      <c r="CD491" s="8"/>
      <c r="CE491" s="8"/>
      <c r="CF491" s="8"/>
      <c r="CG491" s="8"/>
      <c r="CH491" s="8"/>
      <c r="CI491" s="8"/>
      <c r="CJ491" s="8"/>
      <c r="CK491" s="8"/>
      <c r="CL491" s="8"/>
      <c r="CM491" s="8"/>
      <c r="CN491" s="8"/>
      <c r="CO491" s="8"/>
      <c r="CP491" s="8"/>
      <c r="CQ491" s="8"/>
      <c r="CR491" s="8"/>
      <c r="CS491" s="8"/>
      <c r="CT491" s="8"/>
      <c r="CU491" s="8"/>
      <c r="CV491" s="8"/>
      <c r="CW491" s="8"/>
      <c r="CX491" s="8"/>
      <c r="CY491" s="8"/>
      <c r="CZ491" s="8"/>
    </row>
    <row r="492" ht="14.25" customHeight="1">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c r="BC492" s="15"/>
      <c r="BD492" s="15"/>
      <c r="BE492" s="15"/>
      <c r="BF492" s="15"/>
      <c r="BG492" s="15"/>
      <c r="BH492" s="15"/>
      <c r="BI492" s="15"/>
      <c r="BJ492" s="15"/>
      <c r="BK492" s="15"/>
      <c r="BL492" s="15"/>
      <c r="BM492" s="15"/>
      <c r="BN492" s="15"/>
      <c r="BO492" s="15"/>
      <c r="BP492" s="15"/>
      <c r="BQ492" s="15"/>
      <c r="BR492" s="15"/>
      <c r="BS492" s="15"/>
      <c r="BT492" s="15"/>
      <c r="BU492" s="15"/>
      <c r="BV492" s="15"/>
      <c r="BW492" s="15"/>
      <c r="BX492" s="15"/>
      <c r="BY492" s="15"/>
      <c r="BZ492" s="15"/>
      <c r="CA492" s="8"/>
      <c r="CB492" s="8"/>
      <c r="CC492" s="8"/>
      <c r="CD492" s="8"/>
      <c r="CE492" s="8"/>
      <c r="CF492" s="8"/>
      <c r="CG492" s="8"/>
      <c r="CH492" s="8"/>
      <c r="CI492" s="8"/>
      <c r="CJ492" s="8"/>
      <c r="CK492" s="8"/>
      <c r="CL492" s="8"/>
      <c r="CM492" s="8"/>
      <c r="CN492" s="8"/>
      <c r="CO492" s="8"/>
      <c r="CP492" s="8"/>
      <c r="CQ492" s="8"/>
      <c r="CR492" s="8"/>
      <c r="CS492" s="8"/>
      <c r="CT492" s="8"/>
      <c r="CU492" s="8"/>
      <c r="CV492" s="8"/>
      <c r="CW492" s="8"/>
      <c r="CX492" s="8"/>
      <c r="CY492" s="8"/>
      <c r="CZ492" s="8"/>
    </row>
    <row r="493" ht="14.25" customHeight="1">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c r="AB493" s="15"/>
      <c r="AC493" s="15"/>
      <c r="AD493" s="15"/>
      <c r="AE493" s="15"/>
      <c r="AF493" s="15"/>
      <c r="AG493" s="15"/>
      <c r="AH493" s="15"/>
      <c r="AI493" s="15"/>
      <c r="AJ493" s="15"/>
      <c r="AK493" s="15"/>
      <c r="AL493" s="15"/>
      <c r="AM493" s="15"/>
      <c r="AN493" s="15"/>
      <c r="AO493" s="15"/>
      <c r="AP493" s="15"/>
      <c r="AQ493" s="15"/>
      <c r="AR493" s="15"/>
      <c r="AS493" s="15"/>
      <c r="AT493" s="15"/>
      <c r="AU493" s="15"/>
      <c r="AV493" s="15"/>
      <c r="AW493" s="15"/>
      <c r="AX493" s="15"/>
      <c r="AY493" s="15"/>
      <c r="AZ493" s="15"/>
      <c r="BA493" s="15"/>
      <c r="BB493" s="15"/>
      <c r="BC493" s="15"/>
      <c r="BD493" s="15"/>
      <c r="BE493" s="15"/>
      <c r="BF493" s="15"/>
      <c r="BG493" s="15"/>
      <c r="BH493" s="15"/>
      <c r="BI493" s="15"/>
      <c r="BJ493" s="15"/>
      <c r="BK493" s="15"/>
      <c r="BL493" s="15"/>
      <c r="BM493" s="15"/>
      <c r="BN493" s="15"/>
      <c r="BO493" s="15"/>
      <c r="BP493" s="15"/>
      <c r="BQ493" s="15"/>
      <c r="BR493" s="15"/>
      <c r="BS493" s="15"/>
      <c r="BT493" s="15"/>
      <c r="BU493" s="15"/>
      <c r="BV493" s="15"/>
      <c r="BW493" s="15"/>
      <c r="BX493" s="15"/>
      <c r="BY493" s="15"/>
      <c r="BZ493" s="15"/>
      <c r="CA493" s="8"/>
      <c r="CB493" s="8"/>
      <c r="CC493" s="8"/>
      <c r="CD493" s="8"/>
      <c r="CE493" s="8"/>
      <c r="CF493" s="8"/>
      <c r="CG493" s="8"/>
      <c r="CH493" s="8"/>
      <c r="CI493" s="8"/>
      <c r="CJ493" s="8"/>
      <c r="CK493" s="8"/>
      <c r="CL493" s="8"/>
      <c r="CM493" s="8"/>
      <c r="CN493" s="8"/>
      <c r="CO493" s="8"/>
      <c r="CP493" s="8"/>
      <c r="CQ493" s="8"/>
      <c r="CR493" s="8"/>
      <c r="CS493" s="8"/>
      <c r="CT493" s="8"/>
      <c r="CU493" s="8"/>
      <c r="CV493" s="8"/>
      <c r="CW493" s="8"/>
      <c r="CX493" s="8"/>
      <c r="CY493" s="8"/>
      <c r="CZ493" s="8"/>
    </row>
    <row r="494" ht="14.25" customHeight="1">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c r="BC494" s="15"/>
      <c r="BD494" s="15"/>
      <c r="BE494" s="15"/>
      <c r="BF494" s="15"/>
      <c r="BG494" s="15"/>
      <c r="BH494" s="15"/>
      <c r="BI494" s="15"/>
      <c r="BJ494" s="15"/>
      <c r="BK494" s="15"/>
      <c r="BL494" s="15"/>
      <c r="BM494" s="15"/>
      <c r="BN494" s="15"/>
      <c r="BO494" s="15"/>
      <c r="BP494" s="15"/>
      <c r="BQ494" s="15"/>
      <c r="BR494" s="15"/>
      <c r="BS494" s="15"/>
      <c r="BT494" s="15"/>
      <c r="BU494" s="15"/>
      <c r="BV494" s="15"/>
      <c r="BW494" s="15"/>
      <c r="BX494" s="15"/>
      <c r="BY494" s="15"/>
      <c r="BZ494" s="15"/>
      <c r="CA494" s="8"/>
      <c r="CB494" s="8"/>
      <c r="CC494" s="8"/>
      <c r="CD494" s="8"/>
      <c r="CE494" s="8"/>
      <c r="CF494" s="8"/>
      <c r="CG494" s="8"/>
      <c r="CH494" s="8"/>
      <c r="CI494" s="8"/>
      <c r="CJ494" s="8"/>
      <c r="CK494" s="8"/>
      <c r="CL494" s="8"/>
      <c r="CM494" s="8"/>
      <c r="CN494" s="8"/>
      <c r="CO494" s="8"/>
      <c r="CP494" s="8"/>
      <c r="CQ494" s="8"/>
      <c r="CR494" s="8"/>
      <c r="CS494" s="8"/>
      <c r="CT494" s="8"/>
      <c r="CU494" s="8"/>
      <c r="CV494" s="8"/>
      <c r="CW494" s="8"/>
      <c r="CX494" s="8"/>
      <c r="CY494" s="8"/>
      <c r="CZ494" s="8"/>
    </row>
    <row r="495" ht="14.25" customHeight="1">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15"/>
      <c r="AF495" s="15"/>
      <c r="AG495" s="15"/>
      <c r="AH495" s="15"/>
      <c r="AI495" s="15"/>
      <c r="AJ495" s="15"/>
      <c r="AK495" s="15"/>
      <c r="AL495" s="15"/>
      <c r="AM495" s="15"/>
      <c r="AN495" s="15"/>
      <c r="AO495" s="15"/>
      <c r="AP495" s="15"/>
      <c r="AQ495" s="15"/>
      <c r="AR495" s="15"/>
      <c r="AS495" s="15"/>
      <c r="AT495" s="15"/>
      <c r="AU495" s="15"/>
      <c r="AV495" s="15"/>
      <c r="AW495" s="15"/>
      <c r="AX495" s="15"/>
      <c r="AY495" s="15"/>
      <c r="AZ495" s="15"/>
      <c r="BA495" s="15"/>
      <c r="BB495" s="15"/>
      <c r="BC495" s="15"/>
      <c r="BD495" s="15"/>
      <c r="BE495" s="15"/>
      <c r="BF495" s="15"/>
      <c r="BG495" s="15"/>
      <c r="BH495" s="15"/>
      <c r="BI495" s="15"/>
      <c r="BJ495" s="15"/>
      <c r="BK495" s="15"/>
      <c r="BL495" s="15"/>
      <c r="BM495" s="15"/>
      <c r="BN495" s="15"/>
      <c r="BO495" s="15"/>
      <c r="BP495" s="15"/>
      <c r="BQ495" s="15"/>
      <c r="BR495" s="15"/>
      <c r="BS495" s="15"/>
      <c r="BT495" s="15"/>
      <c r="BU495" s="15"/>
      <c r="BV495" s="15"/>
      <c r="BW495" s="15"/>
      <c r="BX495" s="15"/>
      <c r="BY495" s="15"/>
      <c r="BZ495" s="15"/>
      <c r="CA495" s="8"/>
      <c r="CB495" s="8"/>
      <c r="CC495" s="8"/>
      <c r="CD495" s="8"/>
      <c r="CE495" s="8"/>
      <c r="CF495" s="8"/>
      <c r="CG495" s="8"/>
      <c r="CH495" s="8"/>
      <c r="CI495" s="8"/>
      <c r="CJ495" s="8"/>
      <c r="CK495" s="8"/>
      <c r="CL495" s="8"/>
      <c r="CM495" s="8"/>
      <c r="CN495" s="8"/>
      <c r="CO495" s="8"/>
      <c r="CP495" s="8"/>
      <c r="CQ495" s="8"/>
      <c r="CR495" s="8"/>
      <c r="CS495" s="8"/>
      <c r="CT495" s="8"/>
      <c r="CU495" s="8"/>
      <c r="CV495" s="8"/>
      <c r="CW495" s="8"/>
      <c r="CX495" s="8"/>
      <c r="CY495" s="8"/>
      <c r="CZ495" s="8"/>
    </row>
    <row r="496" ht="14.25" customHeight="1">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c r="BC496" s="15"/>
      <c r="BD496" s="15"/>
      <c r="BE496" s="15"/>
      <c r="BF496" s="15"/>
      <c r="BG496" s="15"/>
      <c r="BH496" s="15"/>
      <c r="BI496" s="15"/>
      <c r="BJ496" s="15"/>
      <c r="BK496" s="15"/>
      <c r="BL496" s="15"/>
      <c r="BM496" s="15"/>
      <c r="BN496" s="15"/>
      <c r="BO496" s="15"/>
      <c r="BP496" s="15"/>
      <c r="BQ496" s="15"/>
      <c r="BR496" s="15"/>
      <c r="BS496" s="15"/>
      <c r="BT496" s="15"/>
      <c r="BU496" s="15"/>
      <c r="BV496" s="15"/>
      <c r="BW496" s="15"/>
      <c r="BX496" s="15"/>
      <c r="BY496" s="15"/>
      <c r="BZ496" s="15"/>
      <c r="CA496" s="8"/>
      <c r="CB496" s="8"/>
      <c r="CC496" s="8"/>
      <c r="CD496" s="8"/>
      <c r="CE496" s="8"/>
      <c r="CF496" s="8"/>
      <c r="CG496" s="8"/>
      <c r="CH496" s="8"/>
      <c r="CI496" s="8"/>
      <c r="CJ496" s="8"/>
      <c r="CK496" s="8"/>
      <c r="CL496" s="8"/>
      <c r="CM496" s="8"/>
      <c r="CN496" s="8"/>
      <c r="CO496" s="8"/>
      <c r="CP496" s="8"/>
      <c r="CQ496" s="8"/>
      <c r="CR496" s="8"/>
      <c r="CS496" s="8"/>
      <c r="CT496" s="8"/>
      <c r="CU496" s="8"/>
      <c r="CV496" s="8"/>
      <c r="CW496" s="8"/>
      <c r="CX496" s="8"/>
      <c r="CY496" s="8"/>
      <c r="CZ496" s="8"/>
    </row>
    <row r="497" ht="14.25" customHeight="1">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c r="AB497" s="15"/>
      <c r="AC497" s="15"/>
      <c r="AD497" s="15"/>
      <c r="AE497" s="15"/>
      <c r="AF497" s="15"/>
      <c r="AG497" s="15"/>
      <c r="AH497" s="15"/>
      <c r="AI497" s="15"/>
      <c r="AJ497" s="15"/>
      <c r="AK497" s="15"/>
      <c r="AL497" s="15"/>
      <c r="AM497" s="15"/>
      <c r="AN497" s="15"/>
      <c r="AO497" s="15"/>
      <c r="AP497" s="15"/>
      <c r="AQ497" s="15"/>
      <c r="AR497" s="15"/>
      <c r="AS497" s="15"/>
      <c r="AT497" s="15"/>
      <c r="AU497" s="15"/>
      <c r="AV497" s="15"/>
      <c r="AW497" s="15"/>
      <c r="AX497" s="15"/>
      <c r="AY497" s="15"/>
      <c r="AZ497" s="15"/>
      <c r="BA497" s="15"/>
      <c r="BB497" s="15"/>
      <c r="BC497" s="15"/>
      <c r="BD497" s="15"/>
      <c r="BE497" s="15"/>
      <c r="BF497" s="15"/>
      <c r="BG497" s="15"/>
      <c r="BH497" s="15"/>
      <c r="BI497" s="15"/>
      <c r="BJ497" s="15"/>
      <c r="BK497" s="15"/>
      <c r="BL497" s="15"/>
      <c r="BM497" s="15"/>
      <c r="BN497" s="15"/>
      <c r="BO497" s="15"/>
      <c r="BP497" s="15"/>
      <c r="BQ497" s="15"/>
      <c r="BR497" s="15"/>
      <c r="BS497" s="15"/>
      <c r="BT497" s="15"/>
      <c r="BU497" s="15"/>
      <c r="BV497" s="15"/>
      <c r="BW497" s="15"/>
      <c r="BX497" s="15"/>
      <c r="BY497" s="15"/>
      <c r="BZ497" s="15"/>
      <c r="CA497" s="8"/>
      <c r="CB497" s="8"/>
      <c r="CC497" s="8"/>
      <c r="CD497" s="8"/>
      <c r="CE497" s="8"/>
      <c r="CF497" s="8"/>
      <c r="CG497" s="8"/>
      <c r="CH497" s="8"/>
      <c r="CI497" s="8"/>
      <c r="CJ497" s="8"/>
      <c r="CK497" s="8"/>
      <c r="CL497" s="8"/>
      <c r="CM497" s="8"/>
      <c r="CN497" s="8"/>
      <c r="CO497" s="8"/>
      <c r="CP497" s="8"/>
      <c r="CQ497" s="8"/>
      <c r="CR497" s="8"/>
      <c r="CS497" s="8"/>
      <c r="CT497" s="8"/>
      <c r="CU497" s="8"/>
      <c r="CV497" s="8"/>
      <c r="CW497" s="8"/>
      <c r="CX497" s="8"/>
      <c r="CY497" s="8"/>
      <c r="CZ497" s="8"/>
    </row>
    <row r="498" ht="14.25" customHeight="1">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c r="BC498" s="15"/>
      <c r="BD498" s="15"/>
      <c r="BE498" s="15"/>
      <c r="BF498" s="15"/>
      <c r="BG498" s="15"/>
      <c r="BH498" s="15"/>
      <c r="BI498" s="15"/>
      <c r="BJ498" s="15"/>
      <c r="BK498" s="15"/>
      <c r="BL498" s="15"/>
      <c r="BM498" s="15"/>
      <c r="BN498" s="15"/>
      <c r="BO498" s="15"/>
      <c r="BP498" s="15"/>
      <c r="BQ498" s="15"/>
      <c r="BR498" s="15"/>
      <c r="BS498" s="15"/>
      <c r="BT498" s="15"/>
      <c r="BU498" s="15"/>
      <c r="BV498" s="15"/>
      <c r="BW498" s="15"/>
      <c r="BX498" s="15"/>
      <c r="BY498" s="15"/>
      <c r="BZ498" s="15"/>
      <c r="CA498" s="8"/>
      <c r="CB498" s="8"/>
      <c r="CC498" s="8"/>
      <c r="CD498" s="8"/>
      <c r="CE498" s="8"/>
      <c r="CF498" s="8"/>
      <c r="CG498" s="8"/>
      <c r="CH498" s="8"/>
      <c r="CI498" s="8"/>
      <c r="CJ498" s="8"/>
      <c r="CK498" s="8"/>
      <c r="CL498" s="8"/>
      <c r="CM498" s="8"/>
      <c r="CN498" s="8"/>
      <c r="CO498" s="8"/>
      <c r="CP498" s="8"/>
      <c r="CQ498" s="8"/>
      <c r="CR498" s="8"/>
      <c r="CS498" s="8"/>
      <c r="CT498" s="8"/>
      <c r="CU498" s="8"/>
      <c r="CV498" s="8"/>
      <c r="CW498" s="8"/>
      <c r="CX498" s="8"/>
      <c r="CY498" s="8"/>
      <c r="CZ498" s="8"/>
    </row>
    <row r="499" ht="14.25" customHeight="1">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c r="AB499" s="15"/>
      <c r="AC499" s="15"/>
      <c r="AD499" s="15"/>
      <c r="AE499" s="15"/>
      <c r="AF499" s="15"/>
      <c r="AG499" s="15"/>
      <c r="AH499" s="15"/>
      <c r="AI499" s="15"/>
      <c r="AJ499" s="15"/>
      <c r="AK499" s="15"/>
      <c r="AL499" s="15"/>
      <c r="AM499" s="15"/>
      <c r="AN499" s="15"/>
      <c r="AO499" s="15"/>
      <c r="AP499" s="15"/>
      <c r="AQ499" s="15"/>
      <c r="AR499" s="15"/>
      <c r="AS499" s="15"/>
      <c r="AT499" s="15"/>
      <c r="AU499" s="15"/>
      <c r="AV499" s="15"/>
      <c r="AW499" s="15"/>
      <c r="AX499" s="15"/>
      <c r="AY499" s="15"/>
      <c r="AZ499" s="15"/>
      <c r="BA499" s="15"/>
      <c r="BB499" s="15"/>
      <c r="BC499" s="15"/>
      <c r="BD499" s="15"/>
      <c r="BE499" s="15"/>
      <c r="BF499" s="15"/>
      <c r="BG499" s="15"/>
      <c r="BH499" s="15"/>
      <c r="BI499" s="15"/>
      <c r="BJ499" s="15"/>
      <c r="BK499" s="15"/>
      <c r="BL499" s="15"/>
      <c r="BM499" s="15"/>
      <c r="BN499" s="15"/>
      <c r="BO499" s="15"/>
      <c r="BP499" s="15"/>
      <c r="BQ499" s="15"/>
      <c r="BR499" s="15"/>
      <c r="BS499" s="15"/>
      <c r="BT499" s="15"/>
      <c r="BU499" s="15"/>
      <c r="BV499" s="15"/>
      <c r="BW499" s="15"/>
      <c r="BX499" s="15"/>
      <c r="BY499" s="15"/>
      <c r="BZ499" s="15"/>
      <c r="CA499" s="8"/>
      <c r="CB499" s="8"/>
      <c r="CC499" s="8"/>
      <c r="CD499" s="8"/>
      <c r="CE499" s="8"/>
      <c r="CF499" s="8"/>
      <c r="CG499" s="8"/>
      <c r="CH499" s="8"/>
      <c r="CI499" s="8"/>
      <c r="CJ499" s="8"/>
      <c r="CK499" s="8"/>
      <c r="CL499" s="8"/>
      <c r="CM499" s="8"/>
      <c r="CN499" s="8"/>
      <c r="CO499" s="8"/>
      <c r="CP499" s="8"/>
      <c r="CQ499" s="8"/>
      <c r="CR499" s="8"/>
      <c r="CS499" s="8"/>
      <c r="CT499" s="8"/>
      <c r="CU499" s="8"/>
      <c r="CV499" s="8"/>
      <c r="CW499" s="8"/>
      <c r="CX499" s="8"/>
      <c r="CY499" s="8"/>
      <c r="CZ499" s="8"/>
    </row>
    <row r="500" ht="14.25" customHeight="1">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c r="BC500" s="15"/>
      <c r="BD500" s="15"/>
      <c r="BE500" s="15"/>
      <c r="BF500" s="15"/>
      <c r="BG500" s="15"/>
      <c r="BH500" s="15"/>
      <c r="BI500" s="15"/>
      <c r="BJ500" s="15"/>
      <c r="BK500" s="15"/>
      <c r="BL500" s="15"/>
      <c r="BM500" s="15"/>
      <c r="BN500" s="15"/>
      <c r="BO500" s="15"/>
      <c r="BP500" s="15"/>
      <c r="BQ500" s="15"/>
      <c r="BR500" s="15"/>
      <c r="BS500" s="15"/>
      <c r="BT500" s="15"/>
      <c r="BU500" s="15"/>
      <c r="BV500" s="15"/>
      <c r="BW500" s="15"/>
      <c r="BX500" s="15"/>
      <c r="BY500" s="15"/>
      <c r="BZ500" s="15"/>
      <c r="CA500" s="8"/>
      <c r="CB500" s="8"/>
      <c r="CC500" s="8"/>
      <c r="CD500" s="8"/>
      <c r="CE500" s="8"/>
      <c r="CF500" s="8"/>
      <c r="CG500" s="8"/>
      <c r="CH500" s="8"/>
      <c r="CI500" s="8"/>
      <c r="CJ500" s="8"/>
      <c r="CK500" s="8"/>
      <c r="CL500" s="8"/>
      <c r="CM500" s="8"/>
      <c r="CN500" s="8"/>
      <c r="CO500" s="8"/>
      <c r="CP500" s="8"/>
      <c r="CQ500" s="8"/>
      <c r="CR500" s="8"/>
      <c r="CS500" s="8"/>
      <c r="CT500" s="8"/>
      <c r="CU500" s="8"/>
      <c r="CV500" s="8"/>
      <c r="CW500" s="8"/>
      <c r="CX500" s="8"/>
      <c r="CY500" s="8"/>
      <c r="CZ500" s="8"/>
    </row>
    <row r="501" ht="14.25" customHeight="1">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c r="AB501" s="15"/>
      <c r="AC501" s="15"/>
      <c r="AD501" s="15"/>
      <c r="AE501" s="15"/>
      <c r="AF501" s="15"/>
      <c r="AG501" s="15"/>
      <c r="AH501" s="15"/>
      <c r="AI501" s="15"/>
      <c r="AJ501" s="15"/>
      <c r="AK501" s="15"/>
      <c r="AL501" s="15"/>
      <c r="AM501" s="15"/>
      <c r="AN501" s="15"/>
      <c r="AO501" s="15"/>
      <c r="AP501" s="15"/>
      <c r="AQ501" s="15"/>
      <c r="AR501" s="15"/>
      <c r="AS501" s="15"/>
      <c r="AT501" s="15"/>
      <c r="AU501" s="15"/>
      <c r="AV501" s="15"/>
      <c r="AW501" s="15"/>
      <c r="AX501" s="15"/>
      <c r="AY501" s="15"/>
      <c r="AZ501" s="15"/>
      <c r="BA501" s="15"/>
      <c r="BB501" s="15"/>
      <c r="BC501" s="15"/>
      <c r="BD501" s="15"/>
      <c r="BE501" s="15"/>
      <c r="BF501" s="15"/>
      <c r="BG501" s="15"/>
      <c r="BH501" s="15"/>
      <c r="BI501" s="15"/>
      <c r="BJ501" s="15"/>
      <c r="BK501" s="15"/>
      <c r="BL501" s="15"/>
      <c r="BM501" s="15"/>
      <c r="BN501" s="15"/>
      <c r="BO501" s="15"/>
      <c r="BP501" s="15"/>
      <c r="BQ501" s="15"/>
      <c r="BR501" s="15"/>
      <c r="BS501" s="15"/>
      <c r="BT501" s="15"/>
      <c r="BU501" s="15"/>
      <c r="BV501" s="15"/>
      <c r="BW501" s="15"/>
      <c r="BX501" s="15"/>
      <c r="BY501" s="15"/>
      <c r="BZ501" s="15"/>
      <c r="CA501" s="8"/>
      <c r="CB501" s="8"/>
      <c r="CC501" s="8"/>
      <c r="CD501" s="8"/>
      <c r="CE501" s="8"/>
      <c r="CF501" s="8"/>
      <c r="CG501" s="8"/>
      <c r="CH501" s="8"/>
      <c r="CI501" s="8"/>
      <c r="CJ501" s="8"/>
      <c r="CK501" s="8"/>
      <c r="CL501" s="8"/>
      <c r="CM501" s="8"/>
      <c r="CN501" s="8"/>
      <c r="CO501" s="8"/>
      <c r="CP501" s="8"/>
      <c r="CQ501" s="8"/>
      <c r="CR501" s="8"/>
      <c r="CS501" s="8"/>
      <c r="CT501" s="8"/>
      <c r="CU501" s="8"/>
      <c r="CV501" s="8"/>
      <c r="CW501" s="8"/>
      <c r="CX501" s="8"/>
      <c r="CY501" s="8"/>
      <c r="CZ501" s="8"/>
    </row>
    <row r="502" ht="14.25" customHeight="1">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c r="BC502" s="15"/>
      <c r="BD502" s="15"/>
      <c r="BE502" s="15"/>
      <c r="BF502" s="15"/>
      <c r="BG502" s="15"/>
      <c r="BH502" s="15"/>
      <c r="BI502" s="15"/>
      <c r="BJ502" s="15"/>
      <c r="BK502" s="15"/>
      <c r="BL502" s="15"/>
      <c r="BM502" s="15"/>
      <c r="BN502" s="15"/>
      <c r="BO502" s="15"/>
      <c r="BP502" s="15"/>
      <c r="BQ502" s="15"/>
      <c r="BR502" s="15"/>
      <c r="BS502" s="15"/>
      <c r="BT502" s="15"/>
      <c r="BU502" s="15"/>
      <c r="BV502" s="15"/>
      <c r="BW502" s="15"/>
      <c r="BX502" s="15"/>
      <c r="BY502" s="15"/>
      <c r="BZ502" s="15"/>
      <c r="CA502" s="8"/>
      <c r="CB502" s="8"/>
      <c r="CC502" s="8"/>
      <c r="CD502" s="8"/>
      <c r="CE502" s="8"/>
      <c r="CF502" s="8"/>
      <c r="CG502" s="8"/>
      <c r="CH502" s="8"/>
      <c r="CI502" s="8"/>
      <c r="CJ502" s="8"/>
      <c r="CK502" s="8"/>
      <c r="CL502" s="8"/>
      <c r="CM502" s="8"/>
      <c r="CN502" s="8"/>
      <c r="CO502" s="8"/>
      <c r="CP502" s="8"/>
      <c r="CQ502" s="8"/>
      <c r="CR502" s="8"/>
      <c r="CS502" s="8"/>
      <c r="CT502" s="8"/>
      <c r="CU502" s="8"/>
      <c r="CV502" s="8"/>
      <c r="CW502" s="8"/>
      <c r="CX502" s="8"/>
      <c r="CY502" s="8"/>
      <c r="CZ502" s="8"/>
    </row>
    <row r="503" ht="14.25" customHeight="1">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c r="AB503" s="15"/>
      <c r="AC503" s="15"/>
      <c r="AD503" s="15"/>
      <c r="AE503" s="15"/>
      <c r="AF503" s="15"/>
      <c r="AG503" s="15"/>
      <c r="AH503" s="15"/>
      <c r="AI503" s="15"/>
      <c r="AJ503" s="15"/>
      <c r="AK503" s="15"/>
      <c r="AL503" s="15"/>
      <c r="AM503" s="15"/>
      <c r="AN503" s="15"/>
      <c r="AO503" s="15"/>
      <c r="AP503" s="15"/>
      <c r="AQ503" s="15"/>
      <c r="AR503" s="15"/>
      <c r="AS503" s="15"/>
      <c r="AT503" s="15"/>
      <c r="AU503" s="15"/>
      <c r="AV503" s="15"/>
      <c r="AW503" s="15"/>
      <c r="AX503" s="15"/>
      <c r="AY503" s="15"/>
      <c r="AZ503" s="15"/>
      <c r="BA503" s="15"/>
      <c r="BB503" s="15"/>
      <c r="BC503" s="15"/>
      <c r="BD503" s="15"/>
      <c r="BE503" s="15"/>
      <c r="BF503" s="15"/>
      <c r="BG503" s="15"/>
      <c r="BH503" s="15"/>
      <c r="BI503" s="15"/>
      <c r="BJ503" s="15"/>
      <c r="BK503" s="15"/>
      <c r="BL503" s="15"/>
      <c r="BM503" s="15"/>
      <c r="BN503" s="15"/>
      <c r="BO503" s="15"/>
      <c r="BP503" s="15"/>
      <c r="BQ503" s="15"/>
      <c r="BR503" s="15"/>
      <c r="BS503" s="15"/>
      <c r="BT503" s="15"/>
      <c r="BU503" s="15"/>
      <c r="BV503" s="15"/>
      <c r="BW503" s="15"/>
      <c r="BX503" s="15"/>
      <c r="BY503" s="15"/>
      <c r="BZ503" s="15"/>
      <c r="CA503" s="8"/>
      <c r="CB503" s="8"/>
      <c r="CC503" s="8"/>
      <c r="CD503" s="8"/>
      <c r="CE503" s="8"/>
      <c r="CF503" s="8"/>
      <c r="CG503" s="8"/>
      <c r="CH503" s="8"/>
      <c r="CI503" s="8"/>
      <c r="CJ503" s="8"/>
      <c r="CK503" s="8"/>
      <c r="CL503" s="8"/>
      <c r="CM503" s="8"/>
      <c r="CN503" s="8"/>
      <c r="CO503" s="8"/>
      <c r="CP503" s="8"/>
      <c r="CQ503" s="8"/>
      <c r="CR503" s="8"/>
      <c r="CS503" s="8"/>
      <c r="CT503" s="8"/>
      <c r="CU503" s="8"/>
      <c r="CV503" s="8"/>
      <c r="CW503" s="8"/>
      <c r="CX503" s="8"/>
      <c r="CY503" s="8"/>
      <c r="CZ503" s="8"/>
    </row>
    <row r="504" ht="14.25" customHeight="1">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c r="BC504" s="15"/>
      <c r="BD504" s="15"/>
      <c r="BE504" s="15"/>
      <c r="BF504" s="15"/>
      <c r="BG504" s="15"/>
      <c r="BH504" s="15"/>
      <c r="BI504" s="15"/>
      <c r="BJ504" s="15"/>
      <c r="BK504" s="15"/>
      <c r="BL504" s="15"/>
      <c r="BM504" s="15"/>
      <c r="BN504" s="15"/>
      <c r="BO504" s="15"/>
      <c r="BP504" s="15"/>
      <c r="BQ504" s="15"/>
      <c r="BR504" s="15"/>
      <c r="BS504" s="15"/>
      <c r="BT504" s="15"/>
      <c r="BU504" s="15"/>
      <c r="BV504" s="15"/>
      <c r="BW504" s="15"/>
      <c r="BX504" s="15"/>
      <c r="BY504" s="15"/>
      <c r="BZ504" s="15"/>
      <c r="CA504" s="8"/>
      <c r="CB504" s="8"/>
      <c r="CC504" s="8"/>
      <c r="CD504" s="8"/>
      <c r="CE504" s="8"/>
      <c r="CF504" s="8"/>
      <c r="CG504" s="8"/>
      <c r="CH504" s="8"/>
      <c r="CI504" s="8"/>
      <c r="CJ504" s="8"/>
      <c r="CK504" s="8"/>
      <c r="CL504" s="8"/>
      <c r="CM504" s="8"/>
      <c r="CN504" s="8"/>
      <c r="CO504" s="8"/>
      <c r="CP504" s="8"/>
      <c r="CQ504" s="8"/>
      <c r="CR504" s="8"/>
      <c r="CS504" s="8"/>
      <c r="CT504" s="8"/>
      <c r="CU504" s="8"/>
      <c r="CV504" s="8"/>
      <c r="CW504" s="8"/>
      <c r="CX504" s="8"/>
      <c r="CY504" s="8"/>
      <c r="CZ504" s="8"/>
    </row>
    <row r="505" ht="14.25" customHeight="1">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c r="AB505" s="15"/>
      <c r="AC505" s="15"/>
      <c r="AD505" s="15"/>
      <c r="AE505" s="15"/>
      <c r="AF505" s="15"/>
      <c r="AG505" s="15"/>
      <c r="AH505" s="15"/>
      <c r="AI505" s="15"/>
      <c r="AJ505" s="15"/>
      <c r="AK505" s="15"/>
      <c r="AL505" s="15"/>
      <c r="AM505" s="15"/>
      <c r="AN505" s="15"/>
      <c r="AO505" s="15"/>
      <c r="AP505" s="15"/>
      <c r="AQ505" s="15"/>
      <c r="AR505" s="15"/>
      <c r="AS505" s="15"/>
      <c r="AT505" s="15"/>
      <c r="AU505" s="15"/>
      <c r="AV505" s="15"/>
      <c r="AW505" s="15"/>
      <c r="AX505" s="15"/>
      <c r="AY505" s="15"/>
      <c r="AZ505" s="15"/>
      <c r="BA505" s="15"/>
      <c r="BB505" s="15"/>
      <c r="BC505" s="15"/>
      <c r="BD505" s="15"/>
      <c r="BE505" s="15"/>
      <c r="BF505" s="15"/>
      <c r="BG505" s="15"/>
      <c r="BH505" s="15"/>
      <c r="BI505" s="15"/>
      <c r="BJ505" s="15"/>
      <c r="BK505" s="15"/>
      <c r="BL505" s="15"/>
      <c r="BM505" s="15"/>
      <c r="BN505" s="15"/>
      <c r="BO505" s="15"/>
      <c r="BP505" s="15"/>
      <c r="BQ505" s="15"/>
      <c r="BR505" s="15"/>
      <c r="BS505" s="15"/>
      <c r="BT505" s="15"/>
      <c r="BU505" s="15"/>
      <c r="BV505" s="15"/>
      <c r="BW505" s="15"/>
      <c r="BX505" s="15"/>
      <c r="BY505" s="15"/>
      <c r="BZ505" s="15"/>
      <c r="CA505" s="8"/>
      <c r="CB505" s="8"/>
      <c r="CC505" s="8"/>
      <c r="CD505" s="8"/>
      <c r="CE505" s="8"/>
      <c r="CF505" s="8"/>
      <c r="CG505" s="8"/>
      <c r="CH505" s="8"/>
      <c r="CI505" s="8"/>
      <c r="CJ505" s="8"/>
      <c r="CK505" s="8"/>
      <c r="CL505" s="8"/>
      <c r="CM505" s="8"/>
      <c r="CN505" s="8"/>
      <c r="CO505" s="8"/>
      <c r="CP505" s="8"/>
      <c r="CQ505" s="8"/>
      <c r="CR505" s="8"/>
      <c r="CS505" s="8"/>
      <c r="CT505" s="8"/>
      <c r="CU505" s="8"/>
      <c r="CV505" s="8"/>
      <c r="CW505" s="8"/>
      <c r="CX505" s="8"/>
      <c r="CY505" s="8"/>
      <c r="CZ505" s="8"/>
    </row>
    <row r="506" ht="14.25" customHeight="1">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c r="BC506" s="15"/>
      <c r="BD506" s="15"/>
      <c r="BE506" s="15"/>
      <c r="BF506" s="15"/>
      <c r="BG506" s="15"/>
      <c r="BH506" s="15"/>
      <c r="BI506" s="15"/>
      <c r="BJ506" s="15"/>
      <c r="BK506" s="15"/>
      <c r="BL506" s="15"/>
      <c r="BM506" s="15"/>
      <c r="BN506" s="15"/>
      <c r="BO506" s="15"/>
      <c r="BP506" s="15"/>
      <c r="BQ506" s="15"/>
      <c r="BR506" s="15"/>
      <c r="BS506" s="15"/>
      <c r="BT506" s="15"/>
      <c r="BU506" s="15"/>
      <c r="BV506" s="15"/>
      <c r="BW506" s="15"/>
      <c r="BX506" s="15"/>
      <c r="BY506" s="15"/>
      <c r="BZ506" s="15"/>
      <c r="CA506" s="8"/>
      <c r="CB506" s="8"/>
      <c r="CC506" s="8"/>
      <c r="CD506" s="8"/>
      <c r="CE506" s="8"/>
      <c r="CF506" s="8"/>
      <c r="CG506" s="8"/>
      <c r="CH506" s="8"/>
      <c r="CI506" s="8"/>
      <c r="CJ506" s="8"/>
      <c r="CK506" s="8"/>
      <c r="CL506" s="8"/>
      <c r="CM506" s="8"/>
      <c r="CN506" s="8"/>
      <c r="CO506" s="8"/>
      <c r="CP506" s="8"/>
      <c r="CQ506" s="8"/>
      <c r="CR506" s="8"/>
      <c r="CS506" s="8"/>
      <c r="CT506" s="8"/>
      <c r="CU506" s="8"/>
      <c r="CV506" s="8"/>
      <c r="CW506" s="8"/>
      <c r="CX506" s="8"/>
      <c r="CY506" s="8"/>
      <c r="CZ506" s="8"/>
    </row>
    <row r="507" ht="14.25" customHeight="1">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c r="AB507" s="15"/>
      <c r="AC507" s="15"/>
      <c r="AD507" s="15"/>
      <c r="AE507" s="15"/>
      <c r="AF507" s="15"/>
      <c r="AG507" s="15"/>
      <c r="AH507" s="15"/>
      <c r="AI507" s="15"/>
      <c r="AJ507" s="15"/>
      <c r="AK507" s="15"/>
      <c r="AL507" s="15"/>
      <c r="AM507" s="15"/>
      <c r="AN507" s="15"/>
      <c r="AO507" s="15"/>
      <c r="AP507" s="15"/>
      <c r="AQ507" s="15"/>
      <c r="AR507" s="15"/>
      <c r="AS507" s="15"/>
      <c r="AT507" s="15"/>
      <c r="AU507" s="15"/>
      <c r="AV507" s="15"/>
      <c r="AW507" s="15"/>
      <c r="AX507" s="15"/>
      <c r="AY507" s="15"/>
      <c r="AZ507" s="15"/>
      <c r="BA507" s="15"/>
      <c r="BB507" s="15"/>
      <c r="BC507" s="15"/>
      <c r="BD507" s="15"/>
      <c r="BE507" s="15"/>
      <c r="BF507" s="15"/>
      <c r="BG507" s="15"/>
      <c r="BH507" s="15"/>
      <c r="BI507" s="15"/>
      <c r="BJ507" s="15"/>
      <c r="BK507" s="15"/>
      <c r="BL507" s="15"/>
      <c r="BM507" s="15"/>
      <c r="BN507" s="15"/>
      <c r="BO507" s="15"/>
      <c r="BP507" s="15"/>
      <c r="BQ507" s="15"/>
      <c r="BR507" s="15"/>
      <c r="BS507" s="15"/>
      <c r="BT507" s="15"/>
      <c r="BU507" s="15"/>
      <c r="BV507" s="15"/>
      <c r="BW507" s="15"/>
      <c r="BX507" s="15"/>
      <c r="BY507" s="15"/>
      <c r="BZ507" s="15"/>
      <c r="CA507" s="8"/>
      <c r="CB507" s="8"/>
      <c r="CC507" s="8"/>
      <c r="CD507" s="8"/>
      <c r="CE507" s="8"/>
      <c r="CF507" s="8"/>
      <c r="CG507" s="8"/>
      <c r="CH507" s="8"/>
      <c r="CI507" s="8"/>
      <c r="CJ507" s="8"/>
      <c r="CK507" s="8"/>
      <c r="CL507" s="8"/>
      <c r="CM507" s="8"/>
      <c r="CN507" s="8"/>
      <c r="CO507" s="8"/>
      <c r="CP507" s="8"/>
      <c r="CQ507" s="8"/>
      <c r="CR507" s="8"/>
      <c r="CS507" s="8"/>
      <c r="CT507" s="8"/>
      <c r="CU507" s="8"/>
      <c r="CV507" s="8"/>
      <c r="CW507" s="8"/>
      <c r="CX507" s="8"/>
      <c r="CY507" s="8"/>
      <c r="CZ507" s="8"/>
    </row>
    <row r="508" ht="14.25" customHeight="1">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c r="BC508" s="15"/>
      <c r="BD508" s="15"/>
      <c r="BE508" s="15"/>
      <c r="BF508" s="15"/>
      <c r="BG508" s="15"/>
      <c r="BH508" s="15"/>
      <c r="BI508" s="15"/>
      <c r="BJ508" s="15"/>
      <c r="BK508" s="15"/>
      <c r="BL508" s="15"/>
      <c r="BM508" s="15"/>
      <c r="BN508" s="15"/>
      <c r="BO508" s="15"/>
      <c r="BP508" s="15"/>
      <c r="BQ508" s="15"/>
      <c r="BR508" s="15"/>
      <c r="BS508" s="15"/>
      <c r="BT508" s="15"/>
      <c r="BU508" s="15"/>
      <c r="BV508" s="15"/>
      <c r="BW508" s="15"/>
      <c r="BX508" s="15"/>
      <c r="BY508" s="15"/>
      <c r="BZ508" s="15"/>
      <c r="CA508" s="8"/>
      <c r="CB508" s="8"/>
      <c r="CC508" s="8"/>
      <c r="CD508" s="8"/>
      <c r="CE508" s="8"/>
      <c r="CF508" s="8"/>
      <c r="CG508" s="8"/>
      <c r="CH508" s="8"/>
      <c r="CI508" s="8"/>
      <c r="CJ508" s="8"/>
      <c r="CK508" s="8"/>
      <c r="CL508" s="8"/>
      <c r="CM508" s="8"/>
      <c r="CN508" s="8"/>
      <c r="CO508" s="8"/>
      <c r="CP508" s="8"/>
      <c r="CQ508" s="8"/>
      <c r="CR508" s="8"/>
      <c r="CS508" s="8"/>
      <c r="CT508" s="8"/>
      <c r="CU508" s="8"/>
      <c r="CV508" s="8"/>
      <c r="CW508" s="8"/>
      <c r="CX508" s="8"/>
      <c r="CY508" s="8"/>
      <c r="CZ508" s="8"/>
    </row>
    <row r="509" ht="14.25" customHeight="1">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c r="AB509" s="15"/>
      <c r="AC509" s="15"/>
      <c r="AD509" s="15"/>
      <c r="AE509" s="15"/>
      <c r="AF509" s="15"/>
      <c r="AG509" s="15"/>
      <c r="AH509" s="15"/>
      <c r="AI509" s="15"/>
      <c r="AJ509" s="15"/>
      <c r="AK509" s="15"/>
      <c r="AL509" s="15"/>
      <c r="AM509" s="15"/>
      <c r="AN509" s="15"/>
      <c r="AO509" s="15"/>
      <c r="AP509" s="15"/>
      <c r="AQ509" s="15"/>
      <c r="AR509" s="15"/>
      <c r="AS509" s="15"/>
      <c r="AT509" s="15"/>
      <c r="AU509" s="15"/>
      <c r="AV509" s="15"/>
      <c r="AW509" s="15"/>
      <c r="AX509" s="15"/>
      <c r="AY509" s="15"/>
      <c r="AZ509" s="15"/>
      <c r="BA509" s="15"/>
      <c r="BB509" s="15"/>
      <c r="BC509" s="15"/>
      <c r="BD509" s="15"/>
      <c r="BE509" s="15"/>
      <c r="BF509" s="15"/>
      <c r="BG509" s="15"/>
      <c r="BH509" s="15"/>
      <c r="BI509" s="15"/>
      <c r="BJ509" s="15"/>
      <c r="BK509" s="15"/>
      <c r="BL509" s="15"/>
      <c r="BM509" s="15"/>
      <c r="BN509" s="15"/>
      <c r="BO509" s="15"/>
      <c r="BP509" s="15"/>
      <c r="BQ509" s="15"/>
      <c r="BR509" s="15"/>
      <c r="BS509" s="15"/>
      <c r="BT509" s="15"/>
      <c r="BU509" s="15"/>
      <c r="BV509" s="15"/>
      <c r="BW509" s="15"/>
      <c r="BX509" s="15"/>
      <c r="BY509" s="15"/>
      <c r="BZ509" s="15"/>
      <c r="CA509" s="8"/>
      <c r="CB509" s="8"/>
      <c r="CC509" s="8"/>
      <c r="CD509" s="8"/>
      <c r="CE509" s="8"/>
      <c r="CF509" s="8"/>
      <c r="CG509" s="8"/>
      <c r="CH509" s="8"/>
      <c r="CI509" s="8"/>
      <c r="CJ509" s="8"/>
      <c r="CK509" s="8"/>
      <c r="CL509" s="8"/>
      <c r="CM509" s="8"/>
      <c r="CN509" s="8"/>
      <c r="CO509" s="8"/>
      <c r="CP509" s="8"/>
      <c r="CQ509" s="8"/>
      <c r="CR509" s="8"/>
      <c r="CS509" s="8"/>
      <c r="CT509" s="8"/>
      <c r="CU509" s="8"/>
      <c r="CV509" s="8"/>
      <c r="CW509" s="8"/>
      <c r="CX509" s="8"/>
      <c r="CY509" s="8"/>
      <c r="CZ509" s="8"/>
    </row>
    <row r="510" ht="14.25" customHeight="1">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c r="BC510" s="15"/>
      <c r="BD510" s="15"/>
      <c r="BE510" s="15"/>
      <c r="BF510" s="15"/>
      <c r="BG510" s="15"/>
      <c r="BH510" s="15"/>
      <c r="BI510" s="15"/>
      <c r="BJ510" s="15"/>
      <c r="BK510" s="15"/>
      <c r="BL510" s="15"/>
      <c r="BM510" s="15"/>
      <c r="BN510" s="15"/>
      <c r="BO510" s="15"/>
      <c r="BP510" s="15"/>
      <c r="BQ510" s="15"/>
      <c r="BR510" s="15"/>
      <c r="BS510" s="15"/>
      <c r="BT510" s="15"/>
      <c r="BU510" s="15"/>
      <c r="BV510" s="15"/>
      <c r="BW510" s="15"/>
      <c r="BX510" s="15"/>
      <c r="BY510" s="15"/>
      <c r="BZ510" s="15"/>
      <c r="CA510" s="8"/>
      <c r="CB510" s="8"/>
      <c r="CC510" s="8"/>
      <c r="CD510" s="8"/>
      <c r="CE510" s="8"/>
      <c r="CF510" s="8"/>
      <c r="CG510" s="8"/>
      <c r="CH510" s="8"/>
      <c r="CI510" s="8"/>
      <c r="CJ510" s="8"/>
      <c r="CK510" s="8"/>
      <c r="CL510" s="8"/>
      <c r="CM510" s="8"/>
      <c r="CN510" s="8"/>
      <c r="CO510" s="8"/>
      <c r="CP510" s="8"/>
      <c r="CQ510" s="8"/>
      <c r="CR510" s="8"/>
      <c r="CS510" s="8"/>
      <c r="CT510" s="8"/>
      <c r="CU510" s="8"/>
      <c r="CV510" s="8"/>
      <c r="CW510" s="8"/>
      <c r="CX510" s="8"/>
      <c r="CY510" s="8"/>
      <c r="CZ510" s="8"/>
    </row>
    <row r="511" ht="14.25" customHeight="1">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c r="AB511" s="15"/>
      <c r="AC511" s="15"/>
      <c r="AD511" s="15"/>
      <c r="AE511" s="15"/>
      <c r="AF511" s="15"/>
      <c r="AG511" s="15"/>
      <c r="AH511" s="15"/>
      <c r="AI511" s="15"/>
      <c r="AJ511" s="15"/>
      <c r="AK511" s="15"/>
      <c r="AL511" s="15"/>
      <c r="AM511" s="15"/>
      <c r="AN511" s="15"/>
      <c r="AO511" s="15"/>
      <c r="AP511" s="15"/>
      <c r="AQ511" s="15"/>
      <c r="AR511" s="15"/>
      <c r="AS511" s="15"/>
      <c r="AT511" s="15"/>
      <c r="AU511" s="15"/>
      <c r="AV511" s="15"/>
      <c r="AW511" s="15"/>
      <c r="AX511" s="15"/>
      <c r="AY511" s="15"/>
      <c r="AZ511" s="15"/>
      <c r="BA511" s="15"/>
      <c r="BB511" s="15"/>
      <c r="BC511" s="15"/>
      <c r="BD511" s="15"/>
      <c r="BE511" s="15"/>
      <c r="BF511" s="15"/>
      <c r="BG511" s="15"/>
      <c r="BH511" s="15"/>
      <c r="BI511" s="15"/>
      <c r="BJ511" s="15"/>
      <c r="BK511" s="15"/>
      <c r="BL511" s="15"/>
      <c r="BM511" s="15"/>
      <c r="BN511" s="15"/>
      <c r="BO511" s="15"/>
      <c r="BP511" s="15"/>
      <c r="BQ511" s="15"/>
      <c r="BR511" s="15"/>
      <c r="BS511" s="15"/>
      <c r="BT511" s="15"/>
      <c r="BU511" s="15"/>
      <c r="BV511" s="15"/>
      <c r="BW511" s="15"/>
      <c r="BX511" s="15"/>
      <c r="BY511" s="15"/>
      <c r="BZ511" s="15"/>
      <c r="CA511" s="8"/>
      <c r="CB511" s="8"/>
      <c r="CC511" s="8"/>
      <c r="CD511" s="8"/>
      <c r="CE511" s="8"/>
      <c r="CF511" s="8"/>
      <c r="CG511" s="8"/>
      <c r="CH511" s="8"/>
      <c r="CI511" s="8"/>
      <c r="CJ511" s="8"/>
      <c r="CK511" s="8"/>
      <c r="CL511" s="8"/>
      <c r="CM511" s="8"/>
      <c r="CN511" s="8"/>
      <c r="CO511" s="8"/>
      <c r="CP511" s="8"/>
      <c r="CQ511" s="8"/>
      <c r="CR511" s="8"/>
      <c r="CS511" s="8"/>
      <c r="CT511" s="8"/>
      <c r="CU511" s="8"/>
      <c r="CV511" s="8"/>
      <c r="CW511" s="8"/>
      <c r="CX511" s="8"/>
      <c r="CY511" s="8"/>
      <c r="CZ511" s="8"/>
    </row>
    <row r="512" ht="14.25" customHeight="1">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c r="BC512" s="15"/>
      <c r="BD512" s="15"/>
      <c r="BE512" s="15"/>
      <c r="BF512" s="15"/>
      <c r="BG512" s="15"/>
      <c r="BH512" s="15"/>
      <c r="BI512" s="15"/>
      <c r="BJ512" s="15"/>
      <c r="BK512" s="15"/>
      <c r="BL512" s="15"/>
      <c r="BM512" s="15"/>
      <c r="BN512" s="15"/>
      <c r="BO512" s="15"/>
      <c r="BP512" s="15"/>
      <c r="BQ512" s="15"/>
      <c r="BR512" s="15"/>
      <c r="BS512" s="15"/>
      <c r="BT512" s="15"/>
      <c r="BU512" s="15"/>
      <c r="BV512" s="15"/>
      <c r="BW512" s="15"/>
      <c r="BX512" s="15"/>
      <c r="BY512" s="15"/>
      <c r="BZ512" s="15"/>
      <c r="CA512" s="8"/>
      <c r="CB512" s="8"/>
      <c r="CC512" s="8"/>
      <c r="CD512" s="8"/>
      <c r="CE512" s="8"/>
      <c r="CF512" s="8"/>
      <c r="CG512" s="8"/>
      <c r="CH512" s="8"/>
      <c r="CI512" s="8"/>
      <c r="CJ512" s="8"/>
      <c r="CK512" s="8"/>
      <c r="CL512" s="8"/>
      <c r="CM512" s="8"/>
      <c r="CN512" s="8"/>
      <c r="CO512" s="8"/>
      <c r="CP512" s="8"/>
      <c r="CQ512" s="8"/>
      <c r="CR512" s="8"/>
      <c r="CS512" s="8"/>
      <c r="CT512" s="8"/>
      <c r="CU512" s="8"/>
      <c r="CV512" s="8"/>
      <c r="CW512" s="8"/>
      <c r="CX512" s="8"/>
      <c r="CY512" s="8"/>
      <c r="CZ512" s="8"/>
    </row>
    <row r="513" ht="14.25" customHeight="1">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c r="AB513" s="15"/>
      <c r="AC513" s="15"/>
      <c r="AD513" s="15"/>
      <c r="AE513" s="15"/>
      <c r="AF513" s="15"/>
      <c r="AG513" s="15"/>
      <c r="AH513" s="15"/>
      <c r="AI513" s="15"/>
      <c r="AJ513" s="15"/>
      <c r="AK513" s="15"/>
      <c r="AL513" s="15"/>
      <c r="AM513" s="15"/>
      <c r="AN513" s="15"/>
      <c r="AO513" s="15"/>
      <c r="AP513" s="15"/>
      <c r="AQ513" s="15"/>
      <c r="AR513" s="15"/>
      <c r="AS513" s="15"/>
      <c r="AT513" s="15"/>
      <c r="AU513" s="15"/>
      <c r="AV513" s="15"/>
      <c r="AW513" s="15"/>
      <c r="AX513" s="15"/>
      <c r="AY513" s="15"/>
      <c r="AZ513" s="15"/>
      <c r="BA513" s="15"/>
      <c r="BB513" s="15"/>
      <c r="BC513" s="15"/>
      <c r="BD513" s="15"/>
      <c r="BE513" s="15"/>
      <c r="BF513" s="15"/>
      <c r="BG513" s="15"/>
      <c r="BH513" s="15"/>
      <c r="BI513" s="15"/>
      <c r="BJ513" s="15"/>
      <c r="BK513" s="15"/>
      <c r="BL513" s="15"/>
      <c r="BM513" s="15"/>
      <c r="BN513" s="15"/>
      <c r="BO513" s="15"/>
      <c r="BP513" s="15"/>
      <c r="BQ513" s="15"/>
      <c r="BR513" s="15"/>
      <c r="BS513" s="15"/>
      <c r="BT513" s="15"/>
      <c r="BU513" s="15"/>
      <c r="BV513" s="15"/>
      <c r="BW513" s="15"/>
      <c r="BX513" s="15"/>
      <c r="BY513" s="15"/>
      <c r="BZ513" s="15"/>
      <c r="CA513" s="8"/>
      <c r="CB513" s="8"/>
      <c r="CC513" s="8"/>
      <c r="CD513" s="8"/>
      <c r="CE513" s="8"/>
      <c r="CF513" s="8"/>
      <c r="CG513" s="8"/>
      <c r="CH513" s="8"/>
      <c r="CI513" s="8"/>
      <c r="CJ513" s="8"/>
      <c r="CK513" s="8"/>
      <c r="CL513" s="8"/>
      <c r="CM513" s="8"/>
      <c r="CN513" s="8"/>
      <c r="CO513" s="8"/>
      <c r="CP513" s="8"/>
      <c r="CQ513" s="8"/>
      <c r="CR513" s="8"/>
      <c r="CS513" s="8"/>
      <c r="CT513" s="8"/>
      <c r="CU513" s="8"/>
      <c r="CV513" s="8"/>
      <c r="CW513" s="8"/>
      <c r="CX513" s="8"/>
      <c r="CY513" s="8"/>
      <c r="CZ513" s="8"/>
    </row>
    <row r="514" ht="14.25" customHeight="1">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c r="BC514" s="15"/>
      <c r="BD514" s="15"/>
      <c r="BE514" s="15"/>
      <c r="BF514" s="15"/>
      <c r="BG514" s="15"/>
      <c r="BH514" s="15"/>
      <c r="BI514" s="15"/>
      <c r="BJ514" s="15"/>
      <c r="BK514" s="15"/>
      <c r="BL514" s="15"/>
      <c r="BM514" s="15"/>
      <c r="BN514" s="15"/>
      <c r="BO514" s="15"/>
      <c r="BP514" s="15"/>
      <c r="BQ514" s="15"/>
      <c r="BR514" s="15"/>
      <c r="BS514" s="15"/>
      <c r="BT514" s="15"/>
      <c r="BU514" s="15"/>
      <c r="BV514" s="15"/>
      <c r="BW514" s="15"/>
      <c r="BX514" s="15"/>
      <c r="BY514" s="15"/>
      <c r="BZ514" s="15"/>
      <c r="CA514" s="8"/>
      <c r="CB514" s="8"/>
      <c r="CC514" s="8"/>
      <c r="CD514" s="8"/>
      <c r="CE514" s="8"/>
      <c r="CF514" s="8"/>
      <c r="CG514" s="8"/>
      <c r="CH514" s="8"/>
      <c r="CI514" s="8"/>
      <c r="CJ514" s="8"/>
      <c r="CK514" s="8"/>
      <c r="CL514" s="8"/>
      <c r="CM514" s="8"/>
      <c r="CN514" s="8"/>
      <c r="CO514" s="8"/>
      <c r="CP514" s="8"/>
      <c r="CQ514" s="8"/>
      <c r="CR514" s="8"/>
      <c r="CS514" s="8"/>
      <c r="CT514" s="8"/>
      <c r="CU514" s="8"/>
      <c r="CV514" s="8"/>
      <c r="CW514" s="8"/>
      <c r="CX514" s="8"/>
      <c r="CY514" s="8"/>
      <c r="CZ514" s="8"/>
    </row>
    <row r="515" ht="14.25" customHeight="1">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c r="AB515" s="15"/>
      <c r="AC515" s="15"/>
      <c r="AD515" s="15"/>
      <c r="AE515" s="15"/>
      <c r="AF515" s="15"/>
      <c r="AG515" s="15"/>
      <c r="AH515" s="15"/>
      <c r="AI515" s="15"/>
      <c r="AJ515" s="15"/>
      <c r="AK515" s="15"/>
      <c r="AL515" s="15"/>
      <c r="AM515" s="15"/>
      <c r="AN515" s="15"/>
      <c r="AO515" s="15"/>
      <c r="AP515" s="15"/>
      <c r="AQ515" s="15"/>
      <c r="AR515" s="15"/>
      <c r="AS515" s="15"/>
      <c r="AT515" s="15"/>
      <c r="AU515" s="15"/>
      <c r="AV515" s="15"/>
      <c r="AW515" s="15"/>
      <c r="AX515" s="15"/>
      <c r="AY515" s="15"/>
      <c r="AZ515" s="15"/>
      <c r="BA515" s="15"/>
      <c r="BB515" s="15"/>
      <c r="BC515" s="15"/>
      <c r="BD515" s="15"/>
      <c r="BE515" s="15"/>
      <c r="BF515" s="15"/>
      <c r="BG515" s="15"/>
      <c r="BH515" s="15"/>
      <c r="BI515" s="15"/>
      <c r="BJ515" s="15"/>
      <c r="BK515" s="15"/>
      <c r="BL515" s="15"/>
      <c r="BM515" s="15"/>
      <c r="BN515" s="15"/>
      <c r="BO515" s="15"/>
      <c r="BP515" s="15"/>
      <c r="BQ515" s="15"/>
      <c r="BR515" s="15"/>
      <c r="BS515" s="15"/>
      <c r="BT515" s="15"/>
      <c r="BU515" s="15"/>
      <c r="BV515" s="15"/>
      <c r="BW515" s="15"/>
      <c r="BX515" s="15"/>
      <c r="BY515" s="15"/>
      <c r="BZ515" s="15"/>
      <c r="CA515" s="8"/>
      <c r="CB515" s="8"/>
      <c r="CC515" s="8"/>
      <c r="CD515" s="8"/>
      <c r="CE515" s="8"/>
      <c r="CF515" s="8"/>
      <c r="CG515" s="8"/>
      <c r="CH515" s="8"/>
      <c r="CI515" s="8"/>
      <c r="CJ515" s="8"/>
      <c r="CK515" s="8"/>
      <c r="CL515" s="8"/>
      <c r="CM515" s="8"/>
      <c r="CN515" s="8"/>
      <c r="CO515" s="8"/>
      <c r="CP515" s="8"/>
      <c r="CQ515" s="8"/>
      <c r="CR515" s="8"/>
      <c r="CS515" s="8"/>
      <c r="CT515" s="8"/>
      <c r="CU515" s="8"/>
      <c r="CV515" s="8"/>
      <c r="CW515" s="8"/>
      <c r="CX515" s="8"/>
      <c r="CY515" s="8"/>
      <c r="CZ515" s="8"/>
    </row>
    <row r="516" ht="14.25" customHeight="1">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c r="BC516" s="15"/>
      <c r="BD516" s="15"/>
      <c r="BE516" s="15"/>
      <c r="BF516" s="15"/>
      <c r="BG516" s="15"/>
      <c r="BH516" s="15"/>
      <c r="BI516" s="15"/>
      <c r="BJ516" s="15"/>
      <c r="BK516" s="15"/>
      <c r="BL516" s="15"/>
      <c r="BM516" s="15"/>
      <c r="BN516" s="15"/>
      <c r="BO516" s="15"/>
      <c r="BP516" s="15"/>
      <c r="BQ516" s="15"/>
      <c r="BR516" s="15"/>
      <c r="BS516" s="15"/>
      <c r="BT516" s="15"/>
      <c r="BU516" s="15"/>
      <c r="BV516" s="15"/>
      <c r="BW516" s="15"/>
      <c r="BX516" s="15"/>
      <c r="BY516" s="15"/>
      <c r="BZ516" s="15"/>
      <c r="CA516" s="8"/>
      <c r="CB516" s="8"/>
      <c r="CC516" s="8"/>
      <c r="CD516" s="8"/>
      <c r="CE516" s="8"/>
      <c r="CF516" s="8"/>
      <c r="CG516" s="8"/>
      <c r="CH516" s="8"/>
      <c r="CI516" s="8"/>
      <c r="CJ516" s="8"/>
      <c r="CK516" s="8"/>
      <c r="CL516" s="8"/>
      <c r="CM516" s="8"/>
      <c r="CN516" s="8"/>
      <c r="CO516" s="8"/>
      <c r="CP516" s="8"/>
      <c r="CQ516" s="8"/>
      <c r="CR516" s="8"/>
      <c r="CS516" s="8"/>
      <c r="CT516" s="8"/>
      <c r="CU516" s="8"/>
      <c r="CV516" s="8"/>
      <c r="CW516" s="8"/>
      <c r="CX516" s="8"/>
      <c r="CY516" s="8"/>
      <c r="CZ516" s="8"/>
    </row>
    <row r="517" ht="14.25" customHeight="1">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15"/>
      <c r="AH517" s="15"/>
      <c r="AI517" s="15"/>
      <c r="AJ517" s="15"/>
      <c r="AK517" s="15"/>
      <c r="AL517" s="15"/>
      <c r="AM517" s="15"/>
      <c r="AN517" s="15"/>
      <c r="AO517" s="15"/>
      <c r="AP517" s="15"/>
      <c r="AQ517" s="15"/>
      <c r="AR517" s="15"/>
      <c r="AS517" s="15"/>
      <c r="AT517" s="15"/>
      <c r="AU517" s="15"/>
      <c r="AV517" s="15"/>
      <c r="AW517" s="15"/>
      <c r="AX517" s="15"/>
      <c r="AY517" s="15"/>
      <c r="AZ517" s="15"/>
      <c r="BA517" s="15"/>
      <c r="BB517" s="15"/>
      <c r="BC517" s="15"/>
      <c r="BD517" s="15"/>
      <c r="BE517" s="15"/>
      <c r="BF517" s="15"/>
      <c r="BG517" s="15"/>
      <c r="BH517" s="15"/>
      <c r="BI517" s="15"/>
      <c r="BJ517" s="15"/>
      <c r="BK517" s="15"/>
      <c r="BL517" s="15"/>
      <c r="BM517" s="15"/>
      <c r="BN517" s="15"/>
      <c r="BO517" s="15"/>
      <c r="BP517" s="15"/>
      <c r="BQ517" s="15"/>
      <c r="BR517" s="15"/>
      <c r="BS517" s="15"/>
      <c r="BT517" s="15"/>
      <c r="BU517" s="15"/>
      <c r="BV517" s="15"/>
      <c r="BW517" s="15"/>
      <c r="BX517" s="15"/>
      <c r="BY517" s="15"/>
      <c r="BZ517" s="15"/>
      <c r="CA517" s="8"/>
      <c r="CB517" s="8"/>
      <c r="CC517" s="8"/>
      <c r="CD517" s="8"/>
      <c r="CE517" s="8"/>
      <c r="CF517" s="8"/>
      <c r="CG517" s="8"/>
      <c r="CH517" s="8"/>
      <c r="CI517" s="8"/>
      <c r="CJ517" s="8"/>
      <c r="CK517" s="8"/>
      <c r="CL517" s="8"/>
      <c r="CM517" s="8"/>
      <c r="CN517" s="8"/>
      <c r="CO517" s="8"/>
      <c r="CP517" s="8"/>
      <c r="CQ517" s="8"/>
      <c r="CR517" s="8"/>
      <c r="CS517" s="8"/>
      <c r="CT517" s="8"/>
      <c r="CU517" s="8"/>
      <c r="CV517" s="8"/>
      <c r="CW517" s="8"/>
      <c r="CX517" s="8"/>
      <c r="CY517" s="8"/>
      <c r="CZ517" s="8"/>
    </row>
    <row r="518" ht="14.25" customHeight="1">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c r="BC518" s="15"/>
      <c r="BD518" s="15"/>
      <c r="BE518" s="15"/>
      <c r="BF518" s="15"/>
      <c r="BG518" s="15"/>
      <c r="BH518" s="15"/>
      <c r="BI518" s="15"/>
      <c r="BJ518" s="15"/>
      <c r="BK518" s="15"/>
      <c r="BL518" s="15"/>
      <c r="BM518" s="15"/>
      <c r="BN518" s="15"/>
      <c r="BO518" s="15"/>
      <c r="BP518" s="15"/>
      <c r="BQ518" s="15"/>
      <c r="BR518" s="15"/>
      <c r="BS518" s="15"/>
      <c r="BT518" s="15"/>
      <c r="BU518" s="15"/>
      <c r="BV518" s="15"/>
      <c r="BW518" s="15"/>
      <c r="BX518" s="15"/>
      <c r="BY518" s="15"/>
      <c r="BZ518" s="15"/>
      <c r="CA518" s="8"/>
      <c r="CB518" s="8"/>
      <c r="CC518" s="8"/>
      <c r="CD518" s="8"/>
      <c r="CE518" s="8"/>
      <c r="CF518" s="8"/>
      <c r="CG518" s="8"/>
      <c r="CH518" s="8"/>
      <c r="CI518" s="8"/>
      <c r="CJ518" s="8"/>
      <c r="CK518" s="8"/>
      <c r="CL518" s="8"/>
      <c r="CM518" s="8"/>
      <c r="CN518" s="8"/>
      <c r="CO518" s="8"/>
      <c r="CP518" s="8"/>
      <c r="CQ518" s="8"/>
      <c r="CR518" s="8"/>
      <c r="CS518" s="8"/>
      <c r="CT518" s="8"/>
      <c r="CU518" s="8"/>
      <c r="CV518" s="8"/>
      <c r="CW518" s="8"/>
      <c r="CX518" s="8"/>
      <c r="CY518" s="8"/>
      <c r="CZ518" s="8"/>
    </row>
    <row r="519" ht="14.25" customHeight="1">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c r="AG519" s="15"/>
      <c r="AH519" s="15"/>
      <c r="AI519" s="15"/>
      <c r="AJ519" s="15"/>
      <c r="AK519" s="15"/>
      <c r="AL519" s="15"/>
      <c r="AM519" s="15"/>
      <c r="AN519" s="15"/>
      <c r="AO519" s="15"/>
      <c r="AP519" s="15"/>
      <c r="AQ519" s="15"/>
      <c r="AR519" s="15"/>
      <c r="AS519" s="15"/>
      <c r="AT519" s="15"/>
      <c r="AU519" s="15"/>
      <c r="AV519" s="15"/>
      <c r="AW519" s="15"/>
      <c r="AX519" s="15"/>
      <c r="AY519" s="15"/>
      <c r="AZ519" s="15"/>
      <c r="BA519" s="15"/>
      <c r="BB519" s="15"/>
      <c r="BC519" s="15"/>
      <c r="BD519" s="15"/>
      <c r="BE519" s="15"/>
      <c r="BF519" s="15"/>
      <c r="BG519" s="15"/>
      <c r="BH519" s="15"/>
      <c r="BI519" s="15"/>
      <c r="BJ519" s="15"/>
      <c r="BK519" s="15"/>
      <c r="BL519" s="15"/>
      <c r="BM519" s="15"/>
      <c r="BN519" s="15"/>
      <c r="BO519" s="15"/>
      <c r="BP519" s="15"/>
      <c r="BQ519" s="15"/>
      <c r="BR519" s="15"/>
      <c r="BS519" s="15"/>
      <c r="BT519" s="15"/>
      <c r="BU519" s="15"/>
      <c r="BV519" s="15"/>
      <c r="BW519" s="15"/>
      <c r="BX519" s="15"/>
      <c r="BY519" s="15"/>
      <c r="BZ519" s="15"/>
      <c r="CA519" s="8"/>
      <c r="CB519" s="8"/>
      <c r="CC519" s="8"/>
      <c r="CD519" s="8"/>
      <c r="CE519" s="8"/>
      <c r="CF519" s="8"/>
      <c r="CG519" s="8"/>
      <c r="CH519" s="8"/>
      <c r="CI519" s="8"/>
      <c r="CJ519" s="8"/>
      <c r="CK519" s="8"/>
      <c r="CL519" s="8"/>
      <c r="CM519" s="8"/>
      <c r="CN519" s="8"/>
      <c r="CO519" s="8"/>
      <c r="CP519" s="8"/>
      <c r="CQ519" s="8"/>
      <c r="CR519" s="8"/>
      <c r="CS519" s="8"/>
      <c r="CT519" s="8"/>
      <c r="CU519" s="8"/>
      <c r="CV519" s="8"/>
      <c r="CW519" s="8"/>
      <c r="CX519" s="8"/>
      <c r="CY519" s="8"/>
      <c r="CZ519" s="8"/>
    </row>
    <row r="520" ht="14.25" customHeight="1">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c r="BC520" s="15"/>
      <c r="BD520" s="15"/>
      <c r="BE520" s="15"/>
      <c r="BF520" s="15"/>
      <c r="BG520" s="15"/>
      <c r="BH520" s="15"/>
      <c r="BI520" s="15"/>
      <c r="BJ520" s="15"/>
      <c r="BK520" s="15"/>
      <c r="BL520" s="15"/>
      <c r="BM520" s="15"/>
      <c r="BN520" s="15"/>
      <c r="BO520" s="15"/>
      <c r="BP520" s="15"/>
      <c r="BQ520" s="15"/>
      <c r="BR520" s="15"/>
      <c r="BS520" s="15"/>
      <c r="BT520" s="15"/>
      <c r="BU520" s="15"/>
      <c r="BV520" s="15"/>
      <c r="BW520" s="15"/>
      <c r="BX520" s="15"/>
      <c r="BY520" s="15"/>
      <c r="BZ520" s="15"/>
      <c r="CA520" s="8"/>
      <c r="CB520" s="8"/>
      <c r="CC520" s="8"/>
      <c r="CD520" s="8"/>
      <c r="CE520" s="8"/>
      <c r="CF520" s="8"/>
      <c r="CG520" s="8"/>
      <c r="CH520" s="8"/>
      <c r="CI520" s="8"/>
      <c r="CJ520" s="8"/>
      <c r="CK520" s="8"/>
      <c r="CL520" s="8"/>
      <c r="CM520" s="8"/>
      <c r="CN520" s="8"/>
      <c r="CO520" s="8"/>
      <c r="CP520" s="8"/>
      <c r="CQ520" s="8"/>
      <c r="CR520" s="8"/>
      <c r="CS520" s="8"/>
      <c r="CT520" s="8"/>
      <c r="CU520" s="8"/>
      <c r="CV520" s="8"/>
      <c r="CW520" s="8"/>
      <c r="CX520" s="8"/>
      <c r="CY520" s="8"/>
      <c r="CZ520" s="8"/>
    </row>
    <row r="521" ht="14.25" customHeight="1">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c r="AG521" s="15"/>
      <c r="AH521" s="15"/>
      <c r="AI521" s="15"/>
      <c r="AJ521" s="15"/>
      <c r="AK521" s="15"/>
      <c r="AL521" s="15"/>
      <c r="AM521" s="15"/>
      <c r="AN521" s="15"/>
      <c r="AO521" s="15"/>
      <c r="AP521" s="15"/>
      <c r="AQ521" s="15"/>
      <c r="AR521" s="15"/>
      <c r="AS521" s="15"/>
      <c r="AT521" s="15"/>
      <c r="AU521" s="15"/>
      <c r="AV521" s="15"/>
      <c r="AW521" s="15"/>
      <c r="AX521" s="15"/>
      <c r="AY521" s="15"/>
      <c r="AZ521" s="15"/>
      <c r="BA521" s="15"/>
      <c r="BB521" s="15"/>
      <c r="BC521" s="15"/>
      <c r="BD521" s="15"/>
      <c r="BE521" s="15"/>
      <c r="BF521" s="15"/>
      <c r="BG521" s="15"/>
      <c r="BH521" s="15"/>
      <c r="BI521" s="15"/>
      <c r="BJ521" s="15"/>
      <c r="BK521" s="15"/>
      <c r="BL521" s="15"/>
      <c r="BM521" s="15"/>
      <c r="BN521" s="15"/>
      <c r="BO521" s="15"/>
      <c r="BP521" s="15"/>
      <c r="BQ521" s="15"/>
      <c r="BR521" s="15"/>
      <c r="BS521" s="15"/>
      <c r="BT521" s="15"/>
      <c r="BU521" s="15"/>
      <c r="BV521" s="15"/>
      <c r="BW521" s="15"/>
      <c r="BX521" s="15"/>
      <c r="BY521" s="15"/>
      <c r="BZ521" s="15"/>
      <c r="CA521" s="8"/>
      <c r="CB521" s="8"/>
      <c r="CC521" s="8"/>
      <c r="CD521" s="8"/>
      <c r="CE521" s="8"/>
      <c r="CF521" s="8"/>
      <c r="CG521" s="8"/>
      <c r="CH521" s="8"/>
      <c r="CI521" s="8"/>
      <c r="CJ521" s="8"/>
      <c r="CK521" s="8"/>
      <c r="CL521" s="8"/>
      <c r="CM521" s="8"/>
      <c r="CN521" s="8"/>
      <c r="CO521" s="8"/>
      <c r="CP521" s="8"/>
      <c r="CQ521" s="8"/>
      <c r="CR521" s="8"/>
      <c r="CS521" s="8"/>
      <c r="CT521" s="8"/>
      <c r="CU521" s="8"/>
      <c r="CV521" s="8"/>
      <c r="CW521" s="8"/>
      <c r="CX521" s="8"/>
      <c r="CY521" s="8"/>
      <c r="CZ521" s="8"/>
    </row>
    <row r="522" ht="14.25" customHeight="1">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c r="BC522" s="15"/>
      <c r="BD522" s="15"/>
      <c r="BE522" s="15"/>
      <c r="BF522" s="15"/>
      <c r="BG522" s="15"/>
      <c r="BH522" s="15"/>
      <c r="BI522" s="15"/>
      <c r="BJ522" s="15"/>
      <c r="BK522" s="15"/>
      <c r="BL522" s="15"/>
      <c r="BM522" s="15"/>
      <c r="BN522" s="15"/>
      <c r="BO522" s="15"/>
      <c r="BP522" s="15"/>
      <c r="BQ522" s="15"/>
      <c r="BR522" s="15"/>
      <c r="BS522" s="15"/>
      <c r="BT522" s="15"/>
      <c r="BU522" s="15"/>
      <c r="BV522" s="15"/>
      <c r="BW522" s="15"/>
      <c r="BX522" s="15"/>
      <c r="BY522" s="15"/>
      <c r="BZ522" s="15"/>
      <c r="CA522" s="8"/>
      <c r="CB522" s="8"/>
      <c r="CC522" s="8"/>
      <c r="CD522" s="8"/>
      <c r="CE522" s="8"/>
      <c r="CF522" s="8"/>
      <c r="CG522" s="8"/>
      <c r="CH522" s="8"/>
      <c r="CI522" s="8"/>
      <c r="CJ522" s="8"/>
      <c r="CK522" s="8"/>
      <c r="CL522" s="8"/>
      <c r="CM522" s="8"/>
      <c r="CN522" s="8"/>
      <c r="CO522" s="8"/>
      <c r="CP522" s="8"/>
      <c r="CQ522" s="8"/>
      <c r="CR522" s="8"/>
      <c r="CS522" s="8"/>
      <c r="CT522" s="8"/>
      <c r="CU522" s="8"/>
      <c r="CV522" s="8"/>
      <c r="CW522" s="8"/>
      <c r="CX522" s="8"/>
      <c r="CY522" s="8"/>
      <c r="CZ522" s="8"/>
    </row>
    <row r="523" ht="14.25" customHeight="1">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c r="AB523" s="15"/>
      <c r="AC523" s="15"/>
      <c r="AD523" s="15"/>
      <c r="AE523" s="15"/>
      <c r="AF523" s="15"/>
      <c r="AG523" s="15"/>
      <c r="AH523" s="15"/>
      <c r="AI523" s="15"/>
      <c r="AJ523" s="15"/>
      <c r="AK523" s="15"/>
      <c r="AL523" s="15"/>
      <c r="AM523" s="15"/>
      <c r="AN523" s="15"/>
      <c r="AO523" s="15"/>
      <c r="AP523" s="15"/>
      <c r="AQ523" s="15"/>
      <c r="AR523" s="15"/>
      <c r="AS523" s="15"/>
      <c r="AT523" s="15"/>
      <c r="AU523" s="15"/>
      <c r="AV523" s="15"/>
      <c r="AW523" s="15"/>
      <c r="AX523" s="15"/>
      <c r="AY523" s="15"/>
      <c r="AZ523" s="15"/>
      <c r="BA523" s="15"/>
      <c r="BB523" s="15"/>
      <c r="BC523" s="15"/>
      <c r="BD523" s="15"/>
      <c r="BE523" s="15"/>
      <c r="BF523" s="15"/>
      <c r="BG523" s="15"/>
      <c r="BH523" s="15"/>
      <c r="BI523" s="15"/>
      <c r="BJ523" s="15"/>
      <c r="BK523" s="15"/>
      <c r="BL523" s="15"/>
      <c r="BM523" s="15"/>
      <c r="BN523" s="15"/>
      <c r="BO523" s="15"/>
      <c r="BP523" s="15"/>
      <c r="BQ523" s="15"/>
      <c r="BR523" s="15"/>
      <c r="BS523" s="15"/>
      <c r="BT523" s="15"/>
      <c r="BU523" s="15"/>
      <c r="BV523" s="15"/>
      <c r="BW523" s="15"/>
      <c r="BX523" s="15"/>
      <c r="BY523" s="15"/>
      <c r="BZ523" s="15"/>
      <c r="CA523" s="8"/>
      <c r="CB523" s="8"/>
      <c r="CC523" s="8"/>
      <c r="CD523" s="8"/>
      <c r="CE523" s="8"/>
      <c r="CF523" s="8"/>
      <c r="CG523" s="8"/>
      <c r="CH523" s="8"/>
      <c r="CI523" s="8"/>
      <c r="CJ523" s="8"/>
      <c r="CK523" s="8"/>
      <c r="CL523" s="8"/>
      <c r="CM523" s="8"/>
      <c r="CN523" s="8"/>
      <c r="CO523" s="8"/>
      <c r="CP523" s="8"/>
      <c r="CQ523" s="8"/>
      <c r="CR523" s="8"/>
      <c r="CS523" s="8"/>
      <c r="CT523" s="8"/>
      <c r="CU523" s="8"/>
      <c r="CV523" s="8"/>
      <c r="CW523" s="8"/>
      <c r="CX523" s="8"/>
      <c r="CY523" s="8"/>
      <c r="CZ523" s="8"/>
    </row>
    <row r="524" ht="14.25" customHeight="1">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c r="BC524" s="15"/>
      <c r="BD524" s="15"/>
      <c r="BE524" s="15"/>
      <c r="BF524" s="15"/>
      <c r="BG524" s="15"/>
      <c r="BH524" s="15"/>
      <c r="BI524" s="15"/>
      <c r="BJ524" s="15"/>
      <c r="BK524" s="15"/>
      <c r="BL524" s="15"/>
      <c r="BM524" s="15"/>
      <c r="BN524" s="15"/>
      <c r="BO524" s="15"/>
      <c r="BP524" s="15"/>
      <c r="BQ524" s="15"/>
      <c r="BR524" s="15"/>
      <c r="BS524" s="15"/>
      <c r="BT524" s="15"/>
      <c r="BU524" s="15"/>
      <c r="BV524" s="15"/>
      <c r="BW524" s="15"/>
      <c r="BX524" s="15"/>
      <c r="BY524" s="15"/>
      <c r="BZ524" s="15"/>
      <c r="CA524" s="8"/>
      <c r="CB524" s="8"/>
      <c r="CC524" s="8"/>
      <c r="CD524" s="8"/>
      <c r="CE524" s="8"/>
      <c r="CF524" s="8"/>
      <c r="CG524" s="8"/>
      <c r="CH524" s="8"/>
      <c r="CI524" s="8"/>
      <c r="CJ524" s="8"/>
      <c r="CK524" s="8"/>
      <c r="CL524" s="8"/>
      <c r="CM524" s="8"/>
      <c r="CN524" s="8"/>
      <c r="CO524" s="8"/>
      <c r="CP524" s="8"/>
      <c r="CQ524" s="8"/>
      <c r="CR524" s="8"/>
      <c r="CS524" s="8"/>
      <c r="CT524" s="8"/>
      <c r="CU524" s="8"/>
      <c r="CV524" s="8"/>
      <c r="CW524" s="8"/>
      <c r="CX524" s="8"/>
      <c r="CY524" s="8"/>
      <c r="CZ524" s="8"/>
    </row>
    <row r="525" ht="14.25" customHeight="1">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c r="AB525" s="15"/>
      <c r="AC525" s="15"/>
      <c r="AD525" s="15"/>
      <c r="AE525" s="15"/>
      <c r="AF525" s="15"/>
      <c r="AG525" s="15"/>
      <c r="AH525" s="15"/>
      <c r="AI525" s="15"/>
      <c r="AJ525" s="15"/>
      <c r="AK525" s="15"/>
      <c r="AL525" s="15"/>
      <c r="AM525" s="15"/>
      <c r="AN525" s="15"/>
      <c r="AO525" s="15"/>
      <c r="AP525" s="15"/>
      <c r="AQ525" s="15"/>
      <c r="AR525" s="15"/>
      <c r="AS525" s="15"/>
      <c r="AT525" s="15"/>
      <c r="AU525" s="15"/>
      <c r="AV525" s="15"/>
      <c r="AW525" s="15"/>
      <c r="AX525" s="15"/>
      <c r="AY525" s="15"/>
      <c r="AZ525" s="15"/>
      <c r="BA525" s="15"/>
      <c r="BB525" s="15"/>
      <c r="BC525" s="15"/>
      <c r="BD525" s="15"/>
      <c r="BE525" s="15"/>
      <c r="BF525" s="15"/>
      <c r="BG525" s="15"/>
      <c r="BH525" s="15"/>
      <c r="BI525" s="15"/>
      <c r="BJ525" s="15"/>
      <c r="BK525" s="15"/>
      <c r="BL525" s="15"/>
      <c r="BM525" s="15"/>
      <c r="BN525" s="15"/>
      <c r="BO525" s="15"/>
      <c r="BP525" s="15"/>
      <c r="BQ525" s="15"/>
      <c r="BR525" s="15"/>
      <c r="BS525" s="15"/>
      <c r="BT525" s="15"/>
      <c r="BU525" s="15"/>
      <c r="BV525" s="15"/>
      <c r="BW525" s="15"/>
      <c r="BX525" s="15"/>
      <c r="BY525" s="15"/>
      <c r="BZ525" s="15"/>
      <c r="CA525" s="8"/>
      <c r="CB525" s="8"/>
      <c r="CC525" s="8"/>
      <c r="CD525" s="8"/>
      <c r="CE525" s="8"/>
      <c r="CF525" s="8"/>
      <c r="CG525" s="8"/>
      <c r="CH525" s="8"/>
      <c r="CI525" s="8"/>
      <c r="CJ525" s="8"/>
      <c r="CK525" s="8"/>
      <c r="CL525" s="8"/>
      <c r="CM525" s="8"/>
      <c r="CN525" s="8"/>
      <c r="CO525" s="8"/>
      <c r="CP525" s="8"/>
      <c r="CQ525" s="8"/>
      <c r="CR525" s="8"/>
      <c r="CS525" s="8"/>
      <c r="CT525" s="8"/>
      <c r="CU525" s="8"/>
      <c r="CV525" s="8"/>
      <c r="CW525" s="8"/>
      <c r="CX525" s="8"/>
      <c r="CY525" s="8"/>
      <c r="CZ525" s="8"/>
    </row>
    <row r="526" ht="14.25" customHeight="1">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c r="BC526" s="15"/>
      <c r="BD526" s="15"/>
      <c r="BE526" s="15"/>
      <c r="BF526" s="15"/>
      <c r="BG526" s="15"/>
      <c r="BH526" s="15"/>
      <c r="BI526" s="15"/>
      <c r="BJ526" s="15"/>
      <c r="BK526" s="15"/>
      <c r="BL526" s="15"/>
      <c r="BM526" s="15"/>
      <c r="BN526" s="15"/>
      <c r="BO526" s="15"/>
      <c r="BP526" s="15"/>
      <c r="BQ526" s="15"/>
      <c r="BR526" s="15"/>
      <c r="BS526" s="15"/>
      <c r="BT526" s="15"/>
      <c r="BU526" s="15"/>
      <c r="BV526" s="15"/>
      <c r="BW526" s="15"/>
      <c r="BX526" s="15"/>
      <c r="BY526" s="15"/>
      <c r="BZ526" s="15"/>
      <c r="CA526" s="8"/>
      <c r="CB526" s="8"/>
      <c r="CC526" s="8"/>
      <c r="CD526" s="8"/>
      <c r="CE526" s="8"/>
      <c r="CF526" s="8"/>
      <c r="CG526" s="8"/>
      <c r="CH526" s="8"/>
      <c r="CI526" s="8"/>
      <c r="CJ526" s="8"/>
      <c r="CK526" s="8"/>
      <c r="CL526" s="8"/>
      <c r="CM526" s="8"/>
      <c r="CN526" s="8"/>
      <c r="CO526" s="8"/>
      <c r="CP526" s="8"/>
      <c r="CQ526" s="8"/>
      <c r="CR526" s="8"/>
      <c r="CS526" s="8"/>
      <c r="CT526" s="8"/>
      <c r="CU526" s="8"/>
      <c r="CV526" s="8"/>
      <c r="CW526" s="8"/>
      <c r="CX526" s="8"/>
      <c r="CY526" s="8"/>
      <c r="CZ526" s="8"/>
    </row>
    <row r="527" ht="14.25" customHeight="1">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5"/>
      <c r="BC527" s="15"/>
      <c r="BD527" s="15"/>
      <c r="BE527" s="15"/>
      <c r="BF527" s="15"/>
      <c r="BG527" s="15"/>
      <c r="BH527" s="15"/>
      <c r="BI527" s="15"/>
      <c r="BJ527" s="15"/>
      <c r="BK527" s="15"/>
      <c r="BL527" s="15"/>
      <c r="BM527" s="15"/>
      <c r="BN527" s="15"/>
      <c r="BO527" s="15"/>
      <c r="BP527" s="15"/>
      <c r="BQ527" s="15"/>
      <c r="BR527" s="15"/>
      <c r="BS527" s="15"/>
      <c r="BT527" s="15"/>
      <c r="BU527" s="15"/>
      <c r="BV527" s="15"/>
      <c r="BW527" s="15"/>
      <c r="BX527" s="15"/>
      <c r="BY527" s="15"/>
      <c r="BZ527" s="15"/>
      <c r="CA527" s="8"/>
      <c r="CB527" s="8"/>
      <c r="CC527" s="8"/>
      <c r="CD527" s="8"/>
      <c r="CE527" s="8"/>
      <c r="CF527" s="8"/>
      <c r="CG527" s="8"/>
      <c r="CH527" s="8"/>
      <c r="CI527" s="8"/>
      <c r="CJ527" s="8"/>
      <c r="CK527" s="8"/>
      <c r="CL527" s="8"/>
      <c r="CM527" s="8"/>
      <c r="CN527" s="8"/>
      <c r="CO527" s="8"/>
      <c r="CP527" s="8"/>
      <c r="CQ527" s="8"/>
      <c r="CR527" s="8"/>
      <c r="CS527" s="8"/>
      <c r="CT527" s="8"/>
      <c r="CU527" s="8"/>
      <c r="CV527" s="8"/>
      <c r="CW527" s="8"/>
      <c r="CX527" s="8"/>
      <c r="CY527" s="8"/>
      <c r="CZ527" s="8"/>
    </row>
    <row r="528" ht="14.25" customHeight="1">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c r="BC528" s="15"/>
      <c r="BD528" s="15"/>
      <c r="BE528" s="15"/>
      <c r="BF528" s="15"/>
      <c r="BG528" s="15"/>
      <c r="BH528" s="15"/>
      <c r="BI528" s="15"/>
      <c r="BJ528" s="15"/>
      <c r="BK528" s="15"/>
      <c r="BL528" s="15"/>
      <c r="BM528" s="15"/>
      <c r="BN528" s="15"/>
      <c r="BO528" s="15"/>
      <c r="BP528" s="15"/>
      <c r="BQ528" s="15"/>
      <c r="BR528" s="15"/>
      <c r="BS528" s="15"/>
      <c r="BT528" s="15"/>
      <c r="BU528" s="15"/>
      <c r="BV528" s="15"/>
      <c r="BW528" s="15"/>
      <c r="BX528" s="15"/>
      <c r="BY528" s="15"/>
      <c r="BZ528" s="15"/>
      <c r="CA528" s="8"/>
      <c r="CB528" s="8"/>
      <c r="CC528" s="8"/>
      <c r="CD528" s="8"/>
      <c r="CE528" s="8"/>
      <c r="CF528" s="8"/>
      <c r="CG528" s="8"/>
      <c r="CH528" s="8"/>
      <c r="CI528" s="8"/>
      <c r="CJ528" s="8"/>
      <c r="CK528" s="8"/>
      <c r="CL528" s="8"/>
      <c r="CM528" s="8"/>
      <c r="CN528" s="8"/>
      <c r="CO528" s="8"/>
      <c r="CP528" s="8"/>
      <c r="CQ528" s="8"/>
      <c r="CR528" s="8"/>
      <c r="CS528" s="8"/>
      <c r="CT528" s="8"/>
      <c r="CU528" s="8"/>
      <c r="CV528" s="8"/>
      <c r="CW528" s="8"/>
      <c r="CX528" s="8"/>
      <c r="CY528" s="8"/>
      <c r="CZ528" s="8"/>
    </row>
    <row r="529" ht="14.25" customHeight="1">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c r="AB529" s="15"/>
      <c r="AC529" s="15"/>
      <c r="AD529" s="15"/>
      <c r="AE529" s="15"/>
      <c r="AF529" s="15"/>
      <c r="AG529" s="15"/>
      <c r="AH529" s="15"/>
      <c r="AI529" s="15"/>
      <c r="AJ529" s="15"/>
      <c r="AK529" s="15"/>
      <c r="AL529" s="15"/>
      <c r="AM529" s="15"/>
      <c r="AN529" s="15"/>
      <c r="AO529" s="15"/>
      <c r="AP529" s="15"/>
      <c r="AQ529" s="15"/>
      <c r="AR529" s="15"/>
      <c r="AS529" s="15"/>
      <c r="AT529" s="15"/>
      <c r="AU529" s="15"/>
      <c r="AV529" s="15"/>
      <c r="AW529" s="15"/>
      <c r="AX529" s="15"/>
      <c r="AY529" s="15"/>
      <c r="AZ529" s="15"/>
      <c r="BA529" s="15"/>
      <c r="BB529" s="15"/>
      <c r="BC529" s="15"/>
      <c r="BD529" s="15"/>
      <c r="BE529" s="15"/>
      <c r="BF529" s="15"/>
      <c r="BG529" s="15"/>
      <c r="BH529" s="15"/>
      <c r="BI529" s="15"/>
      <c r="BJ529" s="15"/>
      <c r="BK529" s="15"/>
      <c r="BL529" s="15"/>
      <c r="BM529" s="15"/>
      <c r="BN529" s="15"/>
      <c r="BO529" s="15"/>
      <c r="BP529" s="15"/>
      <c r="BQ529" s="15"/>
      <c r="BR529" s="15"/>
      <c r="BS529" s="15"/>
      <c r="BT529" s="15"/>
      <c r="BU529" s="15"/>
      <c r="BV529" s="15"/>
      <c r="BW529" s="15"/>
      <c r="BX529" s="15"/>
      <c r="BY529" s="15"/>
      <c r="BZ529" s="15"/>
      <c r="CA529" s="8"/>
      <c r="CB529" s="8"/>
      <c r="CC529" s="8"/>
      <c r="CD529" s="8"/>
      <c r="CE529" s="8"/>
      <c r="CF529" s="8"/>
      <c r="CG529" s="8"/>
      <c r="CH529" s="8"/>
      <c r="CI529" s="8"/>
      <c r="CJ529" s="8"/>
      <c r="CK529" s="8"/>
      <c r="CL529" s="8"/>
      <c r="CM529" s="8"/>
      <c r="CN529" s="8"/>
      <c r="CO529" s="8"/>
      <c r="CP529" s="8"/>
      <c r="CQ529" s="8"/>
      <c r="CR529" s="8"/>
      <c r="CS529" s="8"/>
      <c r="CT529" s="8"/>
      <c r="CU529" s="8"/>
      <c r="CV529" s="8"/>
      <c r="CW529" s="8"/>
      <c r="CX529" s="8"/>
      <c r="CY529" s="8"/>
      <c r="CZ529" s="8"/>
    </row>
    <row r="530" ht="14.25" customHeight="1">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c r="BC530" s="15"/>
      <c r="BD530" s="15"/>
      <c r="BE530" s="15"/>
      <c r="BF530" s="15"/>
      <c r="BG530" s="15"/>
      <c r="BH530" s="15"/>
      <c r="BI530" s="15"/>
      <c r="BJ530" s="15"/>
      <c r="BK530" s="15"/>
      <c r="BL530" s="15"/>
      <c r="BM530" s="15"/>
      <c r="BN530" s="15"/>
      <c r="BO530" s="15"/>
      <c r="BP530" s="15"/>
      <c r="BQ530" s="15"/>
      <c r="BR530" s="15"/>
      <c r="BS530" s="15"/>
      <c r="BT530" s="15"/>
      <c r="BU530" s="15"/>
      <c r="BV530" s="15"/>
      <c r="BW530" s="15"/>
      <c r="BX530" s="15"/>
      <c r="BY530" s="15"/>
      <c r="BZ530" s="15"/>
      <c r="CA530" s="8"/>
      <c r="CB530" s="8"/>
      <c r="CC530" s="8"/>
      <c r="CD530" s="8"/>
      <c r="CE530" s="8"/>
      <c r="CF530" s="8"/>
      <c r="CG530" s="8"/>
      <c r="CH530" s="8"/>
      <c r="CI530" s="8"/>
      <c r="CJ530" s="8"/>
      <c r="CK530" s="8"/>
      <c r="CL530" s="8"/>
      <c r="CM530" s="8"/>
      <c r="CN530" s="8"/>
      <c r="CO530" s="8"/>
      <c r="CP530" s="8"/>
      <c r="CQ530" s="8"/>
      <c r="CR530" s="8"/>
      <c r="CS530" s="8"/>
      <c r="CT530" s="8"/>
      <c r="CU530" s="8"/>
      <c r="CV530" s="8"/>
      <c r="CW530" s="8"/>
      <c r="CX530" s="8"/>
      <c r="CY530" s="8"/>
      <c r="CZ530" s="8"/>
    </row>
    <row r="531" ht="14.25" customHeight="1">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c r="AB531" s="15"/>
      <c r="AC531" s="15"/>
      <c r="AD531" s="15"/>
      <c r="AE531" s="15"/>
      <c r="AF531" s="15"/>
      <c r="AG531" s="15"/>
      <c r="AH531" s="15"/>
      <c r="AI531" s="15"/>
      <c r="AJ531" s="15"/>
      <c r="AK531" s="15"/>
      <c r="AL531" s="15"/>
      <c r="AM531" s="15"/>
      <c r="AN531" s="15"/>
      <c r="AO531" s="15"/>
      <c r="AP531" s="15"/>
      <c r="AQ531" s="15"/>
      <c r="AR531" s="15"/>
      <c r="AS531" s="15"/>
      <c r="AT531" s="15"/>
      <c r="AU531" s="15"/>
      <c r="AV531" s="15"/>
      <c r="AW531" s="15"/>
      <c r="AX531" s="15"/>
      <c r="AY531" s="15"/>
      <c r="AZ531" s="15"/>
      <c r="BA531" s="15"/>
      <c r="BB531" s="15"/>
      <c r="BC531" s="15"/>
      <c r="BD531" s="15"/>
      <c r="BE531" s="15"/>
      <c r="BF531" s="15"/>
      <c r="BG531" s="15"/>
      <c r="BH531" s="15"/>
      <c r="BI531" s="15"/>
      <c r="BJ531" s="15"/>
      <c r="BK531" s="15"/>
      <c r="BL531" s="15"/>
      <c r="BM531" s="15"/>
      <c r="BN531" s="15"/>
      <c r="BO531" s="15"/>
      <c r="BP531" s="15"/>
      <c r="BQ531" s="15"/>
      <c r="BR531" s="15"/>
      <c r="BS531" s="15"/>
      <c r="BT531" s="15"/>
      <c r="BU531" s="15"/>
      <c r="BV531" s="15"/>
      <c r="BW531" s="15"/>
      <c r="BX531" s="15"/>
      <c r="BY531" s="15"/>
      <c r="BZ531" s="15"/>
      <c r="CA531" s="8"/>
      <c r="CB531" s="8"/>
      <c r="CC531" s="8"/>
      <c r="CD531" s="8"/>
      <c r="CE531" s="8"/>
      <c r="CF531" s="8"/>
      <c r="CG531" s="8"/>
      <c r="CH531" s="8"/>
      <c r="CI531" s="8"/>
      <c r="CJ531" s="8"/>
      <c r="CK531" s="8"/>
      <c r="CL531" s="8"/>
      <c r="CM531" s="8"/>
      <c r="CN531" s="8"/>
      <c r="CO531" s="8"/>
      <c r="CP531" s="8"/>
      <c r="CQ531" s="8"/>
      <c r="CR531" s="8"/>
      <c r="CS531" s="8"/>
      <c r="CT531" s="8"/>
      <c r="CU531" s="8"/>
      <c r="CV531" s="8"/>
      <c r="CW531" s="8"/>
      <c r="CX531" s="8"/>
      <c r="CY531" s="8"/>
      <c r="CZ531" s="8"/>
    </row>
    <row r="532" ht="14.25" customHeight="1">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c r="BC532" s="15"/>
      <c r="BD532" s="15"/>
      <c r="BE532" s="15"/>
      <c r="BF532" s="15"/>
      <c r="BG532" s="15"/>
      <c r="BH532" s="15"/>
      <c r="BI532" s="15"/>
      <c r="BJ532" s="15"/>
      <c r="BK532" s="15"/>
      <c r="BL532" s="15"/>
      <c r="BM532" s="15"/>
      <c r="BN532" s="15"/>
      <c r="BO532" s="15"/>
      <c r="BP532" s="15"/>
      <c r="BQ532" s="15"/>
      <c r="BR532" s="15"/>
      <c r="BS532" s="15"/>
      <c r="BT532" s="15"/>
      <c r="BU532" s="15"/>
      <c r="BV532" s="15"/>
      <c r="BW532" s="15"/>
      <c r="BX532" s="15"/>
      <c r="BY532" s="15"/>
      <c r="BZ532" s="15"/>
      <c r="CA532" s="8"/>
      <c r="CB532" s="8"/>
      <c r="CC532" s="8"/>
      <c r="CD532" s="8"/>
      <c r="CE532" s="8"/>
      <c r="CF532" s="8"/>
      <c r="CG532" s="8"/>
      <c r="CH532" s="8"/>
      <c r="CI532" s="8"/>
      <c r="CJ532" s="8"/>
      <c r="CK532" s="8"/>
      <c r="CL532" s="8"/>
      <c r="CM532" s="8"/>
      <c r="CN532" s="8"/>
      <c r="CO532" s="8"/>
      <c r="CP532" s="8"/>
      <c r="CQ532" s="8"/>
      <c r="CR532" s="8"/>
      <c r="CS532" s="8"/>
      <c r="CT532" s="8"/>
      <c r="CU532" s="8"/>
      <c r="CV532" s="8"/>
      <c r="CW532" s="8"/>
      <c r="CX532" s="8"/>
      <c r="CY532" s="8"/>
      <c r="CZ532" s="8"/>
    </row>
    <row r="533" ht="14.25" customHeight="1">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c r="AG533" s="15"/>
      <c r="AH533" s="15"/>
      <c r="AI533" s="15"/>
      <c r="AJ533" s="15"/>
      <c r="AK533" s="15"/>
      <c r="AL533" s="15"/>
      <c r="AM533" s="15"/>
      <c r="AN533" s="15"/>
      <c r="AO533" s="15"/>
      <c r="AP533" s="15"/>
      <c r="AQ533" s="15"/>
      <c r="AR533" s="15"/>
      <c r="AS533" s="15"/>
      <c r="AT533" s="15"/>
      <c r="AU533" s="15"/>
      <c r="AV533" s="15"/>
      <c r="AW533" s="15"/>
      <c r="AX533" s="15"/>
      <c r="AY533" s="15"/>
      <c r="AZ533" s="15"/>
      <c r="BA533" s="15"/>
      <c r="BB533" s="15"/>
      <c r="BC533" s="15"/>
      <c r="BD533" s="15"/>
      <c r="BE533" s="15"/>
      <c r="BF533" s="15"/>
      <c r="BG533" s="15"/>
      <c r="BH533" s="15"/>
      <c r="BI533" s="15"/>
      <c r="BJ533" s="15"/>
      <c r="BK533" s="15"/>
      <c r="BL533" s="15"/>
      <c r="BM533" s="15"/>
      <c r="BN533" s="15"/>
      <c r="BO533" s="15"/>
      <c r="BP533" s="15"/>
      <c r="BQ533" s="15"/>
      <c r="BR533" s="15"/>
      <c r="BS533" s="15"/>
      <c r="BT533" s="15"/>
      <c r="BU533" s="15"/>
      <c r="BV533" s="15"/>
      <c r="BW533" s="15"/>
      <c r="BX533" s="15"/>
      <c r="BY533" s="15"/>
      <c r="BZ533" s="15"/>
      <c r="CA533" s="8"/>
      <c r="CB533" s="8"/>
      <c r="CC533" s="8"/>
      <c r="CD533" s="8"/>
      <c r="CE533" s="8"/>
      <c r="CF533" s="8"/>
      <c r="CG533" s="8"/>
      <c r="CH533" s="8"/>
      <c r="CI533" s="8"/>
      <c r="CJ533" s="8"/>
      <c r="CK533" s="8"/>
      <c r="CL533" s="8"/>
      <c r="CM533" s="8"/>
      <c r="CN533" s="8"/>
      <c r="CO533" s="8"/>
      <c r="CP533" s="8"/>
      <c r="CQ533" s="8"/>
      <c r="CR533" s="8"/>
      <c r="CS533" s="8"/>
      <c r="CT533" s="8"/>
      <c r="CU533" s="8"/>
      <c r="CV533" s="8"/>
      <c r="CW533" s="8"/>
      <c r="CX533" s="8"/>
      <c r="CY533" s="8"/>
      <c r="CZ533" s="8"/>
    </row>
    <row r="534" ht="14.25" customHeight="1">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c r="BC534" s="15"/>
      <c r="BD534" s="15"/>
      <c r="BE534" s="15"/>
      <c r="BF534" s="15"/>
      <c r="BG534" s="15"/>
      <c r="BH534" s="15"/>
      <c r="BI534" s="15"/>
      <c r="BJ534" s="15"/>
      <c r="BK534" s="15"/>
      <c r="BL534" s="15"/>
      <c r="BM534" s="15"/>
      <c r="BN534" s="15"/>
      <c r="BO534" s="15"/>
      <c r="BP534" s="15"/>
      <c r="BQ534" s="15"/>
      <c r="BR534" s="15"/>
      <c r="BS534" s="15"/>
      <c r="BT534" s="15"/>
      <c r="BU534" s="15"/>
      <c r="BV534" s="15"/>
      <c r="BW534" s="15"/>
      <c r="BX534" s="15"/>
      <c r="BY534" s="15"/>
      <c r="BZ534" s="15"/>
      <c r="CA534" s="8"/>
      <c r="CB534" s="8"/>
      <c r="CC534" s="8"/>
      <c r="CD534" s="8"/>
      <c r="CE534" s="8"/>
      <c r="CF534" s="8"/>
      <c r="CG534" s="8"/>
      <c r="CH534" s="8"/>
      <c r="CI534" s="8"/>
      <c r="CJ534" s="8"/>
      <c r="CK534" s="8"/>
      <c r="CL534" s="8"/>
      <c r="CM534" s="8"/>
      <c r="CN534" s="8"/>
      <c r="CO534" s="8"/>
      <c r="CP534" s="8"/>
      <c r="CQ534" s="8"/>
      <c r="CR534" s="8"/>
      <c r="CS534" s="8"/>
      <c r="CT534" s="8"/>
      <c r="CU534" s="8"/>
      <c r="CV534" s="8"/>
      <c r="CW534" s="8"/>
      <c r="CX534" s="8"/>
      <c r="CY534" s="8"/>
      <c r="CZ534" s="8"/>
    </row>
    <row r="535" ht="14.25" customHeight="1">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c r="AG535" s="15"/>
      <c r="AH535" s="15"/>
      <c r="AI535" s="15"/>
      <c r="AJ535" s="15"/>
      <c r="AK535" s="15"/>
      <c r="AL535" s="15"/>
      <c r="AM535" s="15"/>
      <c r="AN535" s="15"/>
      <c r="AO535" s="15"/>
      <c r="AP535" s="15"/>
      <c r="AQ535" s="15"/>
      <c r="AR535" s="15"/>
      <c r="AS535" s="15"/>
      <c r="AT535" s="15"/>
      <c r="AU535" s="15"/>
      <c r="AV535" s="15"/>
      <c r="AW535" s="15"/>
      <c r="AX535" s="15"/>
      <c r="AY535" s="15"/>
      <c r="AZ535" s="15"/>
      <c r="BA535" s="15"/>
      <c r="BB535" s="15"/>
      <c r="BC535" s="15"/>
      <c r="BD535" s="15"/>
      <c r="BE535" s="15"/>
      <c r="BF535" s="15"/>
      <c r="BG535" s="15"/>
      <c r="BH535" s="15"/>
      <c r="BI535" s="15"/>
      <c r="BJ535" s="15"/>
      <c r="BK535" s="15"/>
      <c r="BL535" s="15"/>
      <c r="BM535" s="15"/>
      <c r="BN535" s="15"/>
      <c r="BO535" s="15"/>
      <c r="BP535" s="15"/>
      <c r="BQ535" s="15"/>
      <c r="BR535" s="15"/>
      <c r="BS535" s="15"/>
      <c r="BT535" s="15"/>
      <c r="BU535" s="15"/>
      <c r="BV535" s="15"/>
      <c r="BW535" s="15"/>
      <c r="BX535" s="15"/>
      <c r="BY535" s="15"/>
      <c r="BZ535" s="15"/>
      <c r="CA535" s="8"/>
      <c r="CB535" s="8"/>
      <c r="CC535" s="8"/>
      <c r="CD535" s="8"/>
      <c r="CE535" s="8"/>
      <c r="CF535" s="8"/>
      <c r="CG535" s="8"/>
      <c r="CH535" s="8"/>
      <c r="CI535" s="8"/>
      <c r="CJ535" s="8"/>
      <c r="CK535" s="8"/>
      <c r="CL535" s="8"/>
      <c r="CM535" s="8"/>
      <c r="CN535" s="8"/>
      <c r="CO535" s="8"/>
      <c r="CP535" s="8"/>
      <c r="CQ535" s="8"/>
      <c r="CR535" s="8"/>
      <c r="CS535" s="8"/>
      <c r="CT535" s="8"/>
      <c r="CU535" s="8"/>
      <c r="CV535" s="8"/>
      <c r="CW535" s="8"/>
      <c r="CX535" s="8"/>
      <c r="CY535" s="8"/>
      <c r="CZ535" s="8"/>
    </row>
    <row r="536" ht="14.25" customHeight="1">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c r="BC536" s="15"/>
      <c r="BD536" s="15"/>
      <c r="BE536" s="15"/>
      <c r="BF536" s="15"/>
      <c r="BG536" s="15"/>
      <c r="BH536" s="15"/>
      <c r="BI536" s="15"/>
      <c r="BJ536" s="15"/>
      <c r="BK536" s="15"/>
      <c r="BL536" s="15"/>
      <c r="BM536" s="15"/>
      <c r="BN536" s="15"/>
      <c r="BO536" s="15"/>
      <c r="BP536" s="15"/>
      <c r="BQ536" s="15"/>
      <c r="BR536" s="15"/>
      <c r="BS536" s="15"/>
      <c r="BT536" s="15"/>
      <c r="BU536" s="15"/>
      <c r="BV536" s="15"/>
      <c r="BW536" s="15"/>
      <c r="BX536" s="15"/>
      <c r="BY536" s="15"/>
      <c r="BZ536" s="15"/>
      <c r="CA536" s="8"/>
      <c r="CB536" s="8"/>
      <c r="CC536" s="8"/>
      <c r="CD536" s="8"/>
      <c r="CE536" s="8"/>
      <c r="CF536" s="8"/>
      <c r="CG536" s="8"/>
      <c r="CH536" s="8"/>
      <c r="CI536" s="8"/>
      <c r="CJ536" s="8"/>
      <c r="CK536" s="8"/>
      <c r="CL536" s="8"/>
      <c r="CM536" s="8"/>
      <c r="CN536" s="8"/>
      <c r="CO536" s="8"/>
      <c r="CP536" s="8"/>
      <c r="CQ536" s="8"/>
      <c r="CR536" s="8"/>
      <c r="CS536" s="8"/>
      <c r="CT536" s="8"/>
      <c r="CU536" s="8"/>
      <c r="CV536" s="8"/>
      <c r="CW536" s="8"/>
      <c r="CX536" s="8"/>
      <c r="CY536" s="8"/>
      <c r="CZ536" s="8"/>
    </row>
    <row r="537" ht="14.25" customHeight="1">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c r="AG537" s="15"/>
      <c r="AH537" s="15"/>
      <c r="AI537" s="15"/>
      <c r="AJ537" s="15"/>
      <c r="AK537" s="15"/>
      <c r="AL537" s="15"/>
      <c r="AM537" s="15"/>
      <c r="AN537" s="15"/>
      <c r="AO537" s="15"/>
      <c r="AP537" s="15"/>
      <c r="AQ537" s="15"/>
      <c r="AR537" s="15"/>
      <c r="AS537" s="15"/>
      <c r="AT537" s="15"/>
      <c r="AU537" s="15"/>
      <c r="AV537" s="15"/>
      <c r="AW537" s="15"/>
      <c r="AX537" s="15"/>
      <c r="AY537" s="15"/>
      <c r="AZ537" s="15"/>
      <c r="BA537" s="15"/>
      <c r="BB537" s="15"/>
      <c r="BC537" s="15"/>
      <c r="BD537" s="15"/>
      <c r="BE537" s="15"/>
      <c r="BF537" s="15"/>
      <c r="BG537" s="15"/>
      <c r="BH537" s="15"/>
      <c r="BI537" s="15"/>
      <c r="BJ537" s="15"/>
      <c r="BK537" s="15"/>
      <c r="BL537" s="15"/>
      <c r="BM537" s="15"/>
      <c r="BN537" s="15"/>
      <c r="BO537" s="15"/>
      <c r="BP537" s="15"/>
      <c r="BQ537" s="15"/>
      <c r="BR537" s="15"/>
      <c r="BS537" s="15"/>
      <c r="BT537" s="15"/>
      <c r="BU537" s="15"/>
      <c r="BV537" s="15"/>
      <c r="BW537" s="15"/>
      <c r="BX537" s="15"/>
      <c r="BY537" s="15"/>
      <c r="BZ537" s="15"/>
      <c r="CA537" s="8"/>
      <c r="CB537" s="8"/>
      <c r="CC537" s="8"/>
      <c r="CD537" s="8"/>
      <c r="CE537" s="8"/>
      <c r="CF537" s="8"/>
      <c r="CG537" s="8"/>
      <c r="CH537" s="8"/>
      <c r="CI537" s="8"/>
      <c r="CJ537" s="8"/>
      <c r="CK537" s="8"/>
      <c r="CL537" s="8"/>
      <c r="CM537" s="8"/>
      <c r="CN537" s="8"/>
      <c r="CO537" s="8"/>
      <c r="CP537" s="8"/>
      <c r="CQ537" s="8"/>
      <c r="CR537" s="8"/>
      <c r="CS537" s="8"/>
      <c r="CT537" s="8"/>
      <c r="CU537" s="8"/>
      <c r="CV537" s="8"/>
      <c r="CW537" s="8"/>
      <c r="CX537" s="8"/>
      <c r="CY537" s="8"/>
      <c r="CZ537" s="8"/>
    </row>
    <row r="538" ht="14.25" customHeight="1">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c r="BC538" s="15"/>
      <c r="BD538" s="15"/>
      <c r="BE538" s="15"/>
      <c r="BF538" s="15"/>
      <c r="BG538" s="15"/>
      <c r="BH538" s="15"/>
      <c r="BI538" s="15"/>
      <c r="BJ538" s="15"/>
      <c r="BK538" s="15"/>
      <c r="BL538" s="15"/>
      <c r="BM538" s="15"/>
      <c r="BN538" s="15"/>
      <c r="BO538" s="15"/>
      <c r="BP538" s="15"/>
      <c r="BQ538" s="15"/>
      <c r="BR538" s="15"/>
      <c r="BS538" s="15"/>
      <c r="BT538" s="15"/>
      <c r="BU538" s="15"/>
      <c r="BV538" s="15"/>
      <c r="BW538" s="15"/>
      <c r="BX538" s="15"/>
      <c r="BY538" s="15"/>
      <c r="BZ538" s="15"/>
      <c r="CA538" s="8"/>
      <c r="CB538" s="8"/>
      <c r="CC538" s="8"/>
      <c r="CD538" s="8"/>
      <c r="CE538" s="8"/>
      <c r="CF538" s="8"/>
      <c r="CG538" s="8"/>
      <c r="CH538" s="8"/>
      <c r="CI538" s="8"/>
      <c r="CJ538" s="8"/>
      <c r="CK538" s="8"/>
      <c r="CL538" s="8"/>
      <c r="CM538" s="8"/>
      <c r="CN538" s="8"/>
      <c r="CO538" s="8"/>
      <c r="CP538" s="8"/>
      <c r="CQ538" s="8"/>
      <c r="CR538" s="8"/>
      <c r="CS538" s="8"/>
      <c r="CT538" s="8"/>
      <c r="CU538" s="8"/>
      <c r="CV538" s="8"/>
      <c r="CW538" s="8"/>
      <c r="CX538" s="8"/>
      <c r="CY538" s="8"/>
      <c r="CZ538" s="8"/>
    </row>
    <row r="539" ht="14.25" customHeight="1">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c r="AB539" s="15"/>
      <c r="AC539" s="15"/>
      <c r="AD539" s="15"/>
      <c r="AE539" s="15"/>
      <c r="AF539" s="15"/>
      <c r="AG539" s="15"/>
      <c r="AH539" s="15"/>
      <c r="AI539" s="15"/>
      <c r="AJ539" s="15"/>
      <c r="AK539" s="15"/>
      <c r="AL539" s="15"/>
      <c r="AM539" s="15"/>
      <c r="AN539" s="15"/>
      <c r="AO539" s="15"/>
      <c r="AP539" s="15"/>
      <c r="AQ539" s="15"/>
      <c r="AR539" s="15"/>
      <c r="AS539" s="15"/>
      <c r="AT539" s="15"/>
      <c r="AU539" s="15"/>
      <c r="AV539" s="15"/>
      <c r="AW539" s="15"/>
      <c r="AX539" s="15"/>
      <c r="AY539" s="15"/>
      <c r="AZ539" s="15"/>
      <c r="BA539" s="15"/>
      <c r="BB539" s="15"/>
      <c r="BC539" s="15"/>
      <c r="BD539" s="15"/>
      <c r="BE539" s="15"/>
      <c r="BF539" s="15"/>
      <c r="BG539" s="15"/>
      <c r="BH539" s="15"/>
      <c r="BI539" s="15"/>
      <c r="BJ539" s="15"/>
      <c r="BK539" s="15"/>
      <c r="BL539" s="15"/>
      <c r="BM539" s="15"/>
      <c r="BN539" s="15"/>
      <c r="BO539" s="15"/>
      <c r="BP539" s="15"/>
      <c r="BQ539" s="15"/>
      <c r="BR539" s="15"/>
      <c r="BS539" s="15"/>
      <c r="BT539" s="15"/>
      <c r="BU539" s="15"/>
      <c r="BV539" s="15"/>
      <c r="BW539" s="15"/>
      <c r="BX539" s="15"/>
      <c r="BY539" s="15"/>
      <c r="BZ539" s="15"/>
      <c r="CA539" s="8"/>
      <c r="CB539" s="8"/>
      <c r="CC539" s="8"/>
      <c r="CD539" s="8"/>
      <c r="CE539" s="8"/>
      <c r="CF539" s="8"/>
      <c r="CG539" s="8"/>
      <c r="CH539" s="8"/>
      <c r="CI539" s="8"/>
      <c r="CJ539" s="8"/>
      <c r="CK539" s="8"/>
      <c r="CL539" s="8"/>
      <c r="CM539" s="8"/>
      <c r="CN539" s="8"/>
      <c r="CO539" s="8"/>
      <c r="CP539" s="8"/>
      <c r="CQ539" s="8"/>
      <c r="CR539" s="8"/>
      <c r="CS539" s="8"/>
      <c r="CT539" s="8"/>
      <c r="CU539" s="8"/>
      <c r="CV539" s="8"/>
      <c r="CW539" s="8"/>
      <c r="CX539" s="8"/>
      <c r="CY539" s="8"/>
      <c r="CZ539" s="8"/>
    </row>
    <row r="540" ht="14.25" customHeight="1">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c r="BC540" s="15"/>
      <c r="BD540" s="15"/>
      <c r="BE540" s="15"/>
      <c r="BF540" s="15"/>
      <c r="BG540" s="15"/>
      <c r="BH540" s="15"/>
      <c r="BI540" s="15"/>
      <c r="BJ540" s="15"/>
      <c r="BK540" s="15"/>
      <c r="BL540" s="15"/>
      <c r="BM540" s="15"/>
      <c r="BN540" s="15"/>
      <c r="BO540" s="15"/>
      <c r="BP540" s="15"/>
      <c r="BQ540" s="15"/>
      <c r="BR540" s="15"/>
      <c r="BS540" s="15"/>
      <c r="BT540" s="15"/>
      <c r="BU540" s="15"/>
      <c r="BV540" s="15"/>
      <c r="BW540" s="15"/>
      <c r="BX540" s="15"/>
      <c r="BY540" s="15"/>
      <c r="BZ540" s="15"/>
      <c r="CA540" s="8"/>
      <c r="CB540" s="8"/>
      <c r="CC540" s="8"/>
      <c r="CD540" s="8"/>
      <c r="CE540" s="8"/>
      <c r="CF540" s="8"/>
      <c r="CG540" s="8"/>
      <c r="CH540" s="8"/>
      <c r="CI540" s="8"/>
      <c r="CJ540" s="8"/>
      <c r="CK540" s="8"/>
      <c r="CL540" s="8"/>
      <c r="CM540" s="8"/>
      <c r="CN540" s="8"/>
      <c r="CO540" s="8"/>
      <c r="CP540" s="8"/>
      <c r="CQ540" s="8"/>
      <c r="CR540" s="8"/>
      <c r="CS540" s="8"/>
      <c r="CT540" s="8"/>
      <c r="CU540" s="8"/>
      <c r="CV540" s="8"/>
      <c r="CW540" s="8"/>
      <c r="CX540" s="8"/>
      <c r="CY540" s="8"/>
      <c r="CZ540" s="8"/>
    </row>
    <row r="541" ht="14.25" customHeight="1">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c r="AY541" s="15"/>
      <c r="AZ541" s="15"/>
      <c r="BA541" s="15"/>
      <c r="BB541" s="15"/>
      <c r="BC541" s="15"/>
      <c r="BD541" s="15"/>
      <c r="BE541" s="15"/>
      <c r="BF541" s="15"/>
      <c r="BG541" s="15"/>
      <c r="BH541" s="15"/>
      <c r="BI541" s="15"/>
      <c r="BJ541" s="15"/>
      <c r="BK541" s="15"/>
      <c r="BL541" s="15"/>
      <c r="BM541" s="15"/>
      <c r="BN541" s="15"/>
      <c r="BO541" s="15"/>
      <c r="BP541" s="15"/>
      <c r="BQ541" s="15"/>
      <c r="BR541" s="15"/>
      <c r="BS541" s="15"/>
      <c r="BT541" s="15"/>
      <c r="BU541" s="15"/>
      <c r="BV541" s="15"/>
      <c r="BW541" s="15"/>
      <c r="BX541" s="15"/>
      <c r="BY541" s="15"/>
      <c r="BZ541" s="15"/>
      <c r="CA541" s="8"/>
      <c r="CB541" s="8"/>
      <c r="CC541" s="8"/>
      <c r="CD541" s="8"/>
      <c r="CE541" s="8"/>
      <c r="CF541" s="8"/>
      <c r="CG541" s="8"/>
      <c r="CH541" s="8"/>
      <c r="CI541" s="8"/>
      <c r="CJ541" s="8"/>
      <c r="CK541" s="8"/>
      <c r="CL541" s="8"/>
      <c r="CM541" s="8"/>
      <c r="CN541" s="8"/>
      <c r="CO541" s="8"/>
      <c r="CP541" s="8"/>
      <c r="CQ541" s="8"/>
      <c r="CR541" s="8"/>
      <c r="CS541" s="8"/>
      <c r="CT541" s="8"/>
      <c r="CU541" s="8"/>
      <c r="CV541" s="8"/>
      <c r="CW541" s="8"/>
      <c r="CX541" s="8"/>
      <c r="CY541" s="8"/>
      <c r="CZ541" s="8"/>
    </row>
    <row r="542" ht="14.25" customHeight="1">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c r="BC542" s="15"/>
      <c r="BD542" s="15"/>
      <c r="BE542" s="15"/>
      <c r="BF542" s="15"/>
      <c r="BG542" s="15"/>
      <c r="BH542" s="15"/>
      <c r="BI542" s="15"/>
      <c r="BJ542" s="15"/>
      <c r="BK542" s="15"/>
      <c r="BL542" s="15"/>
      <c r="BM542" s="15"/>
      <c r="BN542" s="15"/>
      <c r="BO542" s="15"/>
      <c r="BP542" s="15"/>
      <c r="BQ542" s="15"/>
      <c r="BR542" s="15"/>
      <c r="BS542" s="15"/>
      <c r="BT542" s="15"/>
      <c r="BU542" s="15"/>
      <c r="BV542" s="15"/>
      <c r="BW542" s="15"/>
      <c r="BX542" s="15"/>
      <c r="BY542" s="15"/>
      <c r="BZ542" s="15"/>
      <c r="CA542" s="8"/>
      <c r="CB542" s="8"/>
      <c r="CC542" s="8"/>
      <c r="CD542" s="8"/>
      <c r="CE542" s="8"/>
      <c r="CF542" s="8"/>
      <c r="CG542" s="8"/>
      <c r="CH542" s="8"/>
      <c r="CI542" s="8"/>
      <c r="CJ542" s="8"/>
      <c r="CK542" s="8"/>
      <c r="CL542" s="8"/>
      <c r="CM542" s="8"/>
      <c r="CN542" s="8"/>
      <c r="CO542" s="8"/>
      <c r="CP542" s="8"/>
      <c r="CQ542" s="8"/>
      <c r="CR542" s="8"/>
      <c r="CS542" s="8"/>
      <c r="CT542" s="8"/>
      <c r="CU542" s="8"/>
      <c r="CV542" s="8"/>
      <c r="CW542" s="8"/>
      <c r="CX542" s="8"/>
      <c r="CY542" s="8"/>
      <c r="CZ542" s="8"/>
    </row>
    <row r="543" ht="14.25" customHeight="1">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c r="AG543" s="15"/>
      <c r="AH543" s="15"/>
      <c r="AI543" s="15"/>
      <c r="AJ543" s="15"/>
      <c r="AK543" s="15"/>
      <c r="AL543" s="15"/>
      <c r="AM543" s="15"/>
      <c r="AN543" s="15"/>
      <c r="AO543" s="15"/>
      <c r="AP543" s="15"/>
      <c r="AQ543" s="15"/>
      <c r="AR543" s="15"/>
      <c r="AS543" s="15"/>
      <c r="AT543" s="15"/>
      <c r="AU543" s="15"/>
      <c r="AV543" s="15"/>
      <c r="AW543" s="15"/>
      <c r="AX543" s="15"/>
      <c r="AY543" s="15"/>
      <c r="AZ543" s="15"/>
      <c r="BA543" s="15"/>
      <c r="BB543" s="15"/>
      <c r="BC543" s="15"/>
      <c r="BD543" s="15"/>
      <c r="BE543" s="15"/>
      <c r="BF543" s="15"/>
      <c r="BG543" s="15"/>
      <c r="BH543" s="15"/>
      <c r="BI543" s="15"/>
      <c r="BJ543" s="15"/>
      <c r="BK543" s="15"/>
      <c r="BL543" s="15"/>
      <c r="BM543" s="15"/>
      <c r="BN543" s="15"/>
      <c r="BO543" s="15"/>
      <c r="BP543" s="15"/>
      <c r="BQ543" s="15"/>
      <c r="BR543" s="15"/>
      <c r="BS543" s="15"/>
      <c r="BT543" s="15"/>
      <c r="BU543" s="15"/>
      <c r="BV543" s="15"/>
      <c r="BW543" s="15"/>
      <c r="BX543" s="15"/>
      <c r="BY543" s="15"/>
      <c r="BZ543" s="15"/>
      <c r="CA543" s="8"/>
      <c r="CB543" s="8"/>
      <c r="CC543" s="8"/>
      <c r="CD543" s="8"/>
      <c r="CE543" s="8"/>
      <c r="CF543" s="8"/>
      <c r="CG543" s="8"/>
      <c r="CH543" s="8"/>
      <c r="CI543" s="8"/>
      <c r="CJ543" s="8"/>
      <c r="CK543" s="8"/>
      <c r="CL543" s="8"/>
      <c r="CM543" s="8"/>
      <c r="CN543" s="8"/>
      <c r="CO543" s="8"/>
      <c r="CP543" s="8"/>
      <c r="CQ543" s="8"/>
      <c r="CR543" s="8"/>
      <c r="CS543" s="8"/>
      <c r="CT543" s="8"/>
      <c r="CU543" s="8"/>
      <c r="CV543" s="8"/>
      <c r="CW543" s="8"/>
      <c r="CX543" s="8"/>
      <c r="CY543" s="8"/>
      <c r="CZ543" s="8"/>
    </row>
    <row r="544" ht="14.25" customHeight="1">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c r="BC544" s="15"/>
      <c r="BD544" s="15"/>
      <c r="BE544" s="15"/>
      <c r="BF544" s="15"/>
      <c r="BG544" s="15"/>
      <c r="BH544" s="15"/>
      <c r="BI544" s="15"/>
      <c r="BJ544" s="15"/>
      <c r="BK544" s="15"/>
      <c r="BL544" s="15"/>
      <c r="BM544" s="15"/>
      <c r="BN544" s="15"/>
      <c r="BO544" s="15"/>
      <c r="BP544" s="15"/>
      <c r="BQ544" s="15"/>
      <c r="BR544" s="15"/>
      <c r="BS544" s="15"/>
      <c r="BT544" s="15"/>
      <c r="BU544" s="15"/>
      <c r="BV544" s="15"/>
      <c r="BW544" s="15"/>
      <c r="BX544" s="15"/>
      <c r="BY544" s="15"/>
      <c r="BZ544" s="15"/>
      <c r="CA544" s="8"/>
      <c r="CB544" s="8"/>
      <c r="CC544" s="8"/>
      <c r="CD544" s="8"/>
      <c r="CE544" s="8"/>
      <c r="CF544" s="8"/>
      <c r="CG544" s="8"/>
      <c r="CH544" s="8"/>
      <c r="CI544" s="8"/>
      <c r="CJ544" s="8"/>
      <c r="CK544" s="8"/>
      <c r="CL544" s="8"/>
      <c r="CM544" s="8"/>
      <c r="CN544" s="8"/>
      <c r="CO544" s="8"/>
      <c r="CP544" s="8"/>
      <c r="CQ544" s="8"/>
      <c r="CR544" s="8"/>
      <c r="CS544" s="8"/>
      <c r="CT544" s="8"/>
      <c r="CU544" s="8"/>
      <c r="CV544" s="8"/>
      <c r="CW544" s="8"/>
      <c r="CX544" s="8"/>
      <c r="CY544" s="8"/>
      <c r="CZ544" s="8"/>
    </row>
    <row r="545" ht="14.25" customHeight="1">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c r="AG545" s="15"/>
      <c r="AH545" s="15"/>
      <c r="AI545" s="15"/>
      <c r="AJ545" s="15"/>
      <c r="AK545" s="15"/>
      <c r="AL545" s="15"/>
      <c r="AM545" s="15"/>
      <c r="AN545" s="15"/>
      <c r="AO545" s="15"/>
      <c r="AP545" s="15"/>
      <c r="AQ545" s="15"/>
      <c r="AR545" s="15"/>
      <c r="AS545" s="15"/>
      <c r="AT545" s="15"/>
      <c r="AU545" s="15"/>
      <c r="AV545" s="15"/>
      <c r="AW545" s="15"/>
      <c r="AX545" s="15"/>
      <c r="AY545" s="15"/>
      <c r="AZ545" s="15"/>
      <c r="BA545" s="15"/>
      <c r="BB545" s="15"/>
      <c r="BC545" s="15"/>
      <c r="BD545" s="15"/>
      <c r="BE545" s="15"/>
      <c r="BF545" s="15"/>
      <c r="BG545" s="15"/>
      <c r="BH545" s="15"/>
      <c r="BI545" s="15"/>
      <c r="BJ545" s="15"/>
      <c r="BK545" s="15"/>
      <c r="BL545" s="15"/>
      <c r="BM545" s="15"/>
      <c r="BN545" s="15"/>
      <c r="BO545" s="15"/>
      <c r="BP545" s="15"/>
      <c r="BQ545" s="15"/>
      <c r="BR545" s="15"/>
      <c r="BS545" s="15"/>
      <c r="BT545" s="15"/>
      <c r="BU545" s="15"/>
      <c r="BV545" s="15"/>
      <c r="BW545" s="15"/>
      <c r="BX545" s="15"/>
      <c r="BY545" s="15"/>
      <c r="BZ545" s="15"/>
      <c r="CA545" s="8"/>
      <c r="CB545" s="8"/>
      <c r="CC545" s="8"/>
      <c r="CD545" s="8"/>
      <c r="CE545" s="8"/>
      <c r="CF545" s="8"/>
      <c r="CG545" s="8"/>
      <c r="CH545" s="8"/>
      <c r="CI545" s="8"/>
      <c r="CJ545" s="8"/>
      <c r="CK545" s="8"/>
      <c r="CL545" s="8"/>
      <c r="CM545" s="8"/>
      <c r="CN545" s="8"/>
      <c r="CO545" s="8"/>
      <c r="CP545" s="8"/>
      <c r="CQ545" s="8"/>
      <c r="CR545" s="8"/>
      <c r="CS545" s="8"/>
      <c r="CT545" s="8"/>
      <c r="CU545" s="8"/>
      <c r="CV545" s="8"/>
      <c r="CW545" s="8"/>
      <c r="CX545" s="8"/>
      <c r="CY545" s="8"/>
      <c r="CZ545" s="8"/>
    </row>
    <row r="546" ht="14.25" customHeight="1">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c r="BC546" s="15"/>
      <c r="BD546" s="15"/>
      <c r="BE546" s="15"/>
      <c r="BF546" s="15"/>
      <c r="BG546" s="15"/>
      <c r="BH546" s="15"/>
      <c r="BI546" s="15"/>
      <c r="BJ546" s="15"/>
      <c r="BK546" s="15"/>
      <c r="BL546" s="15"/>
      <c r="BM546" s="15"/>
      <c r="BN546" s="15"/>
      <c r="BO546" s="15"/>
      <c r="BP546" s="15"/>
      <c r="BQ546" s="15"/>
      <c r="BR546" s="15"/>
      <c r="BS546" s="15"/>
      <c r="BT546" s="15"/>
      <c r="BU546" s="15"/>
      <c r="BV546" s="15"/>
      <c r="BW546" s="15"/>
      <c r="BX546" s="15"/>
      <c r="BY546" s="15"/>
      <c r="BZ546" s="15"/>
      <c r="CA546" s="8"/>
      <c r="CB546" s="8"/>
      <c r="CC546" s="8"/>
      <c r="CD546" s="8"/>
      <c r="CE546" s="8"/>
      <c r="CF546" s="8"/>
      <c r="CG546" s="8"/>
      <c r="CH546" s="8"/>
      <c r="CI546" s="8"/>
      <c r="CJ546" s="8"/>
      <c r="CK546" s="8"/>
      <c r="CL546" s="8"/>
      <c r="CM546" s="8"/>
      <c r="CN546" s="8"/>
      <c r="CO546" s="8"/>
      <c r="CP546" s="8"/>
      <c r="CQ546" s="8"/>
      <c r="CR546" s="8"/>
      <c r="CS546" s="8"/>
      <c r="CT546" s="8"/>
      <c r="CU546" s="8"/>
      <c r="CV546" s="8"/>
      <c r="CW546" s="8"/>
      <c r="CX546" s="8"/>
      <c r="CY546" s="8"/>
      <c r="CZ546" s="8"/>
    </row>
    <row r="547" ht="14.25" customHeight="1">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c r="AG547" s="15"/>
      <c r="AH547" s="15"/>
      <c r="AI547" s="15"/>
      <c r="AJ547" s="15"/>
      <c r="AK547" s="15"/>
      <c r="AL547" s="15"/>
      <c r="AM547" s="15"/>
      <c r="AN547" s="15"/>
      <c r="AO547" s="15"/>
      <c r="AP547" s="15"/>
      <c r="AQ547" s="15"/>
      <c r="AR547" s="15"/>
      <c r="AS547" s="15"/>
      <c r="AT547" s="15"/>
      <c r="AU547" s="15"/>
      <c r="AV547" s="15"/>
      <c r="AW547" s="15"/>
      <c r="AX547" s="15"/>
      <c r="AY547" s="15"/>
      <c r="AZ547" s="15"/>
      <c r="BA547" s="15"/>
      <c r="BB547" s="15"/>
      <c r="BC547" s="15"/>
      <c r="BD547" s="15"/>
      <c r="BE547" s="15"/>
      <c r="BF547" s="15"/>
      <c r="BG547" s="15"/>
      <c r="BH547" s="15"/>
      <c r="BI547" s="15"/>
      <c r="BJ547" s="15"/>
      <c r="BK547" s="15"/>
      <c r="BL547" s="15"/>
      <c r="BM547" s="15"/>
      <c r="BN547" s="15"/>
      <c r="BO547" s="15"/>
      <c r="BP547" s="15"/>
      <c r="BQ547" s="15"/>
      <c r="BR547" s="15"/>
      <c r="BS547" s="15"/>
      <c r="BT547" s="15"/>
      <c r="BU547" s="15"/>
      <c r="BV547" s="15"/>
      <c r="BW547" s="15"/>
      <c r="BX547" s="15"/>
      <c r="BY547" s="15"/>
      <c r="BZ547" s="15"/>
      <c r="CA547" s="8"/>
      <c r="CB547" s="8"/>
      <c r="CC547" s="8"/>
      <c r="CD547" s="8"/>
      <c r="CE547" s="8"/>
      <c r="CF547" s="8"/>
      <c r="CG547" s="8"/>
      <c r="CH547" s="8"/>
      <c r="CI547" s="8"/>
      <c r="CJ547" s="8"/>
      <c r="CK547" s="8"/>
      <c r="CL547" s="8"/>
      <c r="CM547" s="8"/>
      <c r="CN547" s="8"/>
      <c r="CO547" s="8"/>
      <c r="CP547" s="8"/>
      <c r="CQ547" s="8"/>
      <c r="CR547" s="8"/>
      <c r="CS547" s="8"/>
      <c r="CT547" s="8"/>
      <c r="CU547" s="8"/>
      <c r="CV547" s="8"/>
      <c r="CW547" s="8"/>
      <c r="CX547" s="8"/>
      <c r="CY547" s="8"/>
      <c r="CZ547" s="8"/>
    </row>
    <row r="548" ht="14.25" customHeight="1">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c r="BC548" s="15"/>
      <c r="BD548" s="15"/>
      <c r="BE548" s="15"/>
      <c r="BF548" s="15"/>
      <c r="BG548" s="15"/>
      <c r="BH548" s="15"/>
      <c r="BI548" s="15"/>
      <c r="BJ548" s="15"/>
      <c r="BK548" s="15"/>
      <c r="BL548" s="15"/>
      <c r="BM548" s="15"/>
      <c r="BN548" s="15"/>
      <c r="BO548" s="15"/>
      <c r="BP548" s="15"/>
      <c r="BQ548" s="15"/>
      <c r="BR548" s="15"/>
      <c r="BS548" s="15"/>
      <c r="BT548" s="15"/>
      <c r="BU548" s="15"/>
      <c r="BV548" s="15"/>
      <c r="BW548" s="15"/>
      <c r="BX548" s="15"/>
      <c r="BY548" s="15"/>
      <c r="BZ548" s="15"/>
      <c r="CA548" s="8"/>
      <c r="CB548" s="8"/>
      <c r="CC548" s="8"/>
      <c r="CD548" s="8"/>
      <c r="CE548" s="8"/>
      <c r="CF548" s="8"/>
      <c r="CG548" s="8"/>
      <c r="CH548" s="8"/>
      <c r="CI548" s="8"/>
      <c r="CJ548" s="8"/>
      <c r="CK548" s="8"/>
      <c r="CL548" s="8"/>
      <c r="CM548" s="8"/>
      <c r="CN548" s="8"/>
      <c r="CO548" s="8"/>
      <c r="CP548" s="8"/>
      <c r="CQ548" s="8"/>
      <c r="CR548" s="8"/>
      <c r="CS548" s="8"/>
      <c r="CT548" s="8"/>
      <c r="CU548" s="8"/>
      <c r="CV548" s="8"/>
      <c r="CW548" s="8"/>
      <c r="CX548" s="8"/>
      <c r="CY548" s="8"/>
      <c r="CZ548" s="8"/>
    </row>
    <row r="549" ht="14.25" customHeight="1">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5"/>
      <c r="BC549" s="15"/>
      <c r="BD549" s="15"/>
      <c r="BE549" s="15"/>
      <c r="BF549" s="15"/>
      <c r="BG549" s="15"/>
      <c r="BH549" s="15"/>
      <c r="BI549" s="15"/>
      <c r="BJ549" s="15"/>
      <c r="BK549" s="15"/>
      <c r="BL549" s="15"/>
      <c r="BM549" s="15"/>
      <c r="BN549" s="15"/>
      <c r="BO549" s="15"/>
      <c r="BP549" s="15"/>
      <c r="BQ549" s="15"/>
      <c r="BR549" s="15"/>
      <c r="BS549" s="15"/>
      <c r="BT549" s="15"/>
      <c r="BU549" s="15"/>
      <c r="BV549" s="15"/>
      <c r="BW549" s="15"/>
      <c r="BX549" s="15"/>
      <c r="BY549" s="15"/>
      <c r="BZ549" s="15"/>
      <c r="CA549" s="8"/>
      <c r="CB549" s="8"/>
      <c r="CC549" s="8"/>
      <c r="CD549" s="8"/>
      <c r="CE549" s="8"/>
      <c r="CF549" s="8"/>
      <c r="CG549" s="8"/>
      <c r="CH549" s="8"/>
      <c r="CI549" s="8"/>
      <c r="CJ549" s="8"/>
      <c r="CK549" s="8"/>
      <c r="CL549" s="8"/>
      <c r="CM549" s="8"/>
      <c r="CN549" s="8"/>
      <c r="CO549" s="8"/>
      <c r="CP549" s="8"/>
      <c r="CQ549" s="8"/>
      <c r="CR549" s="8"/>
      <c r="CS549" s="8"/>
      <c r="CT549" s="8"/>
      <c r="CU549" s="8"/>
      <c r="CV549" s="8"/>
      <c r="CW549" s="8"/>
      <c r="CX549" s="8"/>
      <c r="CY549" s="8"/>
      <c r="CZ549" s="8"/>
    </row>
    <row r="550" ht="14.25" customHeight="1">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c r="BC550" s="15"/>
      <c r="BD550" s="15"/>
      <c r="BE550" s="15"/>
      <c r="BF550" s="15"/>
      <c r="BG550" s="15"/>
      <c r="BH550" s="15"/>
      <c r="BI550" s="15"/>
      <c r="BJ550" s="15"/>
      <c r="BK550" s="15"/>
      <c r="BL550" s="15"/>
      <c r="BM550" s="15"/>
      <c r="BN550" s="15"/>
      <c r="BO550" s="15"/>
      <c r="BP550" s="15"/>
      <c r="BQ550" s="15"/>
      <c r="BR550" s="15"/>
      <c r="BS550" s="15"/>
      <c r="BT550" s="15"/>
      <c r="BU550" s="15"/>
      <c r="BV550" s="15"/>
      <c r="BW550" s="15"/>
      <c r="BX550" s="15"/>
      <c r="BY550" s="15"/>
      <c r="BZ550" s="15"/>
      <c r="CA550" s="8"/>
      <c r="CB550" s="8"/>
      <c r="CC550" s="8"/>
      <c r="CD550" s="8"/>
      <c r="CE550" s="8"/>
      <c r="CF550" s="8"/>
      <c r="CG550" s="8"/>
      <c r="CH550" s="8"/>
      <c r="CI550" s="8"/>
      <c r="CJ550" s="8"/>
      <c r="CK550" s="8"/>
      <c r="CL550" s="8"/>
      <c r="CM550" s="8"/>
      <c r="CN550" s="8"/>
      <c r="CO550" s="8"/>
      <c r="CP550" s="8"/>
      <c r="CQ550" s="8"/>
      <c r="CR550" s="8"/>
      <c r="CS550" s="8"/>
      <c r="CT550" s="8"/>
      <c r="CU550" s="8"/>
      <c r="CV550" s="8"/>
      <c r="CW550" s="8"/>
      <c r="CX550" s="8"/>
      <c r="CY550" s="8"/>
      <c r="CZ550" s="8"/>
    </row>
    <row r="551" ht="14.25" customHeight="1">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c r="AG551" s="15"/>
      <c r="AH551" s="15"/>
      <c r="AI551" s="15"/>
      <c r="AJ551" s="15"/>
      <c r="AK551" s="15"/>
      <c r="AL551" s="15"/>
      <c r="AM551" s="15"/>
      <c r="AN551" s="15"/>
      <c r="AO551" s="15"/>
      <c r="AP551" s="15"/>
      <c r="AQ551" s="15"/>
      <c r="AR551" s="15"/>
      <c r="AS551" s="15"/>
      <c r="AT551" s="15"/>
      <c r="AU551" s="15"/>
      <c r="AV551" s="15"/>
      <c r="AW551" s="15"/>
      <c r="AX551" s="15"/>
      <c r="AY551" s="15"/>
      <c r="AZ551" s="15"/>
      <c r="BA551" s="15"/>
      <c r="BB551" s="15"/>
      <c r="BC551" s="15"/>
      <c r="BD551" s="15"/>
      <c r="BE551" s="15"/>
      <c r="BF551" s="15"/>
      <c r="BG551" s="15"/>
      <c r="BH551" s="15"/>
      <c r="BI551" s="15"/>
      <c r="BJ551" s="15"/>
      <c r="BK551" s="15"/>
      <c r="BL551" s="15"/>
      <c r="BM551" s="15"/>
      <c r="BN551" s="15"/>
      <c r="BO551" s="15"/>
      <c r="BP551" s="15"/>
      <c r="BQ551" s="15"/>
      <c r="BR551" s="15"/>
      <c r="BS551" s="15"/>
      <c r="BT551" s="15"/>
      <c r="BU551" s="15"/>
      <c r="BV551" s="15"/>
      <c r="BW551" s="15"/>
      <c r="BX551" s="15"/>
      <c r="BY551" s="15"/>
      <c r="BZ551" s="15"/>
      <c r="CA551" s="8"/>
      <c r="CB551" s="8"/>
      <c r="CC551" s="8"/>
      <c r="CD551" s="8"/>
      <c r="CE551" s="8"/>
      <c r="CF551" s="8"/>
      <c r="CG551" s="8"/>
      <c r="CH551" s="8"/>
      <c r="CI551" s="8"/>
      <c r="CJ551" s="8"/>
      <c r="CK551" s="8"/>
      <c r="CL551" s="8"/>
      <c r="CM551" s="8"/>
      <c r="CN551" s="8"/>
      <c r="CO551" s="8"/>
      <c r="CP551" s="8"/>
      <c r="CQ551" s="8"/>
      <c r="CR551" s="8"/>
      <c r="CS551" s="8"/>
      <c r="CT551" s="8"/>
      <c r="CU551" s="8"/>
      <c r="CV551" s="8"/>
      <c r="CW551" s="8"/>
      <c r="CX551" s="8"/>
      <c r="CY551" s="8"/>
      <c r="CZ551" s="8"/>
    </row>
    <row r="552" ht="14.25" customHeight="1">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c r="BC552" s="15"/>
      <c r="BD552" s="15"/>
      <c r="BE552" s="15"/>
      <c r="BF552" s="15"/>
      <c r="BG552" s="15"/>
      <c r="BH552" s="15"/>
      <c r="BI552" s="15"/>
      <c r="BJ552" s="15"/>
      <c r="BK552" s="15"/>
      <c r="BL552" s="15"/>
      <c r="BM552" s="15"/>
      <c r="BN552" s="15"/>
      <c r="BO552" s="15"/>
      <c r="BP552" s="15"/>
      <c r="BQ552" s="15"/>
      <c r="BR552" s="15"/>
      <c r="BS552" s="15"/>
      <c r="BT552" s="15"/>
      <c r="BU552" s="15"/>
      <c r="BV552" s="15"/>
      <c r="BW552" s="15"/>
      <c r="BX552" s="15"/>
      <c r="BY552" s="15"/>
      <c r="BZ552" s="15"/>
      <c r="CA552" s="8"/>
      <c r="CB552" s="8"/>
      <c r="CC552" s="8"/>
      <c r="CD552" s="8"/>
      <c r="CE552" s="8"/>
      <c r="CF552" s="8"/>
      <c r="CG552" s="8"/>
      <c r="CH552" s="8"/>
      <c r="CI552" s="8"/>
      <c r="CJ552" s="8"/>
      <c r="CK552" s="8"/>
      <c r="CL552" s="8"/>
      <c r="CM552" s="8"/>
      <c r="CN552" s="8"/>
      <c r="CO552" s="8"/>
      <c r="CP552" s="8"/>
      <c r="CQ552" s="8"/>
      <c r="CR552" s="8"/>
      <c r="CS552" s="8"/>
      <c r="CT552" s="8"/>
      <c r="CU552" s="8"/>
      <c r="CV552" s="8"/>
      <c r="CW552" s="8"/>
      <c r="CX552" s="8"/>
      <c r="CY552" s="8"/>
      <c r="CZ552" s="8"/>
    </row>
    <row r="553" ht="14.25" customHeight="1">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c r="AG553" s="15"/>
      <c r="AH553" s="15"/>
      <c r="AI553" s="15"/>
      <c r="AJ553" s="15"/>
      <c r="AK553" s="15"/>
      <c r="AL553" s="15"/>
      <c r="AM553" s="15"/>
      <c r="AN553" s="15"/>
      <c r="AO553" s="15"/>
      <c r="AP553" s="15"/>
      <c r="AQ553" s="15"/>
      <c r="AR553" s="15"/>
      <c r="AS553" s="15"/>
      <c r="AT553" s="15"/>
      <c r="AU553" s="15"/>
      <c r="AV553" s="15"/>
      <c r="AW553" s="15"/>
      <c r="AX553" s="15"/>
      <c r="AY553" s="15"/>
      <c r="AZ553" s="15"/>
      <c r="BA553" s="15"/>
      <c r="BB553" s="15"/>
      <c r="BC553" s="15"/>
      <c r="BD553" s="15"/>
      <c r="BE553" s="15"/>
      <c r="BF553" s="15"/>
      <c r="BG553" s="15"/>
      <c r="BH553" s="15"/>
      <c r="BI553" s="15"/>
      <c r="BJ553" s="15"/>
      <c r="BK553" s="15"/>
      <c r="BL553" s="15"/>
      <c r="BM553" s="15"/>
      <c r="BN553" s="15"/>
      <c r="BO553" s="15"/>
      <c r="BP553" s="15"/>
      <c r="BQ553" s="15"/>
      <c r="BR553" s="15"/>
      <c r="BS553" s="15"/>
      <c r="BT553" s="15"/>
      <c r="BU553" s="15"/>
      <c r="BV553" s="15"/>
      <c r="BW553" s="15"/>
      <c r="BX553" s="15"/>
      <c r="BY553" s="15"/>
      <c r="BZ553" s="15"/>
      <c r="CA553" s="8"/>
      <c r="CB553" s="8"/>
      <c r="CC553" s="8"/>
      <c r="CD553" s="8"/>
      <c r="CE553" s="8"/>
      <c r="CF553" s="8"/>
      <c r="CG553" s="8"/>
      <c r="CH553" s="8"/>
      <c r="CI553" s="8"/>
      <c r="CJ553" s="8"/>
      <c r="CK553" s="8"/>
      <c r="CL553" s="8"/>
      <c r="CM553" s="8"/>
      <c r="CN553" s="8"/>
      <c r="CO553" s="8"/>
      <c r="CP553" s="8"/>
      <c r="CQ553" s="8"/>
      <c r="CR553" s="8"/>
      <c r="CS553" s="8"/>
      <c r="CT553" s="8"/>
      <c r="CU553" s="8"/>
      <c r="CV553" s="8"/>
      <c r="CW553" s="8"/>
      <c r="CX553" s="8"/>
      <c r="CY553" s="8"/>
      <c r="CZ553" s="8"/>
    </row>
    <row r="554" ht="14.25" customHeight="1">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c r="BC554" s="15"/>
      <c r="BD554" s="15"/>
      <c r="BE554" s="15"/>
      <c r="BF554" s="15"/>
      <c r="BG554" s="15"/>
      <c r="BH554" s="15"/>
      <c r="BI554" s="15"/>
      <c r="BJ554" s="15"/>
      <c r="BK554" s="15"/>
      <c r="BL554" s="15"/>
      <c r="BM554" s="15"/>
      <c r="BN554" s="15"/>
      <c r="BO554" s="15"/>
      <c r="BP554" s="15"/>
      <c r="BQ554" s="15"/>
      <c r="BR554" s="15"/>
      <c r="BS554" s="15"/>
      <c r="BT554" s="15"/>
      <c r="BU554" s="15"/>
      <c r="BV554" s="15"/>
      <c r="BW554" s="15"/>
      <c r="BX554" s="15"/>
      <c r="BY554" s="15"/>
      <c r="BZ554" s="15"/>
      <c r="CA554" s="8"/>
      <c r="CB554" s="8"/>
      <c r="CC554" s="8"/>
      <c r="CD554" s="8"/>
      <c r="CE554" s="8"/>
      <c r="CF554" s="8"/>
      <c r="CG554" s="8"/>
      <c r="CH554" s="8"/>
      <c r="CI554" s="8"/>
      <c r="CJ554" s="8"/>
      <c r="CK554" s="8"/>
      <c r="CL554" s="8"/>
      <c r="CM554" s="8"/>
      <c r="CN554" s="8"/>
      <c r="CO554" s="8"/>
      <c r="CP554" s="8"/>
      <c r="CQ554" s="8"/>
      <c r="CR554" s="8"/>
      <c r="CS554" s="8"/>
      <c r="CT554" s="8"/>
      <c r="CU554" s="8"/>
      <c r="CV554" s="8"/>
      <c r="CW554" s="8"/>
      <c r="CX554" s="8"/>
      <c r="CY554" s="8"/>
      <c r="CZ554" s="8"/>
    </row>
    <row r="555" ht="14.25" customHeight="1">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c r="AG555" s="15"/>
      <c r="AH555" s="15"/>
      <c r="AI555" s="15"/>
      <c r="AJ555" s="15"/>
      <c r="AK555" s="15"/>
      <c r="AL555" s="15"/>
      <c r="AM555" s="15"/>
      <c r="AN555" s="15"/>
      <c r="AO555" s="15"/>
      <c r="AP555" s="15"/>
      <c r="AQ555" s="15"/>
      <c r="AR555" s="15"/>
      <c r="AS555" s="15"/>
      <c r="AT555" s="15"/>
      <c r="AU555" s="15"/>
      <c r="AV555" s="15"/>
      <c r="AW555" s="15"/>
      <c r="AX555" s="15"/>
      <c r="AY555" s="15"/>
      <c r="AZ555" s="15"/>
      <c r="BA555" s="15"/>
      <c r="BB555" s="15"/>
      <c r="BC555" s="15"/>
      <c r="BD555" s="15"/>
      <c r="BE555" s="15"/>
      <c r="BF555" s="15"/>
      <c r="BG555" s="15"/>
      <c r="BH555" s="15"/>
      <c r="BI555" s="15"/>
      <c r="BJ555" s="15"/>
      <c r="BK555" s="15"/>
      <c r="BL555" s="15"/>
      <c r="BM555" s="15"/>
      <c r="BN555" s="15"/>
      <c r="BO555" s="15"/>
      <c r="BP555" s="15"/>
      <c r="BQ555" s="15"/>
      <c r="BR555" s="15"/>
      <c r="BS555" s="15"/>
      <c r="BT555" s="15"/>
      <c r="BU555" s="15"/>
      <c r="BV555" s="15"/>
      <c r="BW555" s="15"/>
      <c r="BX555" s="15"/>
      <c r="BY555" s="15"/>
      <c r="BZ555" s="15"/>
      <c r="CA555" s="8"/>
      <c r="CB555" s="8"/>
      <c r="CC555" s="8"/>
      <c r="CD555" s="8"/>
      <c r="CE555" s="8"/>
      <c r="CF555" s="8"/>
      <c r="CG555" s="8"/>
      <c r="CH555" s="8"/>
      <c r="CI555" s="8"/>
      <c r="CJ555" s="8"/>
      <c r="CK555" s="8"/>
      <c r="CL555" s="8"/>
      <c r="CM555" s="8"/>
      <c r="CN555" s="8"/>
      <c r="CO555" s="8"/>
      <c r="CP555" s="8"/>
      <c r="CQ555" s="8"/>
      <c r="CR555" s="8"/>
      <c r="CS555" s="8"/>
      <c r="CT555" s="8"/>
      <c r="CU555" s="8"/>
      <c r="CV555" s="8"/>
      <c r="CW555" s="8"/>
      <c r="CX555" s="8"/>
      <c r="CY555" s="8"/>
      <c r="CZ555" s="8"/>
    </row>
    <row r="556" ht="14.25" customHeight="1">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c r="BC556" s="15"/>
      <c r="BD556" s="15"/>
      <c r="BE556" s="15"/>
      <c r="BF556" s="15"/>
      <c r="BG556" s="15"/>
      <c r="BH556" s="15"/>
      <c r="BI556" s="15"/>
      <c r="BJ556" s="15"/>
      <c r="BK556" s="15"/>
      <c r="BL556" s="15"/>
      <c r="BM556" s="15"/>
      <c r="BN556" s="15"/>
      <c r="BO556" s="15"/>
      <c r="BP556" s="15"/>
      <c r="BQ556" s="15"/>
      <c r="BR556" s="15"/>
      <c r="BS556" s="15"/>
      <c r="BT556" s="15"/>
      <c r="BU556" s="15"/>
      <c r="BV556" s="15"/>
      <c r="BW556" s="15"/>
      <c r="BX556" s="15"/>
      <c r="BY556" s="15"/>
      <c r="BZ556" s="15"/>
      <c r="CA556" s="8"/>
      <c r="CB556" s="8"/>
      <c r="CC556" s="8"/>
      <c r="CD556" s="8"/>
      <c r="CE556" s="8"/>
      <c r="CF556" s="8"/>
      <c r="CG556" s="8"/>
      <c r="CH556" s="8"/>
      <c r="CI556" s="8"/>
      <c r="CJ556" s="8"/>
      <c r="CK556" s="8"/>
      <c r="CL556" s="8"/>
      <c r="CM556" s="8"/>
      <c r="CN556" s="8"/>
      <c r="CO556" s="8"/>
      <c r="CP556" s="8"/>
      <c r="CQ556" s="8"/>
      <c r="CR556" s="8"/>
      <c r="CS556" s="8"/>
      <c r="CT556" s="8"/>
      <c r="CU556" s="8"/>
      <c r="CV556" s="8"/>
      <c r="CW556" s="8"/>
      <c r="CX556" s="8"/>
      <c r="CY556" s="8"/>
      <c r="CZ556" s="8"/>
    </row>
    <row r="557" ht="14.25" customHeight="1">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c r="AG557" s="15"/>
      <c r="AH557" s="15"/>
      <c r="AI557" s="15"/>
      <c r="AJ557" s="15"/>
      <c r="AK557" s="15"/>
      <c r="AL557" s="15"/>
      <c r="AM557" s="15"/>
      <c r="AN557" s="15"/>
      <c r="AO557" s="15"/>
      <c r="AP557" s="15"/>
      <c r="AQ557" s="15"/>
      <c r="AR557" s="15"/>
      <c r="AS557" s="15"/>
      <c r="AT557" s="15"/>
      <c r="AU557" s="15"/>
      <c r="AV557" s="15"/>
      <c r="AW557" s="15"/>
      <c r="AX557" s="15"/>
      <c r="AY557" s="15"/>
      <c r="AZ557" s="15"/>
      <c r="BA557" s="15"/>
      <c r="BB557" s="15"/>
      <c r="BC557" s="15"/>
      <c r="BD557" s="15"/>
      <c r="BE557" s="15"/>
      <c r="BF557" s="15"/>
      <c r="BG557" s="15"/>
      <c r="BH557" s="15"/>
      <c r="BI557" s="15"/>
      <c r="BJ557" s="15"/>
      <c r="BK557" s="15"/>
      <c r="BL557" s="15"/>
      <c r="BM557" s="15"/>
      <c r="BN557" s="15"/>
      <c r="BO557" s="15"/>
      <c r="BP557" s="15"/>
      <c r="BQ557" s="15"/>
      <c r="BR557" s="15"/>
      <c r="BS557" s="15"/>
      <c r="BT557" s="15"/>
      <c r="BU557" s="15"/>
      <c r="BV557" s="15"/>
      <c r="BW557" s="15"/>
      <c r="BX557" s="15"/>
      <c r="BY557" s="15"/>
      <c r="BZ557" s="15"/>
      <c r="CA557" s="8"/>
      <c r="CB557" s="8"/>
      <c r="CC557" s="8"/>
      <c r="CD557" s="8"/>
      <c r="CE557" s="8"/>
      <c r="CF557" s="8"/>
      <c r="CG557" s="8"/>
      <c r="CH557" s="8"/>
      <c r="CI557" s="8"/>
      <c r="CJ557" s="8"/>
      <c r="CK557" s="8"/>
      <c r="CL557" s="8"/>
      <c r="CM557" s="8"/>
      <c r="CN557" s="8"/>
      <c r="CO557" s="8"/>
      <c r="CP557" s="8"/>
      <c r="CQ557" s="8"/>
      <c r="CR557" s="8"/>
      <c r="CS557" s="8"/>
      <c r="CT557" s="8"/>
      <c r="CU557" s="8"/>
      <c r="CV557" s="8"/>
      <c r="CW557" s="8"/>
      <c r="CX557" s="8"/>
      <c r="CY557" s="8"/>
      <c r="CZ557" s="8"/>
    </row>
    <row r="558" ht="14.25" customHeight="1">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c r="BC558" s="15"/>
      <c r="BD558" s="15"/>
      <c r="BE558" s="15"/>
      <c r="BF558" s="15"/>
      <c r="BG558" s="15"/>
      <c r="BH558" s="15"/>
      <c r="BI558" s="15"/>
      <c r="BJ558" s="15"/>
      <c r="BK558" s="15"/>
      <c r="BL558" s="15"/>
      <c r="BM558" s="15"/>
      <c r="BN558" s="15"/>
      <c r="BO558" s="15"/>
      <c r="BP558" s="15"/>
      <c r="BQ558" s="15"/>
      <c r="BR558" s="15"/>
      <c r="BS558" s="15"/>
      <c r="BT558" s="15"/>
      <c r="BU558" s="15"/>
      <c r="BV558" s="15"/>
      <c r="BW558" s="15"/>
      <c r="BX558" s="15"/>
      <c r="BY558" s="15"/>
      <c r="BZ558" s="15"/>
      <c r="CA558" s="8"/>
      <c r="CB558" s="8"/>
      <c r="CC558" s="8"/>
      <c r="CD558" s="8"/>
      <c r="CE558" s="8"/>
      <c r="CF558" s="8"/>
      <c r="CG558" s="8"/>
      <c r="CH558" s="8"/>
      <c r="CI558" s="8"/>
      <c r="CJ558" s="8"/>
      <c r="CK558" s="8"/>
      <c r="CL558" s="8"/>
      <c r="CM558" s="8"/>
      <c r="CN558" s="8"/>
      <c r="CO558" s="8"/>
      <c r="CP558" s="8"/>
      <c r="CQ558" s="8"/>
      <c r="CR558" s="8"/>
      <c r="CS558" s="8"/>
      <c r="CT558" s="8"/>
      <c r="CU558" s="8"/>
      <c r="CV558" s="8"/>
      <c r="CW558" s="8"/>
      <c r="CX558" s="8"/>
      <c r="CY558" s="8"/>
      <c r="CZ558" s="8"/>
    </row>
    <row r="559" ht="14.25" customHeight="1">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c r="AG559" s="15"/>
      <c r="AH559" s="15"/>
      <c r="AI559" s="15"/>
      <c r="AJ559" s="15"/>
      <c r="AK559" s="15"/>
      <c r="AL559" s="15"/>
      <c r="AM559" s="15"/>
      <c r="AN559" s="15"/>
      <c r="AO559" s="15"/>
      <c r="AP559" s="15"/>
      <c r="AQ559" s="15"/>
      <c r="AR559" s="15"/>
      <c r="AS559" s="15"/>
      <c r="AT559" s="15"/>
      <c r="AU559" s="15"/>
      <c r="AV559" s="15"/>
      <c r="AW559" s="15"/>
      <c r="AX559" s="15"/>
      <c r="AY559" s="15"/>
      <c r="AZ559" s="15"/>
      <c r="BA559" s="15"/>
      <c r="BB559" s="15"/>
      <c r="BC559" s="15"/>
      <c r="BD559" s="15"/>
      <c r="BE559" s="15"/>
      <c r="BF559" s="15"/>
      <c r="BG559" s="15"/>
      <c r="BH559" s="15"/>
      <c r="BI559" s="15"/>
      <c r="BJ559" s="15"/>
      <c r="BK559" s="15"/>
      <c r="BL559" s="15"/>
      <c r="BM559" s="15"/>
      <c r="BN559" s="15"/>
      <c r="BO559" s="15"/>
      <c r="BP559" s="15"/>
      <c r="BQ559" s="15"/>
      <c r="BR559" s="15"/>
      <c r="BS559" s="15"/>
      <c r="BT559" s="15"/>
      <c r="BU559" s="15"/>
      <c r="BV559" s="15"/>
      <c r="BW559" s="15"/>
      <c r="BX559" s="15"/>
      <c r="BY559" s="15"/>
      <c r="BZ559" s="15"/>
      <c r="CA559" s="8"/>
      <c r="CB559" s="8"/>
      <c r="CC559" s="8"/>
      <c r="CD559" s="8"/>
      <c r="CE559" s="8"/>
      <c r="CF559" s="8"/>
      <c r="CG559" s="8"/>
      <c r="CH559" s="8"/>
      <c r="CI559" s="8"/>
      <c r="CJ559" s="8"/>
      <c r="CK559" s="8"/>
      <c r="CL559" s="8"/>
      <c r="CM559" s="8"/>
      <c r="CN559" s="8"/>
      <c r="CO559" s="8"/>
      <c r="CP559" s="8"/>
      <c r="CQ559" s="8"/>
      <c r="CR559" s="8"/>
      <c r="CS559" s="8"/>
      <c r="CT559" s="8"/>
      <c r="CU559" s="8"/>
      <c r="CV559" s="8"/>
      <c r="CW559" s="8"/>
      <c r="CX559" s="8"/>
      <c r="CY559" s="8"/>
      <c r="CZ559" s="8"/>
    </row>
    <row r="560" ht="14.25" customHeight="1">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c r="BC560" s="15"/>
      <c r="BD560" s="15"/>
      <c r="BE560" s="15"/>
      <c r="BF560" s="15"/>
      <c r="BG560" s="15"/>
      <c r="BH560" s="15"/>
      <c r="BI560" s="15"/>
      <c r="BJ560" s="15"/>
      <c r="BK560" s="15"/>
      <c r="BL560" s="15"/>
      <c r="BM560" s="15"/>
      <c r="BN560" s="15"/>
      <c r="BO560" s="15"/>
      <c r="BP560" s="15"/>
      <c r="BQ560" s="15"/>
      <c r="BR560" s="15"/>
      <c r="BS560" s="15"/>
      <c r="BT560" s="15"/>
      <c r="BU560" s="15"/>
      <c r="BV560" s="15"/>
      <c r="BW560" s="15"/>
      <c r="BX560" s="15"/>
      <c r="BY560" s="15"/>
      <c r="BZ560" s="15"/>
      <c r="CA560" s="8"/>
      <c r="CB560" s="8"/>
      <c r="CC560" s="8"/>
      <c r="CD560" s="8"/>
      <c r="CE560" s="8"/>
      <c r="CF560" s="8"/>
      <c r="CG560" s="8"/>
      <c r="CH560" s="8"/>
      <c r="CI560" s="8"/>
      <c r="CJ560" s="8"/>
      <c r="CK560" s="8"/>
      <c r="CL560" s="8"/>
      <c r="CM560" s="8"/>
      <c r="CN560" s="8"/>
      <c r="CO560" s="8"/>
      <c r="CP560" s="8"/>
      <c r="CQ560" s="8"/>
      <c r="CR560" s="8"/>
      <c r="CS560" s="8"/>
      <c r="CT560" s="8"/>
      <c r="CU560" s="8"/>
      <c r="CV560" s="8"/>
      <c r="CW560" s="8"/>
      <c r="CX560" s="8"/>
      <c r="CY560" s="8"/>
      <c r="CZ560" s="8"/>
    </row>
    <row r="561" ht="14.25" customHeight="1">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c r="AG561" s="15"/>
      <c r="AH561" s="15"/>
      <c r="AI561" s="15"/>
      <c r="AJ561" s="15"/>
      <c r="AK561" s="15"/>
      <c r="AL561" s="15"/>
      <c r="AM561" s="15"/>
      <c r="AN561" s="15"/>
      <c r="AO561" s="15"/>
      <c r="AP561" s="15"/>
      <c r="AQ561" s="15"/>
      <c r="AR561" s="15"/>
      <c r="AS561" s="15"/>
      <c r="AT561" s="15"/>
      <c r="AU561" s="15"/>
      <c r="AV561" s="15"/>
      <c r="AW561" s="15"/>
      <c r="AX561" s="15"/>
      <c r="AY561" s="15"/>
      <c r="AZ561" s="15"/>
      <c r="BA561" s="15"/>
      <c r="BB561" s="15"/>
      <c r="BC561" s="15"/>
      <c r="BD561" s="15"/>
      <c r="BE561" s="15"/>
      <c r="BF561" s="15"/>
      <c r="BG561" s="15"/>
      <c r="BH561" s="15"/>
      <c r="BI561" s="15"/>
      <c r="BJ561" s="15"/>
      <c r="BK561" s="15"/>
      <c r="BL561" s="15"/>
      <c r="BM561" s="15"/>
      <c r="BN561" s="15"/>
      <c r="BO561" s="15"/>
      <c r="BP561" s="15"/>
      <c r="BQ561" s="15"/>
      <c r="BR561" s="15"/>
      <c r="BS561" s="15"/>
      <c r="BT561" s="15"/>
      <c r="BU561" s="15"/>
      <c r="BV561" s="15"/>
      <c r="BW561" s="15"/>
      <c r="BX561" s="15"/>
      <c r="BY561" s="15"/>
      <c r="BZ561" s="15"/>
      <c r="CA561" s="8"/>
      <c r="CB561" s="8"/>
      <c r="CC561" s="8"/>
      <c r="CD561" s="8"/>
      <c r="CE561" s="8"/>
      <c r="CF561" s="8"/>
      <c r="CG561" s="8"/>
      <c r="CH561" s="8"/>
      <c r="CI561" s="8"/>
      <c r="CJ561" s="8"/>
      <c r="CK561" s="8"/>
      <c r="CL561" s="8"/>
      <c r="CM561" s="8"/>
      <c r="CN561" s="8"/>
      <c r="CO561" s="8"/>
      <c r="CP561" s="8"/>
      <c r="CQ561" s="8"/>
      <c r="CR561" s="8"/>
      <c r="CS561" s="8"/>
      <c r="CT561" s="8"/>
      <c r="CU561" s="8"/>
      <c r="CV561" s="8"/>
      <c r="CW561" s="8"/>
      <c r="CX561" s="8"/>
      <c r="CY561" s="8"/>
      <c r="CZ561" s="8"/>
    </row>
    <row r="562" ht="14.25" customHeight="1">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c r="BC562" s="15"/>
      <c r="BD562" s="15"/>
      <c r="BE562" s="15"/>
      <c r="BF562" s="15"/>
      <c r="BG562" s="15"/>
      <c r="BH562" s="15"/>
      <c r="BI562" s="15"/>
      <c r="BJ562" s="15"/>
      <c r="BK562" s="15"/>
      <c r="BL562" s="15"/>
      <c r="BM562" s="15"/>
      <c r="BN562" s="15"/>
      <c r="BO562" s="15"/>
      <c r="BP562" s="15"/>
      <c r="BQ562" s="15"/>
      <c r="BR562" s="15"/>
      <c r="BS562" s="15"/>
      <c r="BT562" s="15"/>
      <c r="BU562" s="15"/>
      <c r="BV562" s="15"/>
      <c r="BW562" s="15"/>
      <c r="BX562" s="15"/>
      <c r="BY562" s="15"/>
      <c r="BZ562" s="15"/>
      <c r="CA562" s="8"/>
      <c r="CB562" s="8"/>
      <c r="CC562" s="8"/>
      <c r="CD562" s="8"/>
      <c r="CE562" s="8"/>
      <c r="CF562" s="8"/>
      <c r="CG562" s="8"/>
      <c r="CH562" s="8"/>
      <c r="CI562" s="8"/>
      <c r="CJ562" s="8"/>
      <c r="CK562" s="8"/>
      <c r="CL562" s="8"/>
      <c r="CM562" s="8"/>
      <c r="CN562" s="8"/>
      <c r="CO562" s="8"/>
      <c r="CP562" s="8"/>
      <c r="CQ562" s="8"/>
      <c r="CR562" s="8"/>
      <c r="CS562" s="8"/>
      <c r="CT562" s="8"/>
      <c r="CU562" s="8"/>
      <c r="CV562" s="8"/>
      <c r="CW562" s="8"/>
      <c r="CX562" s="8"/>
      <c r="CY562" s="8"/>
      <c r="CZ562" s="8"/>
    </row>
    <row r="563" ht="14.25" customHeight="1">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c r="AY563" s="15"/>
      <c r="AZ563" s="15"/>
      <c r="BA563" s="15"/>
      <c r="BB563" s="15"/>
      <c r="BC563" s="15"/>
      <c r="BD563" s="15"/>
      <c r="BE563" s="15"/>
      <c r="BF563" s="15"/>
      <c r="BG563" s="15"/>
      <c r="BH563" s="15"/>
      <c r="BI563" s="15"/>
      <c r="BJ563" s="15"/>
      <c r="BK563" s="15"/>
      <c r="BL563" s="15"/>
      <c r="BM563" s="15"/>
      <c r="BN563" s="15"/>
      <c r="BO563" s="15"/>
      <c r="BP563" s="15"/>
      <c r="BQ563" s="15"/>
      <c r="BR563" s="15"/>
      <c r="BS563" s="15"/>
      <c r="BT563" s="15"/>
      <c r="BU563" s="15"/>
      <c r="BV563" s="15"/>
      <c r="BW563" s="15"/>
      <c r="BX563" s="15"/>
      <c r="BY563" s="15"/>
      <c r="BZ563" s="15"/>
      <c r="CA563" s="8"/>
      <c r="CB563" s="8"/>
      <c r="CC563" s="8"/>
      <c r="CD563" s="8"/>
      <c r="CE563" s="8"/>
      <c r="CF563" s="8"/>
      <c r="CG563" s="8"/>
      <c r="CH563" s="8"/>
      <c r="CI563" s="8"/>
      <c r="CJ563" s="8"/>
      <c r="CK563" s="8"/>
      <c r="CL563" s="8"/>
      <c r="CM563" s="8"/>
      <c r="CN563" s="8"/>
      <c r="CO563" s="8"/>
      <c r="CP563" s="8"/>
      <c r="CQ563" s="8"/>
      <c r="CR563" s="8"/>
      <c r="CS563" s="8"/>
      <c r="CT563" s="8"/>
      <c r="CU563" s="8"/>
      <c r="CV563" s="8"/>
      <c r="CW563" s="8"/>
      <c r="CX563" s="8"/>
      <c r="CY563" s="8"/>
      <c r="CZ563" s="8"/>
    </row>
    <row r="564" ht="14.25" customHeight="1">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c r="BC564" s="15"/>
      <c r="BD564" s="15"/>
      <c r="BE564" s="15"/>
      <c r="BF564" s="15"/>
      <c r="BG564" s="15"/>
      <c r="BH564" s="15"/>
      <c r="BI564" s="15"/>
      <c r="BJ564" s="15"/>
      <c r="BK564" s="15"/>
      <c r="BL564" s="15"/>
      <c r="BM564" s="15"/>
      <c r="BN564" s="15"/>
      <c r="BO564" s="15"/>
      <c r="BP564" s="15"/>
      <c r="BQ564" s="15"/>
      <c r="BR564" s="15"/>
      <c r="BS564" s="15"/>
      <c r="BT564" s="15"/>
      <c r="BU564" s="15"/>
      <c r="BV564" s="15"/>
      <c r="BW564" s="15"/>
      <c r="BX564" s="15"/>
      <c r="BY564" s="15"/>
      <c r="BZ564" s="15"/>
      <c r="CA564" s="8"/>
      <c r="CB564" s="8"/>
      <c r="CC564" s="8"/>
      <c r="CD564" s="8"/>
      <c r="CE564" s="8"/>
      <c r="CF564" s="8"/>
      <c r="CG564" s="8"/>
      <c r="CH564" s="8"/>
      <c r="CI564" s="8"/>
      <c r="CJ564" s="8"/>
      <c r="CK564" s="8"/>
      <c r="CL564" s="8"/>
      <c r="CM564" s="8"/>
      <c r="CN564" s="8"/>
      <c r="CO564" s="8"/>
      <c r="CP564" s="8"/>
      <c r="CQ564" s="8"/>
      <c r="CR564" s="8"/>
      <c r="CS564" s="8"/>
      <c r="CT564" s="8"/>
      <c r="CU564" s="8"/>
      <c r="CV564" s="8"/>
      <c r="CW564" s="8"/>
      <c r="CX564" s="8"/>
      <c r="CY564" s="8"/>
      <c r="CZ564" s="8"/>
    </row>
    <row r="565" ht="14.25" customHeight="1">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c r="AG565" s="15"/>
      <c r="AH565" s="15"/>
      <c r="AI565" s="15"/>
      <c r="AJ565" s="15"/>
      <c r="AK565" s="15"/>
      <c r="AL565" s="15"/>
      <c r="AM565" s="15"/>
      <c r="AN565" s="15"/>
      <c r="AO565" s="15"/>
      <c r="AP565" s="15"/>
      <c r="AQ565" s="15"/>
      <c r="AR565" s="15"/>
      <c r="AS565" s="15"/>
      <c r="AT565" s="15"/>
      <c r="AU565" s="15"/>
      <c r="AV565" s="15"/>
      <c r="AW565" s="15"/>
      <c r="AX565" s="15"/>
      <c r="AY565" s="15"/>
      <c r="AZ565" s="15"/>
      <c r="BA565" s="15"/>
      <c r="BB565" s="15"/>
      <c r="BC565" s="15"/>
      <c r="BD565" s="15"/>
      <c r="BE565" s="15"/>
      <c r="BF565" s="15"/>
      <c r="BG565" s="15"/>
      <c r="BH565" s="15"/>
      <c r="BI565" s="15"/>
      <c r="BJ565" s="15"/>
      <c r="BK565" s="15"/>
      <c r="BL565" s="15"/>
      <c r="BM565" s="15"/>
      <c r="BN565" s="15"/>
      <c r="BO565" s="15"/>
      <c r="BP565" s="15"/>
      <c r="BQ565" s="15"/>
      <c r="BR565" s="15"/>
      <c r="BS565" s="15"/>
      <c r="BT565" s="15"/>
      <c r="BU565" s="15"/>
      <c r="BV565" s="15"/>
      <c r="BW565" s="15"/>
      <c r="BX565" s="15"/>
      <c r="BY565" s="15"/>
      <c r="BZ565" s="15"/>
      <c r="CA565" s="8"/>
      <c r="CB565" s="8"/>
      <c r="CC565" s="8"/>
      <c r="CD565" s="8"/>
      <c r="CE565" s="8"/>
      <c r="CF565" s="8"/>
      <c r="CG565" s="8"/>
      <c r="CH565" s="8"/>
      <c r="CI565" s="8"/>
      <c r="CJ565" s="8"/>
      <c r="CK565" s="8"/>
      <c r="CL565" s="8"/>
      <c r="CM565" s="8"/>
      <c r="CN565" s="8"/>
      <c r="CO565" s="8"/>
      <c r="CP565" s="8"/>
      <c r="CQ565" s="8"/>
      <c r="CR565" s="8"/>
      <c r="CS565" s="8"/>
      <c r="CT565" s="8"/>
      <c r="CU565" s="8"/>
      <c r="CV565" s="8"/>
      <c r="CW565" s="8"/>
      <c r="CX565" s="8"/>
      <c r="CY565" s="8"/>
      <c r="CZ565" s="8"/>
    </row>
    <row r="566" ht="14.25" customHeight="1">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c r="BC566" s="15"/>
      <c r="BD566" s="15"/>
      <c r="BE566" s="15"/>
      <c r="BF566" s="15"/>
      <c r="BG566" s="15"/>
      <c r="BH566" s="15"/>
      <c r="BI566" s="15"/>
      <c r="BJ566" s="15"/>
      <c r="BK566" s="15"/>
      <c r="BL566" s="15"/>
      <c r="BM566" s="15"/>
      <c r="BN566" s="15"/>
      <c r="BO566" s="15"/>
      <c r="BP566" s="15"/>
      <c r="BQ566" s="15"/>
      <c r="BR566" s="15"/>
      <c r="BS566" s="15"/>
      <c r="BT566" s="15"/>
      <c r="BU566" s="15"/>
      <c r="BV566" s="15"/>
      <c r="BW566" s="15"/>
      <c r="BX566" s="15"/>
      <c r="BY566" s="15"/>
      <c r="BZ566" s="15"/>
      <c r="CA566" s="8"/>
      <c r="CB566" s="8"/>
      <c r="CC566" s="8"/>
      <c r="CD566" s="8"/>
      <c r="CE566" s="8"/>
      <c r="CF566" s="8"/>
      <c r="CG566" s="8"/>
      <c r="CH566" s="8"/>
      <c r="CI566" s="8"/>
      <c r="CJ566" s="8"/>
      <c r="CK566" s="8"/>
      <c r="CL566" s="8"/>
      <c r="CM566" s="8"/>
      <c r="CN566" s="8"/>
      <c r="CO566" s="8"/>
      <c r="CP566" s="8"/>
      <c r="CQ566" s="8"/>
      <c r="CR566" s="8"/>
      <c r="CS566" s="8"/>
      <c r="CT566" s="8"/>
      <c r="CU566" s="8"/>
      <c r="CV566" s="8"/>
      <c r="CW566" s="8"/>
      <c r="CX566" s="8"/>
      <c r="CY566" s="8"/>
      <c r="CZ566" s="8"/>
    </row>
    <row r="567" ht="14.25" customHeight="1">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c r="AG567" s="15"/>
      <c r="AH567" s="15"/>
      <c r="AI567" s="15"/>
      <c r="AJ567" s="15"/>
      <c r="AK567" s="15"/>
      <c r="AL567" s="15"/>
      <c r="AM567" s="15"/>
      <c r="AN567" s="15"/>
      <c r="AO567" s="15"/>
      <c r="AP567" s="15"/>
      <c r="AQ567" s="15"/>
      <c r="AR567" s="15"/>
      <c r="AS567" s="15"/>
      <c r="AT567" s="15"/>
      <c r="AU567" s="15"/>
      <c r="AV567" s="15"/>
      <c r="AW567" s="15"/>
      <c r="AX567" s="15"/>
      <c r="AY567" s="15"/>
      <c r="AZ567" s="15"/>
      <c r="BA567" s="15"/>
      <c r="BB567" s="15"/>
      <c r="BC567" s="15"/>
      <c r="BD567" s="15"/>
      <c r="BE567" s="15"/>
      <c r="BF567" s="15"/>
      <c r="BG567" s="15"/>
      <c r="BH567" s="15"/>
      <c r="BI567" s="15"/>
      <c r="BJ567" s="15"/>
      <c r="BK567" s="15"/>
      <c r="BL567" s="15"/>
      <c r="BM567" s="15"/>
      <c r="BN567" s="15"/>
      <c r="BO567" s="15"/>
      <c r="BP567" s="15"/>
      <c r="BQ567" s="15"/>
      <c r="BR567" s="15"/>
      <c r="BS567" s="15"/>
      <c r="BT567" s="15"/>
      <c r="BU567" s="15"/>
      <c r="BV567" s="15"/>
      <c r="BW567" s="15"/>
      <c r="BX567" s="15"/>
      <c r="BY567" s="15"/>
      <c r="BZ567" s="15"/>
      <c r="CA567" s="8"/>
      <c r="CB567" s="8"/>
      <c r="CC567" s="8"/>
      <c r="CD567" s="8"/>
      <c r="CE567" s="8"/>
      <c r="CF567" s="8"/>
      <c r="CG567" s="8"/>
      <c r="CH567" s="8"/>
      <c r="CI567" s="8"/>
      <c r="CJ567" s="8"/>
      <c r="CK567" s="8"/>
      <c r="CL567" s="8"/>
      <c r="CM567" s="8"/>
      <c r="CN567" s="8"/>
      <c r="CO567" s="8"/>
      <c r="CP567" s="8"/>
      <c r="CQ567" s="8"/>
      <c r="CR567" s="8"/>
      <c r="CS567" s="8"/>
      <c r="CT567" s="8"/>
      <c r="CU567" s="8"/>
      <c r="CV567" s="8"/>
      <c r="CW567" s="8"/>
      <c r="CX567" s="8"/>
      <c r="CY567" s="8"/>
      <c r="CZ567" s="8"/>
    </row>
    <row r="568" ht="14.25" customHeight="1">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c r="BC568" s="15"/>
      <c r="BD568" s="15"/>
      <c r="BE568" s="15"/>
      <c r="BF568" s="15"/>
      <c r="BG568" s="15"/>
      <c r="BH568" s="15"/>
      <c r="BI568" s="15"/>
      <c r="BJ568" s="15"/>
      <c r="BK568" s="15"/>
      <c r="BL568" s="15"/>
      <c r="BM568" s="15"/>
      <c r="BN568" s="15"/>
      <c r="BO568" s="15"/>
      <c r="BP568" s="15"/>
      <c r="BQ568" s="15"/>
      <c r="BR568" s="15"/>
      <c r="BS568" s="15"/>
      <c r="BT568" s="15"/>
      <c r="BU568" s="15"/>
      <c r="BV568" s="15"/>
      <c r="BW568" s="15"/>
      <c r="BX568" s="15"/>
      <c r="BY568" s="15"/>
      <c r="BZ568" s="15"/>
      <c r="CA568" s="8"/>
      <c r="CB568" s="8"/>
      <c r="CC568" s="8"/>
      <c r="CD568" s="8"/>
      <c r="CE568" s="8"/>
      <c r="CF568" s="8"/>
      <c r="CG568" s="8"/>
      <c r="CH568" s="8"/>
      <c r="CI568" s="8"/>
      <c r="CJ568" s="8"/>
      <c r="CK568" s="8"/>
      <c r="CL568" s="8"/>
      <c r="CM568" s="8"/>
      <c r="CN568" s="8"/>
      <c r="CO568" s="8"/>
      <c r="CP568" s="8"/>
      <c r="CQ568" s="8"/>
      <c r="CR568" s="8"/>
      <c r="CS568" s="8"/>
      <c r="CT568" s="8"/>
      <c r="CU568" s="8"/>
      <c r="CV568" s="8"/>
      <c r="CW568" s="8"/>
      <c r="CX568" s="8"/>
      <c r="CY568" s="8"/>
      <c r="CZ568" s="8"/>
    </row>
    <row r="569" ht="14.25" customHeight="1">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c r="AG569" s="15"/>
      <c r="AH569" s="15"/>
      <c r="AI569" s="15"/>
      <c r="AJ569" s="15"/>
      <c r="AK569" s="15"/>
      <c r="AL569" s="15"/>
      <c r="AM569" s="15"/>
      <c r="AN569" s="15"/>
      <c r="AO569" s="15"/>
      <c r="AP569" s="15"/>
      <c r="AQ569" s="15"/>
      <c r="AR569" s="15"/>
      <c r="AS569" s="15"/>
      <c r="AT569" s="15"/>
      <c r="AU569" s="15"/>
      <c r="AV569" s="15"/>
      <c r="AW569" s="15"/>
      <c r="AX569" s="15"/>
      <c r="AY569" s="15"/>
      <c r="AZ569" s="15"/>
      <c r="BA569" s="15"/>
      <c r="BB569" s="15"/>
      <c r="BC569" s="15"/>
      <c r="BD569" s="15"/>
      <c r="BE569" s="15"/>
      <c r="BF569" s="15"/>
      <c r="BG569" s="15"/>
      <c r="BH569" s="15"/>
      <c r="BI569" s="15"/>
      <c r="BJ569" s="15"/>
      <c r="BK569" s="15"/>
      <c r="BL569" s="15"/>
      <c r="BM569" s="15"/>
      <c r="BN569" s="15"/>
      <c r="BO569" s="15"/>
      <c r="BP569" s="15"/>
      <c r="BQ569" s="15"/>
      <c r="BR569" s="15"/>
      <c r="BS569" s="15"/>
      <c r="BT569" s="15"/>
      <c r="BU569" s="15"/>
      <c r="BV569" s="15"/>
      <c r="BW569" s="15"/>
      <c r="BX569" s="15"/>
      <c r="BY569" s="15"/>
      <c r="BZ569" s="15"/>
      <c r="CA569" s="8"/>
      <c r="CB569" s="8"/>
      <c r="CC569" s="8"/>
      <c r="CD569" s="8"/>
      <c r="CE569" s="8"/>
      <c r="CF569" s="8"/>
      <c r="CG569" s="8"/>
      <c r="CH569" s="8"/>
      <c r="CI569" s="8"/>
      <c r="CJ569" s="8"/>
      <c r="CK569" s="8"/>
      <c r="CL569" s="8"/>
      <c r="CM569" s="8"/>
      <c r="CN569" s="8"/>
      <c r="CO569" s="8"/>
      <c r="CP569" s="8"/>
      <c r="CQ569" s="8"/>
      <c r="CR569" s="8"/>
      <c r="CS569" s="8"/>
      <c r="CT569" s="8"/>
      <c r="CU569" s="8"/>
      <c r="CV569" s="8"/>
      <c r="CW569" s="8"/>
      <c r="CX569" s="8"/>
      <c r="CY569" s="8"/>
      <c r="CZ569" s="8"/>
    </row>
    <row r="570" ht="14.25" customHeight="1">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c r="BC570" s="15"/>
      <c r="BD570" s="15"/>
      <c r="BE570" s="15"/>
      <c r="BF570" s="15"/>
      <c r="BG570" s="15"/>
      <c r="BH570" s="15"/>
      <c r="BI570" s="15"/>
      <c r="BJ570" s="15"/>
      <c r="BK570" s="15"/>
      <c r="BL570" s="15"/>
      <c r="BM570" s="15"/>
      <c r="BN570" s="15"/>
      <c r="BO570" s="15"/>
      <c r="BP570" s="15"/>
      <c r="BQ570" s="15"/>
      <c r="BR570" s="15"/>
      <c r="BS570" s="15"/>
      <c r="BT570" s="15"/>
      <c r="BU570" s="15"/>
      <c r="BV570" s="15"/>
      <c r="BW570" s="15"/>
      <c r="BX570" s="15"/>
      <c r="BY570" s="15"/>
      <c r="BZ570" s="15"/>
      <c r="CA570" s="8"/>
      <c r="CB570" s="8"/>
      <c r="CC570" s="8"/>
      <c r="CD570" s="8"/>
      <c r="CE570" s="8"/>
      <c r="CF570" s="8"/>
      <c r="CG570" s="8"/>
      <c r="CH570" s="8"/>
      <c r="CI570" s="8"/>
      <c r="CJ570" s="8"/>
      <c r="CK570" s="8"/>
      <c r="CL570" s="8"/>
      <c r="CM570" s="8"/>
      <c r="CN570" s="8"/>
      <c r="CO570" s="8"/>
      <c r="CP570" s="8"/>
      <c r="CQ570" s="8"/>
      <c r="CR570" s="8"/>
      <c r="CS570" s="8"/>
      <c r="CT570" s="8"/>
      <c r="CU570" s="8"/>
      <c r="CV570" s="8"/>
      <c r="CW570" s="8"/>
      <c r="CX570" s="8"/>
      <c r="CY570" s="8"/>
      <c r="CZ570" s="8"/>
    </row>
    <row r="571" ht="14.25" customHeight="1">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c r="AB571" s="15"/>
      <c r="AC571" s="15"/>
      <c r="AD571" s="15"/>
      <c r="AE571" s="15"/>
      <c r="AF571" s="15"/>
      <c r="AG571" s="15"/>
      <c r="AH571" s="15"/>
      <c r="AI571" s="15"/>
      <c r="AJ571" s="15"/>
      <c r="AK571" s="15"/>
      <c r="AL571" s="15"/>
      <c r="AM571" s="15"/>
      <c r="AN571" s="15"/>
      <c r="AO571" s="15"/>
      <c r="AP571" s="15"/>
      <c r="AQ571" s="15"/>
      <c r="AR571" s="15"/>
      <c r="AS571" s="15"/>
      <c r="AT571" s="15"/>
      <c r="AU571" s="15"/>
      <c r="AV571" s="15"/>
      <c r="AW571" s="15"/>
      <c r="AX571" s="15"/>
      <c r="AY571" s="15"/>
      <c r="AZ571" s="15"/>
      <c r="BA571" s="15"/>
      <c r="BB571" s="15"/>
      <c r="BC571" s="15"/>
      <c r="BD571" s="15"/>
      <c r="BE571" s="15"/>
      <c r="BF571" s="15"/>
      <c r="BG571" s="15"/>
      <c r="BH571" s="15"/>
      <c r="BI571" s="15"/>
      <c r="BJ571" s="15"/>
      <c r="BK571" s="15"/>
      <c r="BL571" s="15"/>
      <c r="BM571" s="15"/>
      <c r="BN571" s="15"/>
      <c r="BO571" s="15"/>
      <c r="BP571" s="15"/>
      <c r="BQ571" s="15"/>
      <c r="BR571" s="15"/>
      <c r="BS571" s="15"/>
      <c r="BT571" s="15"/>
      <c r="BU571" s="15"/>
      <c r="BV571" s="15"/>
      <c r="BW571" s="15"/>
      <c r="BX571" s="15"/>
      <c r="BY571" s="15"/>
      <c r="BZ571" s="15"/>
      <c r="CA571" s="8"/>
      <c r="CB571" s="8"/>
      <c r="CC571" s="8"/>
      <c r="CD571" s="8"/>
      <c r="CE571" s="8"/>
      <c r="CF571" s="8"/>
      <c r="CG571" s="8"/>
      <c r="CH571" s="8"/>
      <c r="CI571" s="8"/>
      <c r="CJ571" s="8"/>
      <c r="CK571" s="8"/>
      <c r="CL571" s="8"/>
      <c r="CM571" s="8"/>
      <c r="CN571" s="8"/>
      <c r="CO571" s="8"/>
      <c r="CP571" s="8"/>
      <c r="CQ571" s="8"/>
      <c r="CR571" s="8"/>
      <c r="CS571" s="8"/>
      <c r="CT571" s="8"/>
      <c r="CU571" s="8"/>
      <c r="CV571" s="8"/>
      <c r="CW571" s="8"/>
      <c r="CX571" s="8"/>
      <c r="CY571" s="8"/>
      <c r="CZ571" s="8"/>
    </row>
    <row r="572" ht="14.25" customHeight="1">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c r="BC572" s="15"/>
      <c r="BD572" s="15"/>
      <c r="BE572" s="15"/>
      <c r="BF572" s="15"/>
      <c r="BG572" s="15"/>
      <c r="BH572" s="15"/>
      <c r="BI572" s="15"/>
      <c r="BJ572" s="15"/>
      <c r="BK572" s="15"/>
      <c r="BL572" s="15"/>
      <c r="BM572" s="15"/>
      <c r="BN572" s="15"/>
      <c r="BO572" s="15"/>
      <c r="BP572" s="15"/>
      <c r="BQ572" s="15"/>
      <c r="BR572" s="15"/>
      <c r="BS572" s="15"/>
      <c r="BT572" s="15"/>
      <c r="BU572" s="15"/>
      <c r="BV572" s="15"/>
      <c r="BW572" s="15"/>
      <c r="BX572" s="15"/>
      <c r="BY572" s="15"/>
      <c r="BZ572" s="15"/>
      <c r="CA572" s="8"/>
      <c r="CB572" s="8"/>
      <c r="CC572" s="8"/>
      <c r="CD572" s="8"/>
      <c r="CE572" s="8"/>
      <c r="CF572" s="8"/>
      <c r="CG572" s="8"/>
      <c r="CH572" s="8"/>
      <c r="CI572" s="8"/>
      <c r="CJ572" s="8"/>
      <c r="CK572" s="8"/>
      <c r="CL572" s="8"/>
      <c r="CM572" s="8"/>
      <c r="CN572" s="8"/>
      <c r="CO572" s="8"/>
      <c r="CP572" s="8"/>
      <c r="CQ572" s="8"/>
      <c r="CR572" s="8"/>
      <c r="CS572" s="8"/>
      <c r="CT572" s="8"/>
      <c r="CU572" s="8"/>
      <c r="CV572" s="8"/>
      <c r="CW572" s="8"/>
      <c r="CX572" s="8"/>
      <c r="CY572" s="8"/>
      <c r="CZ572" s="8"/>
    </row>
    <row r="573" ht="14.25" customHeight="1">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c r="AB573" s="15"/>
      <c r="AC573" s="15"/>
      <c r="AD573" s="15"/>
      <c r="AE573" s="15"/>
      <c r="AF573" s="15"/>
      <c r="AG573" s="15"/>
      <c r="AH573" s="15"/>
      <c r="AI573" s="15"/>
      <c r="AJ573" s="15"/>
      <c r="AK573" s="15"/>
      <c r="AL573" s="15"/>
      <c r="AM573" s="15"/>
      <c r="AN573" s="15"/>
      <c r="AO573" s="15"/>
      <c r="AP573" s="15"/>
      <c r="AQ573" s="15"/>
      <c r="AR573" s="15"/>
      <c r="AS573" s="15"/>
      <c r="AT573" s="15"/>
      <c r="AU573" s="15"/>
      <c r="AV573" s="15"/>
      <c r="AW573" s="15"/>
      <c r="AX573" s="15"/>
      <c r="AY573" s="15"/>
      <c r="AZ573" s="15"/>
      <c r="BA573" s="15"/>
      <c r="BB573" s="15"/>
      <c r="BC573" s="15"/>
      <c r="BD573" s="15"/>
      <c r="BE573" s="15"/>
      <c r="BF573" s="15"/>
      <c r="BG573" s="15"/>
      <c r="BH573" s="15"/>
      <c r="BI573" s="15"/>
      <c r="BJ573" s="15"/>
      <c r="BK573" s="15"/>
      <c r="BL573" s="15"/>
      <c r="BM573" s="15"/>
      <c r="BN573" s="15"/>
      <c r="BO573" s="15"/>
      <c r="BP573" s="15"/>
      <c r="BQ573" s="15"/>
      <c r="BR573" s="15"/>
      <c r="BS573" s="15"/>
      <c r="BT573" s="15"/>
      <c r="BU573" s="15"/>
      <c r="BV573" s="15"/>
      <c r="BW573" s="15"/>
      <c r="BX573" s="15"/>
      <c r="BY573" s="15"/>
      <c r="BZ573" s="15"/>
      <c r="CA573" s="8"/>
      <c r="CB573" s="8"/>
      <c r="CC573" s="8"/>
      <c r="CD573" s="8"/>
      <c r="CE573" s="8"/>
      <c r="CF573" s="8"/>
      <c r="CG573" s="8"/>
      <c r="CH573" s="8"/>
      <c r="CI573" s="8"/>
      <c r="CJ573" s="8"/>
      <c r="CK573" s="8"/>
      <c r="CL573" s="8"/>
      <c r="CM573" s="8"/>
      <c r="CN573" s="8"/>
      <c r="CO573" s="8"/>
      <c r="CP573" s="8"/>
      <c r="CQ573" s="8"/>
      <c r="CR573" s="8"/>
      <c r="CS573" s="8"/>
      <c r="CT573" s="8"/>
      <c r="CU573" s="8"/>
      <c r="CV573" s="8"/>
      <c r="CW573" s="8"/>
      <c r="CX573" s="8"/>
      <c r="CY573" s="8"/>
      <c r="CZ573" s="8"/>
    </row>
    <row r="574" ht="14.25" customHeight="1">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c r="BC574" s="15"/>
      <c r="BD574" s="15"/>
      <c r="BE574" s="15"/>
      <c r="BF574" s="15"/>
      <c r="BG574" s="15"/>
      <c r="BH574" s="15"/>
      <c r="BI574" s="15"/>
      <c r="BJ574" s="15"/>
      <c r="BK574" s="15"/>
      <c r="BL574" s="15"/>
      <c r="BM574" s="15"/>
      <c r="BN574" s="15"/>
      <c r="BO574" s="15"/>
      <c r="BP574" s="15"/>
      <c r="BQ574" s="15"/>
      <c r="BR574" s="15"/>
      <c r="BS574" s="15"/>
      <c r="BT574" s="15"/>
      <c r="BU574" s="15"/>
      <c r="BV574" s="15"/>
      <c r="BW574" s="15"/>
      <c r="BX574" s="15"/>
      <c r="BY574" s="15"/>
      <c r="BZ574" s="15"/>
      <c r="CA574" s="8"/>
      <c r="CB574" s="8"/>
      <c r="CC574" s="8"/>
      <c r="CD574" s="8"/>
      <c r="CE574" s="8"/>
      <c r="CF574" s="8"/>
      <c r="CG574" s="8"/>
      <c r="CH574" s="8"/>
      <c r="CI574" s="8"/>
      <c r="CJ574" s="8"/>
      <c r="CK574" s="8"/>
      <c r="CL574" s="8"/>
      <c r="CM574" s="8"/>
      <c r="CN574" s="8"/>
      <c r="CO574" s="8"/>
      <c r="CP574" s="8"/>
      <c r="CQ574" s="8"/>
      <c r="CR574" s="8"/>
      <c r="CS574" s="8"/>
      <c r="CT574" s="8"/>
      <c r="CU574" s="8"/>
      <c r="CV574" s="8"/>
      <c r="CW574" s="8"/>
      <c r="CX574" s="8"/>
      <c r="CY574" s="8"/>
      <c r="CZ574" s="8"/>
    </row>
    <row r="575" ht="14.25" customHeight="1">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c r="AB575" s="15"/>
      <c r="AC575" s="15"/>
      <c r="AD575" s="15"/>
      <c r="AE575" s="15"/>
      <c r="AF575" s="15"/>
      <c r="AG575" s="15"/>
      <c r="AH575" s="15"/>
      <c r="AI575" s="15"/>
      <c r="AJ575" s="15"/>
      <c r="AK575" s="15"/>
      <c r="AL575" s="15"/>
      <c r="AM575" s="15"/>
      <c r="AN575" s="15"/>
      <c r="AO575" s="15"/>
      <c r="AP575" s="15"/>
      <c r="AQ575" s="15"/>
      <c r="AR575" s="15"/>
      <c r="AS575" s="15"/>
      <c r="AT575" s="15"/>
      <c r="AU575" s="15"/>
      <c r="AV575" s="15"/>
      <c r="AW575" s="15"/>
      <c r="AX575" s="15"/>
      <c r="AY575" s="15"/>
      <c r="AZ575" s="15"/>
      <c r="BA575" s="15"/>
      <c r="BB575" s="15"/>
      <c r="BC575" s="15"/>
      <c r="BD575" s="15"/>
      <c r="BE575" s="15"/>
      <c r="BF575" s="15"/>
      <c r="BG575" s="15"/>
      <c r="BH575" s="15"/>
      <c r="BI575" s="15"/>
      <c r="BJ575" s="15"/>
      <c r="BK575" s="15"/>
      <c r="BL575" s="15"/>
      <c r="BM575" s="15"/>
      <c r="BN575" s="15"/>
      <c r="BO575" s="15"/>
      <c r="BP575" s="15"/>
      <c r="BQ575" s="15"/>
      <c r="BR575" s="15"/>
      <c r="BS575" s="15"/>
      <c r="BT575" s="15"/>
      <c r="BU575" s="15"/>
      <c r="BV575" s="15"/>
      <c r="BW575" s="15"/>
      <c r="BX575" s="15"/>
      <c r="BY575" s="15"/>
      <c r="BZ575" s="15"/>
      <c r="CA575" s="8"/>
      <c r="CB575" s="8"/>
      <c r="CC575" s="8"/>
      <c r="CD575" s="8"/>
      <c r="CE575" s="8"/>
      <c r="CF575" s="8"/>
      <c r="CG575" s="8"/>
      <c r="CH575" s="8"/>
      <c r="CI575" s="8"/>
      <c r="CJ575" s="8"/>
      <c r="CK575" s="8"/>
      <c r="CL575" s="8"/>
      <c r="CM575" s="8"/>
      <c r="CN575" s="8"/>
      <c r="CO575" s="8"/>
      <c r="CP575" s="8"/>
      <c r="CQ575" s="8"/>
      <c r="CR575" s="8"/>
      <c r="CS575" s="8"/>
      <c r="CT575" s="8"/>
      <c r="CU575" s="8"/>
      <c r="CV575" s="8"/>
      <c r="CW575" s="8"/>
      <c r="CX575" s="8"/>
      <c r="CY575" s="8"/>
      <c r="CZ575" s="8"/>
    </row>
    <row r="576" ht="14.25" customHeight="1">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c r="BC576" s="15"/>
      <c r="BD576" s="15"/>
      <c r="BE576" s="15"/>
      <c r="BF576" s="15"/>
      <c r="BG576" s="15"/>
      <c r="BH576" s="15"/>
      <c r="BI576" s="15"/>
      <c r="BJ576" s="15"/>
      <c r="BK576" s="15"/>
      <c r="BL576" s="15"/>
      <c r="BM576" s="15"/>
      <c r="BN576" s="15"/>
      <c r="BO576" s="15"/>
      <c r="BP576" s="15"/>
      <c r="BQ576" s="15"/>
      <c r="BR576" s="15"/>
      <c r="BS576" s="15"/>
      <c r="BT576" s="15"/>
      <c r="BU576" s="15"/>
      <c r="BV576" s="15"/>
      <c r="BW576" s="15"/>
      <c r="BX576" s="15"/>
      <c r="BY576" s="15"/>
      <c r="BZ576" s="15"/>
      <c r="CA576" s="8"/>
      <c r="CB576" s="8"/>
      <c r="CC576" s="8"/>
      <c r="CD576" s="8"/>
      <c r="CE576" s="8"/>
      <c r="CF576" s="8"/>
      <c r="CG576" s="8"/>
      <c r="CH576" s="8"/>
      <c r="CI576" s="8"/>
      <c r="CJ576" s="8"/>
      <c r="CK576" s="8"/>
      <c r="CL576" s="8"/>
      <c r="CM576" s="8"/>
      <c r="CN576" s="8"/>
      <c r="CO576" s="8"/>
      <c r="CP576" s="8"/>
      <c r="CQ576" s="8"/>
      <c r="CR576" s="8"/>
      <c r="CS576" s="8"/>
      <c r="CT576" s="8"/>
      <c r="CU576" s="8"/>
      <c r="CV576" s="8"/>
      <c r="CW576" s="8"/>
      <c r="CX576" s="8"/>
      <c r="CY576" s="8"/>
      <c r="CZ576" s="8"/>
    </row>
    <row r="577" ht="14.25" customHeight="1">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c r="AB577" s="15"/>
      <c r="AC577" s="15"/>
      <c r="AD577" s="15"/>
      <c r="AE577" s="15"/>
      <c r="AF577" s="15"/>
      <c r="AG577" s="15"/>
      <c r="AH577" s="15"/>
      <c r="AI577" s="15"/>
      <c r="AJ577" s="15"/>
      <c r="AK577" s="15"/>
      <c r="AL577" s="15"/>
      <c r="AM577" s="15"/>
      <c r="AN577" s="15"/>
      <c r="AO577" s="15"/>
      <c r="AP577" s="15"/>
      <c r="AQ577" s="15"/>
      <c r="AR577" s="15"/>
      <c r="AS577" s="15"/>
      <c r="AT577" s="15"/>
      <c r="AU577" s="15"/>
      <c r="AV577" s="15"/>
      <c r="AW577" s="15"/>
      <c r="AX577" s="15"/>
      <c r="AY577" s="15"/>
      <c r="AZ577" s="15"/>
      <c r="BA577" s="15"/>
      <c r="BB577" s="15"/>
      <c r="BC577" s="15"/>
      <c r="BD577" s="15"/>
      <c r="BE577" s="15"/>
      <c r="BF577" s="15"/>
      <c r="BG577" s="15"/>
      <c r="BH577" s="15"/>
      <c r="BI577" s="15"/>
      <c r="BJ577" s="15"/>
      <c r="BK577" s="15"/>
      <c r="BL577" s="15"/>
      <c r="BM577" s="15"/>
      <c r="BN577" s="15"/>
      <c r="BO577" s="15"/>
      <c r="BP577" s="15"/>
      <c r="BQ577" s="15"/>
      <c r="BR577" s="15"/>
      <c r="BS577" s="15"/>
      <c r="BT577" s="15"/>
      <c r="BU577" s="15"/>
      <c r="BV577" s="15"/>
      <c r="BW577" s="15"/>
      <c r="BX577" s="15"/>
      <c r="BY577" s="15"/>
      <c r="BZ577" s="15"/>
      <c r="CA577" s="8"/>
      <c r="CB577" s="8"/>
      <c r="CC577" s="8"/>
      <c r="CD577" s="8"/>
      <c r="CE577" s="8"/>
      <c r="CF577" s="8"/>
      <c r="CG577" s="8"/>
      <c r="CH577" s="8"/>
      <c r="CI577" s="8"/>
      <c r="CJ577" s="8"/>
      <c r="CK577" s="8"/>
      <c r="CL577" s="8"/>
      <c r="CM577" s="8"/>
      <c r="CN577" s="8"/>
      <c r="CO577" s="8"/>
      <c r="CP577" s="8"/>
      <c r="CQ577" s="8"/>
      <c r="CR577" s="8"/>
      <c r="CS577" s="8"/>
      <c r="CT577" s="8"/>
      <c r="CU577" s="8"/>
      <c r="CV577" s="8"/>
      <c r="CW577" s="8"/>
      <c r="CX577" s="8"/>
      <c r="CY577" s="8"/>
      <c r="CZ577" s="8"/>
    </row>
    <row r="578" ht="14.25" customHeight="1">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c r="BC578" s="15"/>
      <c r="BD578" s="15"/>
      <c r="BE578" s="15"/>
      <c r="BF578" s="15"/>
      <c r="BG578" s="15"/>
      <c r="BH578" s="15"/>
      <c r="BI578" s="15"/>
      <c r="BJ578" s="15"/>
      <c r="BK578" s="15"/>
      <c r="BL578" s="15"/>
      <c r="BM578" s="15"/>
      <c r="BN578" s="15"/>
      <c r="BO578" s="15"/>
      <c r="BP578" s="15"/>
      <c r="BQ578" s="15"/>
      <c r="BR578" s="15"/>
      <c r="BS578" s="15"/>
      <c r="BT578" s="15"/>
      <c r="BU578" s="15"/>
      <c r="BV578" s="15"/>
      <c r="BW578" s="15"/>
      <c r="BX578" s="15"/>
      <c r="BY578" s="15"/>
      <c r="BZ578" s="15"/>
      <c r="CA578" s="8"/>
      <c r="CB578" s="8"/>
      <c r="CC578" s="8"/>
      <c r="CD578" s="8"/>
      <c r="CE578" s="8"/>
      <c r="CF578" s="8"/>
      <c r="CG578" s="8"/>
      <c r="CH578" s="8"/>
      <c r="CI578" s="8"/>
      <c r="CJ578" s="8"/>
      <c r="CK578" s="8"/>
      <c r="CL578" s="8"/>
      <c r="CM578" s="8"/>
      <c r="CN578" s="8"/>
      <c r="CO578" s="8"/>
      <c r="CP578" s="8"/>
      <c r="CQ578" s="8"/>
      <c r="CR578" s="8"/>
      <c r="CS578" s="8"/>
      <c r="CT578" s="8"/>
      <c r="CU578" s="8"/>
      <c r="CV578" s="8"/>
      <c r="CW578" s="8"/>
      <c r="CX578" s="8"/>
      <c r="CY578" s="8"/>
      <c r="CZ578" s="8"/>
    </row>
    <row r="579" ht="14.25" customHeight="1">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c r="AB579" s="15"/>
      <c r="AC579" s="15"/>
      <c r="AD579" s="15"/>
      <c r="AE579" s="15"/>
      <c r="AF579" s="15"/>
      <c r="AG579" s="15"/>
      <c r="AH579" s="15"/>
      <c r="AI579" s="15"/>
      <c r="AJ579" s="15"/>
      <c r="AK579" s="15"/>
      <c r="AL579" s="15"/>
      <c r="AM579" s="15"/>
      <c r="AN579" s="15"/>
      <c r="AO579" s="15"/>
      <c r="AP579" s="15"/>
      <c r="AQ579" s="15"/>
      <c r="AR579" s="15"/>
      <c r="AS579" s="15"/>
      <c r="AT579" s="15"/>
      <c r="AU579" s="15"/>
      <c r="AV579" s="15"/>
      <c r="AW579" s="15"/>
      <c r="AX579" s="15"/>
      <c r="AY579" s="15"/>
      <c r="AZ579" s="15"/>
      <c r="BA579" s="15"/>
      <c r="BB579" s="15"/>
      <c r="BC579" s="15"/>
      <c r="BD579" s="15"/>
      <c r="BE579" s="15"/>
      <c r="BF579" s="15"/>
      <c r="BG579" s="15"/>
      <c r="BH579" s="15"/>
      <c r="BI579" s="15"/>
      <c r="BJ579" s="15"/>
      <c r="BK579" s="15"/>
      <c r="BL579" s="15"/>
      <c r="BM579" s="15"/>
      <c r="BN579" s="15"/>
      <c r="BO579" s="15"/>
      <c r="BP579" s="15"/>
      <c r="BQ579" s="15"/>
      <c r="BR579" s="15"/>
      <c r="BS579" s="15"/>
      <c r="BT579" s="15"/>
      <c r="BU579" s="15"/>
      <c r="BV579" s="15"/>
      <c r="BW579" s="15"/>
      <c r="BX579" s="15"/>
      <c r="BY579" s="15"/>
      <c r="BZ579" s="15"/>
      <c r="CA579" s="8"/>
      <c r="CB579" s="8"/>
      <c r="CC579" s="8"/>
      <c r="CD579" s="8"/>
      <c r="CE579" s="8"/>
      <c r="CF579" s="8"/>
      <c r="CG579" s="8"/>
      <c r="CH579" s="8"/>
      <c r="CI579" s="8"/>
      <c r="CJ579" s="8"/>
      <c r="CK579" s="8"/>
      <c r="CL579" s="8"/>
      <c r="CM579" s="8"/>
      <c r="CN579" s="8"/>
      <c r="CO579" s="8"/>
      <c r="CP579" s="8"/>
      <c r="CQ579" s="8"/>
      <c r="CR579" s="8"/>
      <c r="CS579" s="8"/>
      <c r="CT579" s="8"/>
      <c r="CU579" s="8"/>
      <c r="CV579" s="8"/>
      <c r="CW579" s="8"/>
      <c r="CX579" s="8"/>
      <c r="CY579" s="8"/>
      <c r="CZ579" s="8"/>
    </row>
    <row r="580" ht="14.25" customHeight="1">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c r="BC580" s="15"/>
      <c r="BD580" s="15"/>
      <c r="BE580" s="15"/>
      <c r="BF580" s="15"/>
      <c r="BG580" s="15"/>
      <c r="BH580" s="15"/>
      <c r="BI580" s="15"/>
      <c r="BJ580" s="15"/>
      <c r="BK580" s="15"/>
      <c r="BL580" s="15"/>
      <c r="BM580" s="15"/>
      <c r="BN580" s="15"/>
      <c r="BO580" s="15"/>
      <c r="BP580" s="15"/>
      <c r="BQ580" s="15"/>
      <c r="BR580" s="15"/>
      <c r="BS580" s="15"/>
      <c r="BT580" s="15"/>
      <c r="BU580" s="15"/>
      <c r="BV580" s="15"/>
      <c r="BW580" s="15"/>
      <c r="BX580" s="15"/>
      <c r="BY580" s="15"/>
      <c r="BZ580" s="15"/>
      <c r="CA580" s="8"/>
      <c r="CB580" s="8"/>
      <c r="CC580" s="8"/>
      <c r="CD580" s="8"/>
      <c r="CE580" s="8"/>
      <c r="CF580" s="8"/>
      <c r="CG580" s="8"/>
      <c r="CH580" s="8"/>
      <c r="CI580" s="8"/>
      <c r="CJ580" s="8"/>
      <c r="CK580" s="8"/>
      <c r="CL580" s="8"/>
      <c r="CM580" s="8"/>
      <c r="CN580" s="8"/>
      <c r="CO580" s="8"/>
      <c r="CP580" s="8"/>
      <c r="CQ580" s="8"/>
      <c r="CR580" s="8"/>
      <c r="CS580" s="8"/>
      <c r="CT580" s="8"/>
      <c r="CU580" s="8"/>
      <c r="CV580" s="8"/>
      <c r="CW580" s="8"/>
      <c r="CX580" s="8"/>
      <c r="CY580" s="8"/>
      <c r="CZ580" s="8"/>
    </row>
    <row r="581" ht="14.25" customHeight="1">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c r="AB581" s="15"/>
      <c r="AC581" s="15"/>
      <c r="AD581" s="15"/>
      <c r="AE581" s="15"/>
      <c r="AF581" s="15"/>
      <c r="AG581" s="15"/>
      <c r="AH581" s="15"/>
      <c r="AI581" s="15"/>
      <c r="AJ581" s="15"/>
      <c r="AK581" s="15"/>
      <c r="AL581" s="15"/>
      <c r="AM581" s="15"/>
      <c r="AN581" s="15"/>
      <c r="AO581" s="15"/>
      <c r="AP581" s="15"/>
      <c r="AQ581" s="15"/>
      <c r="AR581" s="15"/>
      <c r="AS581" s="15"/>
      <c r="AT581" s="15"/>
      <c r="AU581" s="15"/>
      <c r="AV581" s="15"/>
      <c r="AW581" s="15"/>
      <c r="AX581" s="15"/>
      <c r="AY581" s="15"/>
      <c r="AZ581" s="15"/>
      <c r="BA581" s="15"/>
      <c r="BB581" s="15"/>
      <c r="BC581" s="15"/>
      <c r="BD581" s="15"/>
      <c r="BE581" s="15"/>
      <c r="BF581" s="15"/>
      <c r="BG581" s="15"/>
      <c r="BH581" s="15"/>
      <c r="BI581" s="15"/>
      <c r="BJ581" s="15"/>
      <c r="BK581" s="15"/>
      <c r="BL581" s="15"/>
      <c r="BM581" s="15"/>
      <c r="BN581" s="15"/>
      <c r="BO581" s="15"/>
      <c r="BP581" s="15"/>
      <c r="BQ581" s="15"/>
      <c r="BR581" s="15"/>
      <c r="BS581" s="15"/>
      <c r="BT581" s="15"/>
      <c r="BU581" s="15"/>
      <c r="BV581" s="15"/>
      <c r="BW581" s="15"/>
      <c r="BX581" s="15"/>
      <c r="BY581" s="15"/>
      <c r="BZ581" s="15"/>
      <c r="CA581" s="8"/>
      <c r="CB581" s="8"/>
      <c r="CC581" s="8"/>
      <c r="CD581" s="8"/>
      <c r="CE581" s="8"/>
      <c r="CF581" s="8"/>
      <c r="CG581" s="8"/>
      <c r="CH581" s="8"/>
      <c r="CI581" s="8"/>
      <c r="CJ581" s="8"/>
      <c r="CK581" s="8"/>
      <c r="CL581" s="8"/>
      <c r="CM581" s="8"/>
      <c r="CN581" s="8"/>
      <c r="CO581" s="8"/>
      <c r="CP581" s="8"/>
      <c r="CQ581" s="8"/>
      <c r="CR581" s="8"/>
      <c r="CS581" s="8"/>
      <c r="CT581" s="8"/>
      <c r="CU581" s="8"/>
      <c r="CV581" s="8"/>
      <c r="CW581" s="8"/>
      <c r="CX581" s="8"/>
      <c r="CY581" s="8"/>
      <c r="CZ581" s="8"/>
    </row>
    <row r="582" ht="14.25" customHeight="1">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c r="BC582" s="15"/>
      <c r="BD582" s="15"/>
      <c r="BE582" s="15"/>
      <c r="BF582" s="15"/>
      <c r="BG582" s="15"/>
      <c r="BH582" s="15"/>
      <c r="BI582" s="15"/>
      <c r="BJ582" s="15"/>
      <c r="BK582" s="15"/>
      <c r="BL582" s="15"/>
      <c r="BM582" s="15"/>
      <c r="BN582" s="15"/>
      <c r="BO582" s="15"/>
      <c r="BP582" s="15"/>
      <c r="BQ582" s="15"/>
      <c r="BR582" s="15"/>
      <c r="BS582" s="15"/>
      <c r="BT582" s="15"/>
      <c r="BU582" s="15"/>
      <c r="BV582" s="15"/>
      <c r="BW582" s="15"/>
      <c r="BX582" s="15"/>
      <c r="BY582" s="15"/>
      <c r="BZ582" s="15"/>
      <c r="CA582" s="8"/>
      <c r="CB582" s="8"/>
      <c r="CC582" s="8"/>
      <c r="CD582" s="8"/>
      <c r="CE582" s="8"/>
      <c r="CF582" s="8"/>
      <c r="CG582" s="8"/>
      <c r="CH582" s="8"/>
      <c r="CI582" s="8"/>
      <c r="CJ582" s="8"/>
      <c r="CK582" s="8"/>
      <c r="CL582" s="8"/>
      <c r="CM582" s="8"/>
      <c r="CN582" s="8"/>
      <c r="CO582" s="8"/>
      <c r="CP582" s="8"/>
      <c r="CQ582" s="8"/>
      <c r="CR582" s="8"/>
      <c r="CS582" s="8"/>
      <c r="CT582" s="8"/>
      <c r="CU582" s="8"/>
      <c r="CV582" s="8"/>
      <c r="CW582" s="8"/>
      <c r="CX582" s="8"/>
      <c r="CY582" s="8"/>
      <c r="CZ582" s="8"/>
    </row>
    <row r="583" ht="14.25" customHeight="1">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c r="AG583" s="15"/>
      <c r="AH583" s="15"/>
      <c r="AI583" s="15"/>
      <c r="AJ583" s="15"/>
      <c r="AK583" s="15"/>
      <c r="AL583" s="15"/>
      <c r="AM583" s="15"/>
      <c r="AN583" s="15"/>
      <c r="AO583" s="15"/>
      <c r="AP583" s="15"/>
      <c r="AQ583" s="15"/>
      <c r="AR583" s="15"/>
      <c r="AS583" s="15"/>
      <c r="AT583" s="15"/>
      <c r="AU583" s="15"/>
      <c r="AV583" s="15"/>
      <c r="AW583" s="15"/>
      <c r="AX583" s="15"/>
      <c r="AY583" s="15"/>
      <c r="AZ583" s="15"/>
      <c r="BA583" s="15"/>
      <c r="BB583" s="15"/>
      <c r="BC583" s="15"/>
      <c r="BD583" s="15"/>
      <c r="BE583" s="15"/>
      <c r="BF583" s="15"/>
      <c r="BG583" s="15"/>
      <c r="BH583" s="15"/>
      <c r="BI583" s="15"/>
      <c r="BJ583" s="15"/>
      <c r="BK583" s="15"/>
      <c r="BL583" s="15"/>
      <c r="BM583" s="15"/>
      <c r="BN583" s="15"/>
      <c r="BO583" s="15"/>
      <c r="BP583" s="15"/>
      <c r="BQ583" s="15"/>
      <c r="BR583" s="15"/>
      <c r="BS583" s="15"/>
      <c r="BT583" s="15"/>
      <c r="BU583" s="15"/>
      <c r="BV583" s="15"/>
      <c r="BW583" s="15"/>
      <c r="BX583" s="15"/>
      <c r="BY583" s="15"/>
      <c r="BZ583" s="15"/>
      <c r="CA583" s="8"/>
      <c r="CB583" s="8"/>
      <c r="CC583" s="8"/>
      <c r="CD583" s="8"/>
      <c r="CE583" s="8"/>
      <c r="CF583" s="8"/>
      <c r="CG583" s="8"/>
      <c r="CH583" s="8"/>
      <c r="CI583" s="8"/>
      <c r="CJ583" s="8"/>
      <c r="CK583" s="8"/>
      <c r="CL583" s="8"/>
      <c r="CM583" s="8"/>
      <c r="CN583" s="8"/>
      <c r="CO583" s="8"/>
      <c r="CP583" s="8"/>
      <c r="CQ583" s="8"/>
      <c r="CR583" s="8"/>
      <c r="CS583" s="8"/>
      <c r="CT583" s="8"/>
      <c r="CU583" s="8"/>
      <c r="CV583" s="8"/>
      <c r="CW583" s="8"/>
      <c r="CX583" s="8"/>
      <c r="CY583" s="8"/>
      <c r="CZ583" s="8"/>
    </row>
    <row r="584" ht="14.25" customHeight="1">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c r="BC584" s="15"/>
      <c r="BD584" s="15"/>
      <c r="BE584" s="15"/>
      <c r="BF584" s="15"/>
      <c r="BG584" s="15"/>
      <c r="BH584" s="15"/>
      <c r="BI584" s="15"/>
      <c r="BJ584" s="15"/>
      <c r="BK584" s="15"/>
      <c r="BL584" s="15"/>
      <c r="BM584" s="15"/>
      <c r="BN584" s="15"/>
      <c r="BO584" s="15"/>
      <c r="BP584" s="15"/>
      <c r="BQ584" s="15"/>
      <c r="BR584" s="15"/>
      <c r="BS584" s="15"/>
      <c r="BT584" s="15"/>
      <c r="BU584" s="15"/>
      <c r="BV584" s="15"/>
      <c r="BW584" s="15"/>
      <c r="BX584" s="15"/>
      <c r="BY584" s="15"/>
      <c r="BZ584" s="15"/>
      <c r="CA584" s="8"/>
      <c r="CB584" s="8"/>
      <c r="CC584" s="8"/>
      <c r="CD584" s="8"/>
      <c r="CE584" s="8"/>
      <c r="CF584" s="8"/>
      <c r="CG584" s="8"/>
      <c r="CH584" s="8"/>
      <c r="CI584" s="8"/>
      <c r="CJ584" s="8"/>
      <c r="CK584" s="8"/>
      <c r="CL584" s="8"/>
      <c r="CM584" s="8"/>
      <c r="CN584" s="8"/>
      <c r="CO584" s="8"/>
      <c r="CP584" s="8"/>
      <c r="CQ584" s="8"/>
      <c r="CR584" s="8"/>
      <c r="CS584" s="8"/>
      <c r="CT584" s="8"/>
      <c r="CU584" s="8"/>
      <c r="CV584" s="8"/>
      <c r="CW584" s="8"/>
      <c r="CX584" s="8"/>
      <c r="CY584" s="8"/>
      <c r="CZ584" s="8"/>
    </row>
    <row r="585" ht="14.25" customHeight="1">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5"/>
      <c r="AH585" s="15"/>
      <c r="AI585" s="15"/>
      <c r="AJ585" s="15"/>
      <c r="AK585" s="15"/>
      <c r="AL585" s="15"/>
      <c r="AM585" s="15"/>
      <c r="AN585" s="15"/>
      <c r="AO585" s="15"/>
      <c r="AP585" s="15"/>
      <c r="AQ585" s="15"/>
      <c r="AR585" s="15"/>
      <c r="AS585" s="15"/>
      <c r="AT585" s="15"/>
      <c r="AU585" s="15"/>
      <c r="AV585" s="15"/>
      <c r="AW585" s="15"/>
      <c r="AX585" s="15"/>
      <c r="AY585" s="15"/>
      <c r="AZ585" s="15"/>
      <c r="BA585" s="15"/>
      <c r="BB585" s="15"/>
      <c r="BC585" s="15"/>
      <c r="BD585" s="15"/>
      <c r="BE585" s="15"/>
      <c r="BF585" s="15"/>
      <c r="BG585" s="15"/>
      <c r="BH585" s="15"/>
      <c r="BI585" s="15"/>
      <c r="BJ585" s="15"/>
      <c r="BK585" s="15"/>
      <c r="BL585" s="15"/>
      <c r="BM585" s="15"/>
      <c r="BN585" s="15"/>
      <c r="BO585" s="15"/>
      <c r="BP585" s="15"/>
      <c r="BQ585" s="15"/>
      <c r="BR585" s="15"/>
      <c r="BS585" s="15"/>
      <c r="BT585" s="15"/>
      <c r="BU585" s="15"/>
      <c r="BV585" s="15"/>
      <c r="BW585" s="15"/>
      <c r="BX585" s="15"/>
      <c r="BY585" s="15"/>
      <c r="BZ585" s="15"/>
      <c r="CA585" s="8"/>
      <c r="CB585" s="8"/>
      <c r="CC585" s="8"/>
      <c r="CD585" s="8"/>
      <c r="CE585" s="8"/>
      <c r="CF585" s="8"/>
      <c r="CG585" s="8"/>
      <c r="CH585" s="8"/>
      <c r="CI585" s="8"/>
      <c r="CJ585" s="8"/>
      <c r="CK585" s="8"/>
      <c r="CL585" s="8"/>
      <c r="CM585" s="8"/>
      <c r="CN585" s="8"/>
      <c r="CO585" s="8"/>
      <c r="CP585" s="8"/>
      <c r="CQ585" s="8"/>
      <c r="CR585" s="8"/>
      <c r="CS585" s="8"/>
      <c r="CT585" s="8"/>
      <c r="CU585" s="8"/>
      <c r="CV585" s="8"/>
      <c r="CW585" s="8"/>
      <c r="CX585" s="8"/>
      <c r="CY585" s="8"/>
      <c r="CZ585" s="8"/>
    </row>
    <row r="586" ht="14.25" customHeight="1">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c r="BC586" s="15"/>
      <c r="BD586" s="15"/>
      <c r="BE586" s="15"/>
      <c r="BF586" s="15"/>
      <c r="BG586" s="15"/>
      <c r="BH586" s="15"/>
      <c r="BI586" s="15"/>
      <c r="BJ586" s="15"/>
      <c r="BK586" s="15"/>
      <c r="BL586" s="15"/>
      <c r="BM586" s="15"/>
      <c r="BN586" s="15"/>
      <c r="BO586" s="15"/>
      <c r="BP586" s="15"/>
      <c r="BQ586" s="15"/>
      <c r="BR586" s="15"/>
      <c r="BS586" s="15"/>
      <c r="BT586" s="15"/>
      <c r="BU586" s="15"/>
      <c r="BV586" s="15"/>
      <c r="BW586" s="15"/>
      <c r="BX586" s="15"/>
      <c r="BY586" s="15"/>
      <c r="BZ586" s="15"/>
      <c r="CA586" s="8"/>
      <c r="CB586" s="8"/>
      <c r="CC586" s="8"/>
      <c r="CD586" s="8"/>
      <c r="CE586" s="8"/>
      <c r="CF586" s="8"/>
      <c r="CG586" s="8"/>
      <c r="CH586" s="8"/>
      <c r="CI586" s="8"/>
      <c r="CJ586" s="8"/>
      <c r="CK586" s="8"/>
      <c r="CL586" s="8"/>
      <c r="CM586" s="8"/>
      <c r="CN586" s="8"/>
      <c r="CO586" s="8"/>
      <c r="CP586" s="8"/>
      <c r="CQ586" s="8"/>
      <c r="CR586" s="8"/>
      <c r="CS586" s="8"/>
      <c r="CT586" s="8"/>
      <c r="CU586" s="8"/>
      <c r="CV586" s="8"/>
      <c r="CW586" s="8"/>
      <c r="CX586" s="8"/>
      <c r="CY586" s="8"/>
      <c r="CZ586" s="8"/>
    </row>
    <row r="587" ht="14.25" customHeight="1">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c r="AB587" s="15"/>
      <c r="AC587" s="15"/>
      <c r="AD587" s="15"/>
      <c r="AE587" s="15"/>
      <c r="AF587" s="15"/>
      <c r="AG587" s="15"/>
      <c r="AH587" s="15"/>
      <c r="AI587" s="15"/>
      <c r="AJ587" s="15"/>
      <c r="AK587" s="15"/>
      <c r="AL587" s="15"/>
      <c r="AM587" s="15"/>
      <c r="AN587" s="15"/>
      <c r="AO587" s="15"/>
      <c r="AP587" s="15"/>
      <c r="AQ587" s="15"/>
      <c r="AR587" s="15"/>
      <c r="AS587" s="15"/>
      <c r="AT587" s="15"/>
      <c r="AU587" s="15"/>
      <c r="AV587" s="15"/>
      <c r="AW587" s="15"/>
      <c r="AX587" s="15"/>
      <c r="AY587" s="15"/>
      <c r="AZ587" s="15"/>
      <c r="BA587" s="15"/>
      <c r="BB587" s="15"/>
      <c r="BC587" s="15"/>
      <c r="BD587" s="15"/>
      <c r="BE587" s="15"/>
      <c r="BF587" s="15"/>
      <c r="BG587" s="15"/>
      <c r="BH587" s="15"/>
      <c r="BI587" s="15"/>
      <c r="BJ587" s="15"/>
      <c r="BK587" s="15"/>
      <c r="BL587" s="15"/>
      <c r="BM587" s="15"/>
      <c r="BN587" s="15"/>
      <c r="BO587" s="15"/>
      <c r="BP587" s="15"/>
      <c r="BQ587" s="15"/>
      <c r="BR587" s="15"/>
      <c r="BS587" s="15"/>
      <c r="BT587" s="15"/>
      <c r="BU587" s="15"/>
      <c r="BV587" s="15"/>
      <c r="BW587" s="15"/>
      <c r="BX587" s="15"/>
      <c r="BY587" s="15"/>
      <c r="BZ587" s="15"/>
      <c r="CA587" s="8"/>
      <c r="CB587" s="8"/>
      <c r="CC587" s="8"/>
      <c r="CD587" s="8"/>
      <c r="CE587" s="8"/>
      <c r="CF587" s="8"/>
      <c r="CG587" s="8"/>
      <c r="CH587" s="8"/>
      <c r="CI587" s="8"/>
      <c r="CJ587" s="8"/>
      <c r="CK587" s="8"/>
      <c r="CL587" s="8"/>
      <c r="CM587" s="8"/>
      <c r="CN587" s="8"/>
      <c r="CO587" s="8"/>
      <c r="CP587" s="8"/>
      <c r="CQ587" s="8"/>
      <c r="CR587" s="8"/>
      <c r="CS587" s="8"/>
      <c r="CT587" s="8"/>
      <c r="CU587" s="8"/>
      <c r="CV587" s="8"/>
      <c r="CW587" s="8"/>
      <c r="CX587" s="8"/>
      <c r="CY587" s="8"/>
      <c r="CZ587" s="8"/>
    </row>
    <row r="588" ht="14.25" customHeight="1">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c r="BC588" s="15"/>
      <c r="BD588" s="15"/>
      <c r="BE588" s="15"/>
      <c r="BF588" s="15"/>
      <c r="BG588" s="15"/>
      <c r="BH588" s="15"/>
      <c r="BI588" s="15"/>
      <c r="BJ588" s="15"/>
      <c r="BK588" s="15"/>
      <c r="BL588" s="15"/>
      <c r="BM588" s="15"/>
      <c r="BN588" s="15"/>
      <c r="BO588" s="15"/>
      <c r="BP588" s="15"/>
      <c r="BQ588" s="15"/>
      <c r="BR588" s="15"/>
      <c r="BS588" s="15"/>
      <c r="BT588" s="15"/>
      <c r="BU588" s="15"/>
      <c r="BV588" s="15"/>
      <c r="BW588" s="15"/>
      <c r="BX588" s="15"/>
      <c r="BY588" s="15"/>
      <c r="BZ588" s="15"/>
      <c r="CA588" s="8"/>
      <c r="CB588" s="8"/>
      <c r="CC588" s="8"/>
      <c r="CD588" s="8"/>
      <c r="CE588" s="8"/>
      <c r="CF588" s="8"/>
      <c r="CG588" s="8"/>
      <c r="CH588" s="8"/>
      <c r="CI588" s="8"/>
      <c r="CJ588" s="8"/>
      <c r="CK588" s="8"/>
      <c r="CL588" s="8"/>
      <c r="CM588" s="8"/>
      <c r="CN588" s="8"/>
      <c r="CO588" s="8"/>
      <c r="CP588" s="8"/>
      <c r="CQ588" s="8"/>
      <c r="CR588" s="8"/>
      <c r="CS588" s="8"/>
      <c r="CT588" s="8"/>
      <c r="CU588" s="8"/>
      <c r="CV588" s="8"/>
      <c r="CW588" s="8"/>
      <c r="CX588" s="8"/>
      <c r="CY588" s="8"/>
      <c r="CZ588" s="8"/>
    </row>
    <row r="589" ht="14.25" customHeight="1">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c r="AB589" s="15"/>
      <c r="AC589" s="15"/>
      <c r="AD589" s="15"/>
      <c r="AE589" s="15"/>
      <c r="AF589" s="15"/>
      <c r="AG589" s="15"/>
      <c r="AH589" s="15"/>
      <c r="AI589" s="15"/>
      <c r="AJ589" s="15"/>
      <c r="AK589" s="15"/>
      <c r="AL589" s="15"/>
      <c r="AM589" s="15"/>
      <c r="AN589" s="15"/>
      <c r="AO589" s="15"/>
      <c r="AP589" s="15"/>
      <c r="AQ589" s="15"/>
      <c r="AR589" s="15"/>
      <c r="AS589" s="15"/>
      <c r="AT589" s="15"/>
      <c r="AU589" s="15"/>
      <c r="AV589" s="15"/>
      <c r="AW589" s="15"/>
      <c r="AX589" s="15"/>
      <c r="AY589" s="15"/>
      <c r="AZ589" s="15"/>
      <c r="BA589" s="15"/>
      <c r="BB589" s="15"/>
      <c r="BC589" s="15"/>
      <c r="BD589" s="15"/>
      <c r="BE589" s="15"/>
      <c r="BF589" s="15"/>
      <c r="BG589" s="15"/>
      <c r="BH589" s="15"/>
      <c r="BI589" s="15"/>
      <c r="BJ589" s="15"/>
      <c r="BK589" s="15"/>
      <c r="BL589" s="15"/>
      <c r="BM589" s="15"/>
      <c r="BN589" s="15"/>
      <c r="BO589" s="15"/>
      <c r="BP589" s="15"/>
      <c r="BQ589" s="15"/>
      <c r="BR589" s="15"/>
      <c r="BS589" s="15"/>
      <c r="BT589" s="15"/>
      <c r="BU589" s="15"/>
      <c r="BV589" s="15"/>
      <c r="BW589" s="15"/>
      <c r="BX589" s="15"/>
      <c r="BY589" s="15"/>
      <c r="BZ589" s="15"/>
      <c r="CA589" s="8"/>
      <c r="CB589" s="8"/>
      <c r="CC589" s="8"/>
      <c r="CD589" s="8"/>
      <c r="CE589" s="8"/>
      <c r="CF589" s="8"/>
      <c r="CG589" s="8"/>
      <c r="CH589" s="8"/>
      <c r="CI589" s="8"/>
      <c r="CJ589" s="8"/>
      <c r="CK589" s="8"/>
      <c r="CL589" s="8"/>
      <c r="CM589" s="8"/>
      <c r="CN589" s="8"/>
      <c r="CO589" s="8"/>
      <c r="CP589" s="8"/>
      <c r="CQ589" s="8"/>
      <c r="CR589" s="8"/>
      <c r="CS589" s="8"/>
      <c r="CT589" s="8"/>
      <c r="CU589" s="8"/>
      <c r="CV589" s="8"/>
      <c r="CW589" s="8"/>
      <c r="CX589" s="8"/>
      <c r="CY589" s="8"/>
      <c r="CZ589" s="8"/>
    </row>
    <row r="590" ht="14.25" customHeight="1">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c r="BC590" s="15"/>
      <c r="BD590" s="15"/>
      <c r="BE590" s="15"/>
      <c r="BF590" s="15"/>
      <c r="BG590" s="15"/>
      <c r="BH590" s="15"/>
      <c r="BI590" s="15"/>
      <c r="BJ590" s="15"/>
      <c r="BK590" s="15"/>
      <c r="BL590" s="15"/>
      <c r="BM590" s="15"/>
      <c r="BN590" s="15"/>
      <c r="BO590" s="15"/>
      <c r="BP590" s="15"/>
      <c r="BQ590" s="15"/>
      <c r="BR590" s="15"/>
      <c r="BS590" s="15"/>
      <c r="BT590" s="15"/>
      <c r="BU590" s="15"/>
      <c r="BV590" s="15"/>
      <c r="BW590" s="15"/>
      <c r="BX590" s="15"/>
      <c r="BY590" s="15"/>
      <c r="BZ590" s="15"/>
      <c r="CA590" s="8"/>
      <c r="CB590" s="8"/>
      <c r="CC590" s="8"/>
      <c r="CD590" s="8"/>
      <c r="CE590" s="8"/>
      <c r="CF590" s="8"/>
      <c r="CG590" s="8"/>
      <c r="CH590" s="8"/>
      <c r="CI590" s="8"/>
      <c r="CJ590" s="8"/>
      <c r="CK590" s="8"/>
      <c r="CL590" s="8"/>
      <c r="CM590" s="8"/>
      <c r="CN590" s="8"/>
      <c r="CO590" s="8"/>
      <c r="CP590" s="8"/>
      <c r="CQ590" s="8"/>
      <c r="CR590" s="8"/>
      <c r="CS590" s="8"/>
      <c r="CT590" s="8"/>
      <c r="CU590" s="8"/>
      <c r="CV590" s="8"/>
      <c r="CW590" s="8"/>
      <c r="CX590" s="8"/>
      <c r="CY590" s="8"/>
      <c r="CZ590" s="8"/>
    </row>
    <row r="591" ht="14.25" customHeight="1">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c r="AB591" s="15"/>
      <c r="AC591" s="15"/>
      <c r="AD591" s="15"/>
      <c r="AE591" s="15"/>
      <c r="AF591" s="15"/>
      <c r="AG591" s="15"/>
      <c r="AH591" s="15"/>
      <c r="AI591" s="15"/>
      <c r="AJ591" s="15"/>
      <c r="AK591" s="15"/>
      <c r="AL591" s="15"/>
      <c r="AM591" s="15"/>
      <c r="AN591" s="15"/>
      <c r="AO591" s="15"/>
      <c r="AP591" s="15"/>
      <c r="AQ591" s="15"/>
      <c r="AR591" s="15"/>
      <c r="AS591" s="15"/>
      <c r="AT591" s="15"/>
      <c r="AU591" s="15"/>
      <c r="AV591" s="15"/>
      <c r="AW591" s="15"/>
      <c r="AX591" s="15"/>
      <c r="AY591" s="15"/>
      <c r="AZ591" s="15"/>
      <c r="BA591" s="15"/>
      <c r="BB591" s="15"/>
      <c r="BC591" s="15"/>
      <c r="BD591" s="15"/>
      <c r="BE591" s="15"/>
      <c r="BF591" s="15"/>
      <c r="BG591" s="15"/>
      <c r="BH591" s="15"/>
      <c r="BI591" s="15"/>
      <c r="BJ591" s="15"/>
      <c r="BK591" s="15"/>
      <c r="BL591" s="15"/>
      <c r="BM591" s="15"/>
      <c r="BN591" s="15"/>
      <c r="BO591" s="15"/>
      <c r="BP591" s="15"/>
      <c r="BQ591" s="15"/>
      <c r="BR591" s="15"/>
      <c r="BS591" s="15"/>
      <c r="BT591" s="15"/>
      <c r="BU591" s="15"/>
      <c r="BV591" s="15"/>
      <c r="BW591" s="15"/>
      <c r="BX591" s="15"/>
      <c r="BY591" s="15"/>
      <c r="BZ591" s="15"/>
      <c r="CA591" s="8"/>
      <c r="CB591" s="8"/>
      <c r="CC591" s="8"/>
      <c r="CD591" s="8"/>
      <c r="CE591" s="8"/>
      <c r="CF591" s="8"/>
      <c r="CG591" s="8"/>
      <c r="CH591" s="8"/>
      <c r="CI591" s="8"/>
      <c r="CJ591" s="8"/>
      <c r="CK591" s="8"/>
      <c r="CL591" s="8"/>
      <c r="CM591" s="8"/>
      <c r="CN591" s="8"/>
      <c r="CO591" s="8"/>
      <c r="CP591" s="8"/>
      <c r="CQ591" s="8"/>
      <c r="CR591" s="8"/>
      <c r="CS591" s="8"/>
      <c r="CT591" s="8"/>
      <c r="CU591" s="8"/>
      <c r="CV591" s="8"/>
      <c r="CW591" s="8"/>
      <c r="CX591" s="8"/>
      <c r="CY591" s="8"/>
      <c r="CZ591" s="8"/>
    </row>
    <row r="592" ht="14.25" customHeight="1">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15"/>
      <c r="AO592" s="15"/>
      <c r="AP592" s="15"/>
      <c r="AQ592" s="15"/>
      <c r="AR592" s="15"/>
      <c r="AS592" s="15"/>
      <c r="AT592" s="15"/>
      <c r="AU592" s="15"/>
      <c r="AV592" s="15"/>
      <c r="AW592" s="15"/>
      <c r="AX592" s="15"/>
      <c r="AY592" s="15"/>
      <c r="AZ592" s="15"/>
      <c r="BA592" s="15"/>
      <c r="BB592" s="15"/>
      <c r="BC592" s="15"/>
      <c r="BD592" s="15"/>
      <c r="BE592" s="15"/>
      <c r="BF592" s="15"/>
      <c r="BG592" s="15"/>
      <c r="BH592" s="15"/>
      <c r="BI592" s="15"/>
      <c r="BJ592" s="15"/>
      <c r="BK592" s="15"/>
      <c r="BL592" s="15"/>
      <c r="BM592" s="15"/>
      <c r="BN592" s="15"/>
      <c r="BO592" s="15"/>
      <c r="BP592" s="15"/>
      <c r="BQ592" s="15"/>
      <c r="BR592" s="15"/>
      <c r="BS592" s="15"/>
      <c r="BT592" s="15"/>
      <c r="BU592" s="15"/>
      <c r="BV592" s="15"/>
      <c r="BW592" s="15"/>
      <c r="BX592" s="15"/>
      <c r="BY592" s="15"/>
      <c r="BZ592" s="15"/>
      <c r="CA592" s="8"/>
      <c r="CB592" s="8"/>
      <c r="CC592" s="8"/>
      <c r="CD592" s="8"/>
      <c r="CE592" s="8"/>
      <c r="CF592" s="8"/>
      <c r="CG592" s="8"/>
      <c r="CH592" s="8"/>
      <c r="CI592" s="8"/>
      <c r="CJ592" s="8"/>
      <c r="CK592" s="8"/>
      <c r="CL592" s="8"/>
      <c r="CM592" s="8"/>
      <c r="CN592" s="8"/>
      <c r="CO592" s="8"/>
      <c r="CP592" s="8"/>
      <c r="CQ592" s="8"/>
      <c r="CR592" s="8"/>
      <c r="CS592" s="8"/>
      <c r="CT592" s="8"/>
      <c r="CU592" s="8"/>
      <c r="CV592" s="8"/>
      <c r="CW592" s="8"/>
      <c r="CX592" s="8"/>
      <c r="CY592" s="8"/>
      <c r="CZ592" s="8"/>
    </row>
    <row r="593" ht="14.25" customHeight="1">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c r="AY593" s="15"/>
      <c r="AZ593" s="15"/>
      <c r="BA593" s="15"/>
      <c r="BB593" s="15"/>
      <c r="BC593" s="15"/>
      <c r="BD593" s="15"/>
      <c r="BE593" s="15"/>
      <c r="BF593" s="15"/>
      <c r="BG593" s="15"/>
      <c r="BH593" s="15"/>
      <c r="BI593" s="15"/>
      <c r="BJ593" s="15"/>
      <c r="BK593" s="15"/>
      <c r="BL593" s="15"/>
      <c r="BM593" s="15"/>
      <c r="BN593" s="15"/>
      <c r="BO593" s="15"/>
      <c r="BP593" s="15"/>
      <c r="BQ593" s="15"/>
      <c r="BR593" s="15"/>
      <c r="BS593" s="15"/>
      <c r="BT593" s="15"/>
      <c r="BU593" s="15"/>
      <c r="BV593" s="15"/>
      <c r="BW593" s="15"/>
      <c r="BX593" s="15"/>
      <c r="BY593" s="15"/>
      <c r="BZ593" s="15"/>
      <c r="CA593" s="8"/>
      <c r="CB593" s="8"/>
      <c r="CC593" s="8"/>
      <c r="CD593" s="8"/>
      <c r="CE593" s="8"/>
      <c r="CF593" s="8"/>
      <c r="CG593" s="8"/>
      <c r="CH593" s="8"/>
      <c r="CI593" s="8"/>
      <c r="CJ593" s="8"/>
      <c r="CK593" s="8"/>
      <c r="CL593" s="8"/>
      <c r="CM593" s="8"/>
      <c r="CN593" s="8"/>
      <c r="CO593" s="8"/>
      <c r="CP593" s="8"/>
      <c r="CQ593" s="8"/>
      <c r="CR593" s="8"/>
      <c r="CS593" s="8"/>
      <c r="CT593" s="8"/>
      <c r="CU593" s="8"/>
      <c r="CV593" s="8"/>
      <c r="CW593" s="8"/>
      <c r="CX593" s="8"/>
      <c r="CY593" s="8"/>
      <c r="CZ593" s="8"/>
    </row>
    <row r="594" ht="14.25" customHeight="1">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c r="AB594" s="15"/>
      <c r="AC594" s="15"/>
      <c r="AD594" s="15"/>
      <c r="AE594" s="15"/>
      <c r="AF594" s="15"/>
      <c r="AG594" s="15"/>
      <c r="AH594" s="15"/>
      <c r="AI594" s="15"/>
      <c r="AJ594" s="15"/>
      <c r="AK594" s="15"/>
      <c r="AL594" s="15"/>
      <c r="AM594" s="15"/>
      <c r="AN594" s="15"/>
      <c r="AO594" s="15"/>
      <c r="AP594" s="15"/>
      <c r="AQ594" s="15"/>
      <c r="AR594" s="15"/>
      <c r="AS594" s="15"/>
      <c r="AT594" s="15"/>
      <c r="AU594" s="15"/>
      <c r="AV594" s="15"/>
      <c r="AW594" s="15"/>
      <c r="AX594" s="15"/>
      <c r="AY594" s="15"/>
      <c r="AZ594" s="15"/>
      <c r="BA594" s="15"/>
      <c r="BB594" s="15"/>
      <c r="BC594" s="15"/>
      <c r="BD594" s="15"/>
      <c r="BE594" s="15"/>
      <c r="BF594" s="15"/>
      <c r="BG594" s="15"/>
      <c r="BH594" s="15"/>
      <c r="BI594" s="15"/>
      <c r="BJ594" s="15"/>
      <c r="BK594" s="15"/>
      <c r="BL594" s="15"/>
      <c r="BM594" s="15"/>
      <c r="BN594" s="15"/>
      <c r="BO594" s="15"/>
      <c r="BP594" s="15"/>
      <c r="BQ594" s="15"/>
      <c r="BR594" s="15"/>
      <c r="BS594" s="15"/>
      <c r="BT594" s="15"/>
      <c r="BU594" s="15"/>
      <c r="BV594" s="15"/>
      <c r="BW594" s="15"/>
      <c r="BX594" s="15"/>
      <c r="BY594" s="15"/>
      <c r="BZ594" s="15"/>
      <c r="CA594" s="8"/>
      <c r="CB594" s="8"/>
      <c r="CC594" s="8"/>
      <c r="CD594" s="8"/>
      <c r="CE594" s="8"/>
      <c r="CF594" s="8"/>
      <c r="CG594" s="8"/>
      <c r="CH594" s="8"/>
      <c r="CI594" s="8"/>
      <c r="CJ594" s="8"/>
      <c r="CK594" s="8"/>
      <c r="CL594" s="8"/>
      <c r="CM594" s="8"/>
      <c r="CN594" s="8"/>
      <c r="CO594" s="8"/>
      <c r="CP594" s="8"/>
      <c r="CQ594" s="8"/>
      <c r="CR594" s="8"/>
      <c r="CS594" s="8"/>
      <c r="CT594" s="8"/>
      <c r="CU594" s="8"/>
      <c r="CV594" s="8"/>
      <c r="CW594" s="8"/>
      <c r="CX594" s="8"/>
      <c r="CY594" s="8"/>
      <c r="CZ594" s="8"/>
    </row>
    <row r="595" ht="14.25" customHeight="1">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c r="AB595" s="15"/>
      <c r="AC595" s="15"/>
      <c r="AD595" s="15"/>
      <c r="AE595" s="15"/>
      <c r="AF595" s="15"/>
      <c r="AG595" s="15"/>
      <c r="AH595" s="15"/>
      <c r="AI595" s="15"/>
      <c r="AJ595" s="15"/>
      <c r="AK595" s="15"/>
      <c r="AL595" s="15"/>
      <c r="AM595" s="15"/>
      <c r="AN595" s="15"/>
      <c r="AO595" s="15"/>
      <c r="AP595" s="15"/>
      <c r="AQ595" s="15"/>
      <c r="AR595" s="15"/>
      <c r="AS595" s="15"/>
      <c r="AT595" s="15"/>
      <c r="AU595" s="15"/>
      <c r="AV595" s="15"/>
      <c r="AW595" s="15"/>
      <c r="AX595" s="15"/>
      <c r="AY595" s="15"/>
      <c r="AZ595" s="15"/>
      <c r="BA595" s="15"/>
      <c r="BB595" s="15"/>
      <c r="BC595" s="15"/>
      <c r="BD595" s="15"/>
      <c r="BE595" s="15"/>
      <c r="BF595" s="15"/>
      <c r="BG595" s="15"/>
      <c r="BH595" s="15"/>
      <c r="BI595" s="15"/>
      <c r="BJ595" s="15"/>
      <c r="BK595" s="15"/>
      <c r="BL595" s="15"/>
      <c r="BM595" s="15"/>
      <c r="BN595" s="15"/>
      <c r="BO595" s="15"/>
      <c r="BP595" s="15"/>
      <c r="BQ595" s="15"/>
      <c r="BR595" s="15"/>
      <c r="BS595" s="15"/>
      <c r="BT595" s="15"/>
      <c r="BU595" s="15"/>
      <c r="BV595" s="15"/>
      <c r="BW595" s="15"/>
      <c r="BX595" s="15"/>
      <c r="BY595" s="15"/>
      <c r="BZ595" s="15"/>
      <c r="CA595" s="8"/>
      <c r="CB595" s="8"/>
      <c r="CC595" s="8"/>
      <c r="CD595" s="8"/>
      <c r="CE595" s="8"/>
      <c r="CF595" s="8"/>
      <c r="CG595" s="8"/>
      <c r="CH595" s="8"/>
      <c r="CI595" s="8"/>
      <c r="CJ595" s="8"/>
      <c r="CK595" s="8"/>
      <c r="CL595" s="8"/>
      <c r="CM595" s="8"/>
      <c r="CN595" s="8"/>
      <c r="CO595" s="8"/>
      <c r="CP595" s="8"/>
      <c r="CQ595" s="8"/>
      <c r="CR595" s="8"/>
      <c r="CS595" s="8"/>
      <c r="CT595" s="8"/>
      <c r="CU595" s="8"/>
      <c r="CV595" s="8"/>
      <c r="CW595" s="8"/>
      <c r="CX595" s="8"/>
      <c r="CY595" s="8"/>
      <c r="CZ595" s="8"/>
    </row>
    <row r="596" ht="14.25" customHeight="1">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15"/>
      <c r="AN596" s="15"/>
      <c r="AO596" s="15"/>
      <c r="AP596" s="15"/>
      <c r="AQ596" s="15"/>
      <c r="AR596" s="15"/>
      <c r="AS596" s="15"/>
      <c r="AT596" s="15"/>
      <c r="AU596" s="15"/>
      <c r="AV596" s="15"/>
      <c r="AW596" s="15"/>
      <c r="AX596" s="15"/>
      <c r="AY596" s="15"/>
      <c r="AZ596" s="15"/>
      <c r="BA596" s="15"/>
      <c r="BB596" s="15"/>
      <c r="BC596" s="15"/>
      <c r="BD596" s="15"/>
      <c r="BE596" s="15"/>
      <c r="BF596" s="15"/>
      <c r="BG596" s="15"/>
      <c r="BH596" s="15"/>
      <c r="BI596" s="15"/>
      <c r="BJ596" s="15"/>
      <c r="BK596" s="15"/>
      <c r="BL596" s="15"/>
      <c r="BM596" s="15"/>
      <c r="BN596" s="15"/>
      <c r="BO596" s="15"/>
      <c r="BP596" s="15"/>
      <c r="BQ596" s="15"/>
      <c r="BR596" s="15"/>
      <c r="BS596" s="15"/>
      <c r="BT596" s="15"/>
      <c r="BU596" s="15"/>
      <c r="BV596" s="15"/>
      <c r="BW596" s="15"/>
      <c r="BX596" s="15"/>
      <c r="BY596" s="15"/>
      <c r="BZ596" s="15"/>
      <c r="CA596" s="8"/>
      <c r="CB596" s="8"/>
      <c r="CC596" s="8"/>
      <c r="CD596" s="8"/>
      <c r="CE596" s="8"/>
      <c r="CF596" s="8"/>
      <c r="CG596" s="8"/>
      <c r="CH596" s="8"/>
      <c r="CI596" s="8"/>
      <c r="CJ596" s="8"/>
      <c r="CK596" s="8"/>
      <c r="CL596" s="8"/>
      <c r="CM596" s="8"/>
      <c r="CN596" s="8"/>
      <c r="CO596" s="8"/>
      <c r="CP596" s="8"/>
      <c r="CQ596" s="8"/>
      <c r="CR596" s="8"/>
      <c r="CS596" s="8"/>
      <c r="CT596" s="8"/>
      <c r="CU596" s="8"/>
      <c r="CV596" s="8"/>
      <c r="CW596" s="8"/>
      <c r="CX596" s="8"/>
      <c r="CY596" s="8"/>
      <c r="CZ596" s="8"/>
    </row>
    <row r="597" ht="14.25" customHeight="1">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c r="AB597" s="15"/>
      <c r="AC597" s="15"/>
      <c r="AD597" s="15"/>
      <c r="AE597" s="15"/>
      <c r="AF597" s="15"/>
      <c r="AG597" s="15"/>
      <c r="AH597" s="15"/>
      <c r="AI597" s="15"/>
      <c r="AJ597" s="15"/>
      <c r="AK597" s="15"/>
      <c r="AL597" s="15"/>
      <c r="AM597" s="15"/>
      <c r="AN597" s="15"/>
      <c r="AO597" s="15"/>
      <c r="AP597" s="15"/>
      <c r="AQ597" s="15"/>
      <c r="AR597" s="15"/>
      <c r="AS597" s="15"/>
      <c r="AT597" s="15"/>
      <c r="AU597" s="15"/>
      <c r="AV597" s="15"/>
      <c r="AW597" s="15"/>
      <c r="AX597" s="15"/>
      <c r="AY597" s="15"/>
      <c r="AZ597" s="15"/>
      <c r="BA597" s="15"/>
      <c r="BB597" s="15"/>
      <c r="BC597" s="15"/>
      <c r="BD597" s="15"/>
      <c r="BE597" s="15"/>
      <c r="BF597" s="15"/>
      <c r="BG597" s="15"/>
      <c r="BH597" s="15"/>
      <c r="BI597" s="15"/>
      <c r="BJ597" s="15"/>
      <c r="BK597" s="15"/>
      <c r="BL597" s="15"/>
      <c r="BM597" s="15"/>
      <c r="BN597" s="15"/>
      <c r="BO597" s="15"/>
      <c r="BP597" s="15"/>
      <c r="BQ597" s="15"/>
      <c r="BR597" s="15"/>
      <c r="BS597" s="15"/>
      <c r="BT597" s="15"/>
      <c r="BU597" s="15"/>
      <c r="BV597" s="15"/>
      <c r="BW597" s="15"/>
      <c r="BX597" s="15"/>
      <c r="BY597" s="15"/>
      <c r="BZ597" s="15"/>
      <c r="CA597" s="8"/>
      <c r="CB597" s="8"/>
      <c r="CC597" s="8"/>
      <c r="CD597" s="8"/>
      <c r="CE597" s="8"/>
      <c r="CF597" s="8"/>
      <c r="CG597" s="8"/>
      <c r="CH597" s="8"/>
      <c r="CI597" s="8"/>
      <c r="CJ597" s="8"/>
      <c r="CK597" s="8"/>
      <c r="CL597" s="8"/>
      <c r="CM597" s="8"/>
      <c r="CN597" s="8"/>
      <c r="CO597" s="8"/>
      <c r="CP597" s="8"/>
      <c r="CQ597" s="8"/>
      <c r="CR597" s="8"/>
      <c r="CS597" s="8"/>
      <c r="CT597" s="8"/>
      <c r="CU597" s="8"/>
      <c r="CV597" s="8"/>
      <c r="CW597" s="8"/>
      <c r="CX597" s="8"/>
      <c r="CY597" s="8"/>
      <c r="CZ597" s="8"/>
    </row>
    <row r="598" ht="14.25" customHeight="1">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c r="AG598" s="15"/>
      <c r="AH598" s="15"/>
      <c r="AI598" s="15"/>
      <c r="AJ598" s="15"/>
      <c r="AK598" s="15"/>
      <c r="AL598" s="15"/>
      <c r="AM598" s="15"/>
      <c r="AN598" s="15"/>
      <c r="AO598" s="15"/>
      <c r="AP598" s="15"/>
      <c r="AQ598" s="15"/>
      <c r="AR598" s="15"/>
      <c r="AS598" s="15"/>
      <c r="AT598" s="15"/>
      <c r="AU598" s="15"/>
      <c r="AV598" s="15"/>
      <c r="AW598" s="15"/>
      <c r="AX598" s="15"/>
      <c r="AY598" s="15"/>
      <c r="AZ598" s="15"/>
      <c r="BA598" s="15"/>
      <c r="BB598" s="15"/>
      <c r="BC598" s="15"/>
      <c r="BD598" s="15"/>
      <c r="BE598" s="15"/>
      <c r="BF598" s="15"/>
      <c r="BG598" s="15"/>
      <c r="BH598" s="15"/>
      <c r="BI598" s="15"/>
      <c r="BJ598" s="15"/>
      <c r="BK598" s="15"/>
      <c r="BL598" s="15"/>
      <c r="BM598" s="15"/>
      <c r="BN598" s="15"/>
      <c r="BO598" s="15"/>
      <c r="BP598" s="15"/>
      <c r="BQ598" s="15"/>
      <c r="BR598" s="15"/>
      <c r="BS598" s="15"/>
      <c r="BT598" s="15"/>
      <c r="BU598" s="15"/>
      <c r="BV598" s="15"/>
      <c r="BW598" s="15"/>
      <c r="BX598" s="15"/>
      <c r="BY598" s="15"/>
      <c r="BZ598" s="15"/>
      <c r="CA598" s="8"/>
      <c r="CB598" s="8"/>
      <c r="CC598" s="8"/>
      <c r="CD598" s="8"/>
      <c r="CE598" s="8"/>
      <c r="CF598" s="8"/>
      <c r="CG598" s="8"/>
      <c r="CH598" s="8"/>
      <c r="CI598" s="8"/>
      <c r="CJ598" s="8"/>
      <c r="CK598" s="8"/>
      <c r="CL598" s="8"/>
      <c r="CM598" s="8"/>
      <c r="CN598" s="8"/>
      <c r="CO598" s="8"/>
      <c r="CP598" s="8"/>
      <c r="CQ598" s="8"/>
      <c r="CR598" s="8"/>
      <c r="CS598" s="8"/>
      <c r="CT598" s="8"/>
      <c r="CU598" s="8"/>
      <c r="CV598" s="8"/>
      <c r="CW598" s="8"/>
      <c r="CX598" s="8"/>
      <c r="CY598" s="8"/>
      <c r="CZ598" s="8"/>
    </row>
    <row r="599" ht="14.25" customHeight="1">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c r="AG599" s="15"/>
      <c r="AH599" s="15"/>
      <c r="AI599" s="15"/>
      <c r="AJ599" s="15"/>
      <c r="AK599" s="15"/>
      <c r="AL599" s="15"/>
      <c r="AM599" s="15"/>
      <c r="AN599" s="15"/>
      <c r="AO599" s="15"/>
      <c r="AP599" s="15"/>
      <c r="AQ599" s="15"/>
      <c r="AR599" s="15"/>
      <c r="AS599" s="15"/>
      <c r="AT599" s="15"/>
      <c r="AU599" s="15"/>
      <c r="AV599" s="15"/>
      <c r="AW599" s="15"/>
      <c r="AX599" s="15"/>
      <c r="AY599" s="15"/>
      <c r="AZ599" s="15"/>
      <c r="BA599" s="15"/>
      <c r="BB599" s="15"/>
      <c r="BC599" s="15"/>
      <c r="BD599" s="15"/>
      <c r="BE599" s="15"/>
      <c r="BF599" s="15"/>
      <c r="BG599" s="15"/>
      <c r="BH599" s="15"/>
      <c r="BI599" s="15"/>
      <c r="BJ599" s="15"/>
      <c r="BK599" s="15"/>
      <c r="BL599" s="15"/>
      <c r="BM599" s="15"/>
      <c r="BN599" s="15"/>
      <c r="BO599" s="15"/>
      <c r="BP599" s="15"/>
      <c r="BQ599" s="15"/>
      <c r="BR599" s="15"/>
      <c r="BS599" s="15"/>
      <c r="BT599" s="15"/>
      <c r="BU599" s="15"/>
      <c r="BV599" s="15"/>
      <c r="BW599" s="15"/>
      <c r="BX599" s="15"/>
      <c r="BY599" s="15"/>
      <c r="BZ599" s="15"/>
      <c r="CA599" s="8"/>
      <c r="CB599" s="8"/>
      <c r="CC599" s="8"/>
      <c r="CD599" s="8"/>
      <c r="CE599" s="8"/>
      <c r="CF599" s="8"/>
      <c r="CG599" s="8"/>
      <c r="CH599" s="8"/>
      <c r="CI599" s="8"/>
      <c r="CJ599" s="8"/>
      <c r="CK599" s="8"/>
      <c r="CL599" s="8"/>
      <c r="CM599" s="8"/>
      <c r="CN599" s="8"/>
      <c r="CO599" s="8"/>
      <c r="CP599" s="8"/>
      <c r="CQ599" s="8"/>
      <c r="CR599" s="8"/>
      <c r="CS599" s="8"/>
      <c r="CT599" s="8"/>
      <c r="CU599" s="8"/>
      <c r="CV599" s="8"/>
      <c r="CW599" s="8"/>
      <c r="CX599" s="8"/>
      <c r="CY599" s="8"/>
      <c r="CZ599" s="8"/>
    </row>
    <row r="600" ht="14.25" customHeight="1">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15"/>
      <c r="AN600" s="15"/>
      <c r="AO600" s="15"/>
      <c r="AP600" s="15"/>
      <c r="AQ600" s="15"/>
      <c r="AR600" s="15"/>
      <c r="AS600" s="15"/>
      <c r="AT600" s="15"/>
      <c r="AU600" s="15"/>
      <c r="AV600" s="15"/>
      <c r="AW600" s="15"/>
      <c r="AX600" s="15"/>
      <c r="AY600" s="15"/>
      <c r="AZ600" s="15"/>
      <c r="BA600" s="15"/>
      <c r="BB600" s="15"/>
      <c r="BC600" s="15"/>
      <c r="BD600" s="15"/>
      <c r="BE600" s="15"/>
      <c r="BF600" s="15"/>
      <c r="BG600" s="15"/>
      <c r="BH600" s="15"/>
      <c r="BI600" s="15"/>
      <c r="BJ600" s="15"/>
      <c r="BK600" s="15"/>
      <c r="BL600" s="15"/>
      <c r="BM600" s="15"/>
      <c r="BN600" s="15"/>
      <c r="BO600" s="15"/>
      <c r="BP600" s="15"/>
      <c r="BQ600" s="15"/>
      <c r="BR600" s="15"/>
      <c r="BS600" s="15"/>
      <c r="BT600" s="15"/>
      <c r="BU600" s="15"/>
      <c r="BV600" s="15"/>
      <c r="BW600" s="15"/>
      <c r="BX600" s="15"/>
      <c r="BY600" s="15"/>
      <c r="BZ600" s="15"/>
      <c r="CA600" s="8"/>
      <c r="CB600" s="8"/>
      <c r="CC600" s="8"/>
      <c r="CD600" s="8"/>
      <c r="CE600" s="8"/>
      <c r="CF600" s="8"/>
      <c r="CG600" s="8"/>
      <c r="CH600" s="8"/>
      <c r="CI600" s="8"/>
      <c r="CJ600" s="8"/>
      <c r="CK600" s="8"/>
      <c r="CL600" s="8"/>
      <c r="CM600" s="8"/>
      <c r="CN600" s="8"/>
      <c r="CO600" s="8"/>
      <c r="CP600" s="8"/>
      <c r="CQ600" s="8"/>
      <c r="CR600" s="8"/>
      <c r="CS600" s="8"/>
      <c r="CT600" s="8"/>
      <c r="CU600" s="8"/>
      <c r="CV600" s="8"/>
      <c r="CW600" s="8"/>
      <c r="CX600" s="8"/>
      <c r="CY600" s="8"/>
      <c r="CZ600" s="8"/>
    </row>
    <row r="601" ht="14.25" customHeight="1">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c r="AG601" s="15"/>
      <c r="AH601" s="15"/>
      <c r="AI601" s="15"/>
      <c r="AJ601" s="15"/>
      <c r="AK601" s="15"/>
      <c r="AL601" s="15"/>
      <c r="AM601" s="15"/>
      <c r="AN601" s="15"/>
      <c r="AO601" s="15"/>
      <c r="AP601" s="15"/>
      <c r="AQ601" s="15"/>
      <c r="AR601" s="15"/>
      <c r="AS601" s="15"/>
      <c r="AT601" s="15"/>
      <c r="AU601" s="15"/>
      <c r="AV601" s="15"/>
      <c r="AW601" s="15"/>
      <c r="AX601" s="15"/>
      <c r="AY601" s="15"/>
      <c r="AZ601" s="15"/>
      <c r="BA601" s="15"/>
      <c r="BB601" s="15"/>
      <c r="BC601" s="15"/>
      <c r="BD601" s="15"/>
      <c r="BE601" s="15"/>
      <c r="BF601" s="15"/>
      <c r="BG601" s="15"/>
      <c r="BH601" s="15"/>
      <c r="BI601" s="15"/>
      <c r="BJ601" s="15"/>
      <c r="BK601" s="15"/>
      <c r="BL601" s="15"/>
      <c r="BM601" s="15"/>
      <c r="BN601" s="15"/>
      <c r="BO601" s="15"/>
      <c r="BP601" s="15"/>
      <c r="BQ601" s="15"/>
      <c r="BR601" s="15"/>
      <c r="BS601" s="15"/>
      <c r="BT601" s="15"/>
      <c r="BU601" s="15"/>
      <c r="BV601" s="15"/>
      <c r="BW601" s="15"/>
      <c r="BX601" s="15"/>
      <c r="BY601" s="15"/>
      <c r="BZ601" s="15"/>
      <c r="CA601" s="8"/>
      <c r="CB601" s="8"/>
      <c r="CC601" s="8"/>
      <c r="CD601" s="8"/>
      <c r="CE601" s="8"/>
      <c r="CF601" s="8"/>
      <c r="CG601" s="8"/>
      <c r="CH601" s="8"/>
      <c r="CI601" s="8"/>
      <c r="CJ601" s="8"/>
      <c r="CK601" s="8"/>
      <c r="CL601" s="8"/>
      <c r="CM601" s="8"/>
      <c r="CN601" s="8"/>
      <c r="CO601" s="8"/>
      <c r="CP601" s="8"/>
      <c r="CQ601" s="8"/>
      <c r="CR601" s="8"/>
      <c r="CS601" s="8"/>
      <c r="CT601" s="8"/>
      <c r="CU601" s="8"/>
      <c r="CV601" s="8"/>
      <c r="CW601" s="8"/>
      <c r="CX601" s="8"/>
      <c r="CY601" s="8"/>
      <c r="CZ601" s="8"/>
    </row>
    <row r="602" ht="14.25" customHeight="1">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15"/>
      <c r="AO602" s="15"/>
      <c r="AP602" s="15"/>
      <c r="AQ602" s="15"/>
      <c r="AR602" s="15"/>
      <c r="AS602" s="15"/>
      <c r="AT602" s="15"/>
      <c r="AU602" s="15"/>
      <c r="AV602" s="15"/>
      <c r="AW602" s="15"/>
      <c r="AX602" s="15"/>
      <c r="AY602" s="15"/>
      <c r="AZ602" s="15"/>
      <c r="BA602" s="15"/>
      <c r="BB602" s="15"/>
      <c r="BC602" s="15"/>
      <c r="BD602" s="15"/>
      <c r="BE602" s="15"/>
      <c r="BF602" s="15"/>
      <c r="BG602" s="15"/>
      <c r="BH602" s="15"/>
      <c r="BI602" s="15"/>
      <c r="BJ602" s="15"/>
      <c r="BK602" s="15"/>
      <c r="BL602" s="15"/>
      <c r="BM602" s="15"/>
      <c r="BN602" s="15"/>
      <c r="BO602" s="15"/>
      <c r="BP602" s="15"/>
      <c r="BQ602" s="15"/>
      <c r="BR602" s="15"/>
      <c r="BS602" s="15"/>
      <c r="BT602" s="15"/>
      <c r="BU602" s="15"/>
      <c r="BV602" s="15"/>
      <c r="BW602" s="15"/>
      <c r="BX602" s="15"/>
      <c r="BY602" s="15"/>
      <c r="BZ602" s="15"/>
      <c r="CA602" s="8"/>
      <c r="CB602" s="8"/>
      <c r="CC602" s="8"/>
      <c r="CD602" s="8"/>
      <c r="CE602" s="8"/>
      <c r="CF602" s="8"/>
      <c r="CG602" s="8"/>
      <c r="CH602" s="8"/>
      <c r="CI602" s="8"/>
      <c r="CJ602" s="8"/>
      <c r="CK602" s="8"/>
      <c r="CL602" s="8"/>
      <c r="CM602" s="8"/>
      <c r="CN602" s="8"/>
      <c r="CO602" s="8"/>
      <c r="CP602" s="8"/>
      <c r="CQ602" s="8"/>
      <c r="CR602" s="8"/>
      <c r="CS602" s="8"/>
      <c r="CT602" s="8"/>
      <c r="CU602" s="8"/>
      <c r="CV602" s="8"/>
      <c r="CW602" s="8"/>
      <c r="CX602" s="8"/>
      <c r="CY602" s="8"/>
      <c r="CZ602" s="8"/>
    </row>
    <row r="603" ht="14.25" customHeight="1">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c r="AG603" s="15"/>
      <c r="AH603" s="15"/>
      <c r="AI603" s="15"/>
      <c r="AJ603" s="15"/>
      <c r="AK603" s="15"/>
      <c r="AL603" s="15"/>
      <c r="AM603" s="15"/>
      <c r="AN603" s="15"/>
      <c r="AO603" s="15"/>
      <c r="AP603" s="15"/>
      <c r="AQ603" s="15"/>
      <c r="AR603" s="15"/>
      <c r="AS603" s="15"/>
      <c r="AT603" s="15"/>
      <c r="AU603" s="15"/>
      <c r="AV603" s="15"/>
      <c r="AW603" s="15"/>
      <c r="AX603" s="15"/>
      <c r="AY603" s="15"/>
      <c r="AZ603" s="15"/>
      <c r="BA603" s="15"/>
      <c r="BB603" s="15"/>
      <c r="BC603" s="15"/>
      <c r="BD603" s="15"/>
      <c r="BE603" s="15"/>
      <c r="BF603" s="15"/>
      <c r="BG603" s="15"/>
      <c r="BH603" s="15"/>
      <c r="BI603" s="15"/>
      <c r="BJ603" s="15"/>
      <c r="BK603" s="15"/>
      <c r="BL603" s="15"/>
      <c r="BM603" s="15"/>
      <c r="BN603" s="15"/>
      <c r="BO603" s="15"/>
      <c r="BP603" s="15"/>
      <c r="BQ603" s="15"/>
      <c r="BR603" s="15"/>
      <c r="BS603" s="15"/>
      <c r="BT603" s="15"/>
      <c r="BU603" s="15"/>
      <c r="BV603" s="15"/>
      <c r="BW603" s="15"/>
      <c r="BX603" s="15"/>
      <c r="BY603" s="15"/>
      <c r="BZ603" s="15"/>
      <c r="CA603" s="8"/>
      <c r="CB603" s="8"/>
      <c r="CC603" s="8"/>
      <c r="CD603" s="8"/>
      <c r="CE603" s="8"/>
      <c r="CF603" s="8"/>
      <c r="CG603" s="8"/>
      <c r="CH603" s="8"/>
      <c r="CI603" s="8"/>
      <c r="CJ603" s="8"/>
      <c r="CK603" s="8"/>
      <c r="CL603" s="8"/>
      <c r="CM603" s="8"/>
      <c r="CN603" s="8"/>
      <c r="CO603" s="8"/>
      <c r="CP603" s="8"/>
      <c r="CQ603" s="8"/>
      <c r="CR603" s="8"/>
      <c r="CS603" s="8"/>
      <c r="CT603" s="8"/>
      <c r="CU603" s="8"/>
      <c r="CV603" s="8"/>
      <c r="CW603" s="8"/>
      <c r="CX603" s="8"/>
      <c r="CY603" s="8"/>
      <c r="CZ603" s="8"/>
    </row>
    <row r="604" ht="14.25" customHeight="1">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15"/>
      <c r="AO604" s="15"/>
      <c r="AP604" s="15"/>
      <c r="AQ604" s="15"/>
      <c r="AR604" s="15"/>
      <c r="AS604" s="15"/>
      <c r="AT604" s="15"/>
      <c r="AU604" s="15"/>
      <c r="AV604" s="15"/>
      <c r="AW604" s="15"/>
      <c r="AX604" s="15"/>
      <c r="AY604" s="15"/>
      <c r="AZ604" s="15"/>
      <c r="BA604" s="15"/>
      <c r="BB604" s="15"/>
      <c r="BC604" s="15"/>
      <c r="BD604" s="15"/>
      <c r="BE604" s="15"/>
      <c r="BF604" s="15"/>
      <c r="BG604" s="15"/>
      <c r="BH604" s="15"/>
      <c r="BI604" s="15"/>
      <c r="BJ604" s="15"/>
      <c r="BK604" s="15"/>
      <c r="BL604" s="15"/>
      <c r="BM604" s="15"/>
      <c r="BN604" s="15"/>
      <c r="BO604" s="15"/>
      <c r="BP604" s="15"/>
      <c r="BQ604" s="15"/>
      <c r="BR604" s="15"/>
      <c r="BS604" s="15"/>
      <c r="BT604" s="15"/>
      <c r="BU604" s="15"/>
      <c r="BV604" s="15"/>
      <c r="BW604" s="15"/>
      <c r="BX604" s="15"/>
      <c r="BY604" s="15"/>
      <c r="BZ604" s="15"/>
      <c r="CA604" s="8"/>
      <c r="CB604" s="8"/>
      <c r="CC604" s="8"/>
      <c r="CD604" s="8"/>
      <c r="CE604" s="8"/>
      <c r="CF604" s="8"/>
      <c r="CG604" s="8"/>
      <c r="CH604" s="8"/>
      <c r="CI604" s="8"/>
      <c r="CJ604" s="8"/>
      <c r="CK604" s="8"/>
      <c r="CL604" s="8"/>
      <c r="CM604" s="8"/>
      <c r="CN604" s="8"/>
      <c r="CO604" s="8"/>
      <c r="CP604" s="8"/>
      <c r="CQ604" s="8"/>
      <c r="CR604" s="8"/>
      <c r="CS604" s="8"/>
      <c r="CT604" s="8"/>
      <c r="CU604" s="8"/>
      <c r="CV604" s="8"/>
      <c r="CW604" s="8"/>
      <c r="CX604" s="8"/>
      <c r="CY604" s="8"/>
      <c r="CZ604" s="8"/>
    </row>
    <row r="605" ht="14.25" customHeight="1">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c r="AG605" s="15"/>
      <c r="AH605" s="15"/>
      <c r="AI605" s="15"/>
      <c r="AJ605" s="15"/>
      <c r="AK605" s="15"/>
      <c r="AL605" s="15"/>
      <c r="AM605" s="15"/>
      <c r="AN605" s="15"/>
      <c r="AO605" s="15"/>
      <c r="AP605" s="15"/>
      <c r="AQ605" s="15"/>
      <c r="AR605" s="15"/>
      <c r="AS605" s="15"/>
      <c r="AT605" s="15"/>
      <c r="AU605" s="15"/>
      <c r="AV605" s="15"/>
      <c r="AW605" s="15"/>
      <c r="AX605" s="15"/>
      <c r="AY605" s="15"/>
      <c r="AZ605" s="15"/>
      <c r="BA605" s="15"/>
      <c r="BB605" s="15"/>
      <c r="BC605" s="15"/>
      <c r="BD605" s="15"/>
      <c r="BE605" s="15"/>
      <c r="BF605" s="15"/>
      <c r="BG605" s="15"/>
      <c r="BH605" s="15"/>
      <c r="BI605" s="15"/>
      <c r="BJ605" s="15"/>
      <c r="BK605" s="15"/>
      <c r="BL605" s="15"/>
      <c r="BM605" s="15"/>
      <c r="BN605" s="15"/>
      <c r="BO605" s="15"/>
      <c r="BP605" s="15"/>
      <c r="BQ605" s="15"/>
      <c r="BR605" s="15"/>
      <c r="BS605" s="15"/>
      <c r="BT605" s="15"/>
      <c r="BU605" s="15"/>
      <c r="BV605" s="15"/>
      <c r="BW605" s="15"/>
      <c r="BX605" s="15"/>
      <c r="BY605" s="15"/>
      <c r="BZ605" s="15"/>
      <c r="CA605" s="8"/>
      <c r="CB605" s="8"/>
      <c r="CC605" s="8"/>
      <c r="CD605" s="8"/>
      <c r="CE605" s="8"/>
      <c r="CF605" s="8"/>
      <c r="CG605" s="8"/>
      <c r="CH605" s="8"/>
      <c r="CI605" s="8"/>
      <c r="CJ605" s="8"/>
      <c r="CK605" s="8"/>
      <c r="CL605" s="8"/>
      <c r="CM605" s="8"/>
      <c r="CN605" s="8"/>
      <c r="CO605" s="8"/>
      <c r="CP605" s="8"/>
      <c r="CQ605" s="8"/>
      <c r="CR605" s="8"/>
      <c r="CS605" s="8"/>
      <c r="CT605" s="8"/>
      <c r="CU605" s="8"/>
      <c r="CV605" s="8"/>
      <c r="CW605" s="8"/>
      <c r="CX605" s="8"/>
      <c r="CY605" s="8"/>
      <c r="CZ605" s="8"/>
    </row>
    <row r="606" ht="14.25" customHeight="1">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c r="BC606" s="15"/>
      <c r="BD606" s="15"/>
      <c r="BE606" s="15"/>
      <c r="BF606" s="15"/>
      <c r="BG606" s="15"/>
      <c r="BH606" s="15"/>
      <c r="BI606" s="15"/>
      <c r="BJ606" s="15"/>
      <c r="BK606" s="15"/>
      <c r="BL606" s="15"/>
      <c r="BM606" s="15"/>
      <c r="BN606" s="15"/>
      <c r="BO606" s="15"/>
      <c r="BP606" s="15"/>
      <c r="BQ606" s="15"/>
      <c r="BR606" s="15"/>
      <c r="BS606" s="15"/>
      <c r="BT606" s="15"/>
      <c r="BU606" s="15"/>
      <c r="BV606" s="15"/>
      <c r="BW606" s="15"/>
      <c r="BX606" s="15"/>
      <c r="BY606" s="15"/>
      <c r="BZ606" s="15"/>
      <c r="CA606" s="8"/>
      <c r="CB606" s="8"/>
      <c r="CC606" s="8"/>
      <c r="CD606" s="8"/>
      <c r="CE606" s="8"/>
      <c r="CF606" s="8"/>
      <c r="CG606" s="8"/>
      <c r="CH606" s="8"/>
      <c r="CI606" s="8"/>
      <c r="CJ606" s="8"/>
      <c r="CK606" s="8"/>
      <c r="CL606" s="8"/>
      <c r="CM606" s="8"/>
      <c r="CN606" s="8"/>
      <c r="CO606" s="8"/>
      <c r="CP606" s="8"/>
      <c r="CQ606" s="8"/>
      <c r="CR606" s="8"/>
      <c r="CS606" s="8"/>
      <c r="CT606" s="8"/>
      <c r="CU606" s="8"/>
      <c r="CV606" s="8"/>
      <c r="CW606" s="8"/>
      <c r="CX606" s="8"/>
      <c r="CY606" s="8"/>
      <c r="CZ606" s="8"/>
    </row>
    <row r="607" ht="14.25" customHeight="1">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c r="AG607" s="15"/>
      <c r="AH607" s="15"/>
      <c r="AI607" s="15"/>
      <c r="AJ607" s="15"/>
      <c r="AK607" s="15"/>
      <c r="AL607" s="15"/>
      <c r="AM607" s="15"/>
      <c r="AN607" s="15"/>
      <c r="AO607" s="15"/>
      <c r="AP607" s="15"/>
      <c r="AQ607" s="15"/>
      <c r="AR607" s="15"/>
      <c r="AS607" s="15"/>
      <c r="AT607" s="15"/>
      <c r="AU607" s="15"/>
      <c r="AV607" s="15"/>
      <c r="AW607" s="15"/>
      <c r="AX607" s="15"/>
      <c r="AY607" s="15"/>
      <c r="AZ607" s="15"/>
      <c r="BA607" s="15"/>
      <c r="BB607" s="15"/>
      <c r="BC607" s="15"/>
      <c r="BD607" s="15"/>
      <c r="BE607" s="15"/>
      <c r="BF607" s="15"/>
      <c r="BG607" s="15"/>
      <c r="BH607" s="15"/>
      <c r="BI607" s="15"/>
      <c r="BJ607" s="15"/>
      <c r="BK607" s="15"/>
      <c r="BL607" s="15"/>
      <c r="BM607" s="15"/>
      <c r="BN607" s="15"/>
      <c r="BO607" s="15"/>
      <c r="BP607" s="15"/>
      <c r="BQ607" s="15"/>
      <c r="BR607" s="15"/>
      <c r="BS607" s="15"/>
      <c r="BT607" s="15"/>
      <c r="BU607" s="15"/>
      <c r="BV607" s="15"/>
      <c r="BW607" s="15"/>
      <c r="BX607" s="15"/>
      <c r="BY607" s="15"/>
      <c r="BZ607" s="15"/>
      <c r="CA607" s="8"/>
      <c r="CB607" s="8"/>
      <c r="CC607" s="8"/>
      <c r="CD607" s="8"/>
      <c r="CE607" s="8"/>
      <c r="CF607" s="8"/>
      <c r="CG607" s="8"/>
      <c r="CH607" s="8"/>
      <c r="CI607" s="8"/>
      <c r="CJ607" s="8"/>
      <c r="CK607" s="8"/>
      <c r="CL607" s="8"/>
      <c r="CM607" s="8"/>
      <c r="CN607" s="8"/>
      <c r="CO607" s="8"/>
      <c r="CP607" s="8"/>
      <c r="CQ607" s="8"/>
      <c r="CR607" s="8"/>
      <c r="CS607" s="8"/>
      <c r="CT607" s="8"/>
      <c r="CU607" s="8"/>
      <c r="CV607" s="8"/>
      <c r="CW607" s="8"/>
      <c r="CX607" s="8"/>
      <c r="CY607" s="8"/>
      <c r="CZ607" s="8"/>
    </row>
    <row r="608" ht="14.25" customHeight="1">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c r="BC608" s="15"/>
      <c r="BD608" s="15"/>
      <c r="BE608" s="15"/>
      <c r="BF608" s="15"/>
      <c r="BG608" s="15"/>
      <c r="BH608" s="15"/>
      <c r="BI608" s="15"/>
      <c r="BJ608" s="15"/>
      <c r="BK608" s="15"/>
      <c r="BL608" s="15"/>
      <c r="BM608" s="15"/>
      <c r="BN608" s="15"/>
      <c r="BO608" s="15"/>
      <c r="BP608" s="15"/>
      <c r="BQ608" s="15"/>
      <c r="BR608" s="15"/>
      <c r="BS608" s="15"/>
      <c r="BT608" s="15"/>
      <c r="BU608" s="15"/>
      <c r="BV608" s="15"/>
      <c r="BW608" s="15"/>
      <c r="BX608" s="15"/>
      <c r="BY608" s="15"/>
      <c r="BZ608" s="15"/>
      <c r="CA608" s="8"/>
      <c r="CB608" s="8"/>
      <c r="CC608" s="8"/>
      <c r="CD608" s="8"/>
      <c r="CE608" s="8"/>
      <c r="CF608" s="8"/>
      <c r="CG608" s="8"/>
      <c r="CH608" s="8"/>
      <c r="CI608" s="8"/>
      <c r="CJ608" s="8"/>
      <c r="CK608" s="8"/>
      <c r="CL608" s="8"/>
      <c r="CM608" s="8"/>
      <c r="CN608" s="8"/>
      <c r="CO608" s="8"/>
      <c r="CP608" s="8"/>
      <c r="CQ608" s="8"/>
      <c r="CR608" s="8"/>
      <c r="CS608" s="8"/>
      <c r="CT608" s="8"/>
      <c r="CU608" s="8"/>
      <c r="CV608" s="8"/>
      <c r="CW608" s="8"/>
      <c r="CX608" s="8"/>
      <c r="CY608" s="8"/>
      <c r="CZ608" s="8"/>
    </row>
    <row r="609" ht="14.25" customHeight="1">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c r="AG609" s="15"/>
      <c r="AH609" s="15"/>
      <c r="AI609" s="15"/>
      <c r="AJ609" s="15"/>
      <c r="AK609" s="15"/>
      <c r="AL609" s="15"/>
      <c r="AM609" s="15"/>
      <c r="AN609" s="15"/>
      <c r="AO609" s="15"/>
      <c r="AP609" s="15"/>
      <c r="AQ609" s="15"/>
      <c r="AR609" s="15"/>
      <c r="AS609" s="15"/>
      <c r="AT609" s="15"/>
      <c r="AU609" s="15"/>
      <c r="AV609" s="15"/>
      <c r="AW609" s="15"/>
      <c r="AX609" s="15"/>
      <c r="AY609" s="15"/>
      <c r="AZ609" s="15"/>
      <c r="BA609" s="15"/>
      <c r="BB609" s="15"/>
      <c r="BC609" s="15"/>
      <c r="BD609" s="15"/>
      <c r="BE609" s="15"/>
      <c r="BF609" s="15"/>
      <c r="BG609" s="15"/>
      <c r="BH609" s="15"/>
      <c r="BI609" s="15"/>
      <c r="BJ609" s="15"/>
      <c r="BK609" s="15"/>
      <c r="BL609" s="15"/>
      <c r="BM609" s="15"/>
      <c r="BN609" s="15"/>
      <c r="BO609" s="15"/>
      <c r="BP609" s="15"/>
      <c r="BQ609" s="15"/>
      <c r="BR609" s="15"/>
      <c r="BS609" s="15"/>
      <c r="BT609" s="15"/>
      <c r="BU609" s="15"/>
      <c r="BV609" s="15"/>
      <c r="BW609" s="15"/>
      <c r="BX609" s="15"/>
      <c r="BY609" s="15"/>
      <c r="BZ609" s="15"/>
      <c r="CA609" s="8"/>
      <c r="CB609" s="8"/>
      <c r="CC609" s="8"/>
      <c r="CD609" s="8"/>
      <c r="CE609" s="8"/>
      <c r="CF609" s="8"/>
      <c r="CG609" s="8"/>
      <c r="CH609" s="8"/>
      <c r="CI609" s="8"/>
      <c r="CJ609" s="8"/>
      <c r="CK609" s="8"/>
      <c r="CL609" s="8"/>
      <c r="CM609" s="8"/>
      <c r="CN609" s="8"/>
      <c r="CO609" s="8"/>
      <c r="CP609" s="8"/>
      <c r="CQ609" s="8"/>
      <c r="CR609" s="8"/>
      <c r="CS609" s="8"/>
      <c r="CT609" s="8"/>
      <c r="CU609" s="8"/>
      <c r="CV609" s="8"/>
      <c r="CW609" s="8"/>
      <c r="CX609" s="8"/>
      <c r="CY609" s="8"/>
      <c r="CZ609" s="8"/>
    </row>
    <row r="610" ht="14.25" customHeight="1">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c r="BC610" s="15"/>
      <c r="BD610" s="15"/>
      <c r="BE610" s="15"/>
      <c r="BF610" s="15"/>
      <c r="BG610" s="15"/>
      <c r="BH610" s="15"/>
      <c r="BI610" s="15"/>
      <c r="BJ610" s="15"/>
      <c r="BK610" s="15"/>
      <c r="BL610" s="15"/>
      <c r="BM610" s="15"/>
      <c r="BN610" s="15"/>
      <c r="BO610" s="15"/>
      <c r="BP610" s="15"/>
      <c r="BQ610" s="15"/>
      <c r="BR610" s="15"/>
      <c r="BS610" s="15"/>
      <c r="BT610" s="15"/>
      <c r="BU610" s="15"/>
      <c r="BV610" s="15"/>
      <c r="BW610" s="15"/>
      <c r="BX610" s="15"/>
      <c r="BY610" s="15"/>
      <c r="BZ610" s="15"/>
      <c r="CA610" s="8"/>
      <c r="CB610" s="8"/>
      <c r="CC610" s="8"/>
      <c r="CD610" s="8"/>
      <c r="CE610" s="8"/>
      <c r="CF610" s="8"/>
      <c r="CG610" s="8"/>
      <c r="CH610" s="8"/>
      <c r="CI610" s="8"/>
      <c r="CJ610" s="8"/>
      <c r="CK610" s="8"/>
      <c r="CL610" s="8"/>
      <c r="CM610" s="8"/>
      <c r="CN610" s="8"/>
      <c r="CO610" s="8"/>
      <c r="CP610" s="8"/>
      <c r="CQ610" s="8"/>
      <c r="CR610" s="8"/>
      <c r="CS610" s="8"/>
      <c r="CT610" s="8"/>
      <c r="CU610" s="8"/>
      <c r="CV610" s="8"/>
      <c r="CW610" s="8"/>
      <c r="CX610" s="8"/>
      <c r="CY610" s="8"/>
      <c r="CZ610" s="8"/>
    </row>
    <row r="611" ht="14.25" customHeight="1">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c r="AG611" s="15"/>
      <c r="AH611" s="15"/>
      <c r="AI611" s="15"/>
      <c r="AJ611" s="15"/>
      <c r="AK611" s="15"/>
      <c r="AL611" s="15"/>
      <c r="AM611" s="15"/>
      <c r="AN611" s="15"/>
      <c r="AO611" s="15"/>
      <c r="AP611" s="15"/>
      <c r="AQ611" s="15"/>
      <c r="AR611" s="15"/>
      <c r="AS611" s="15"/>
      <c r="AT611" s="15"/>
      <c r="AU611" s="15"/>
      <c r="AV611" s="15"/>
      <c r="AW611" s="15"/>
      <c r="AX611" s="15"/>
      <c r="AY611" s="15"/>
      <c r="AZ611" s="15"/>
      <c r="BA611" s="15"/>
      <c r="BB611" s="15"/>
      <c r="BC611" s="15"/>
      <c r="BD611" s="15"/>
      <c r="BE611" s="15"/>
      <c r="BF611" s="15"/>
      <c r="BG611" s="15"/>
      <c r="BH611" s="15"/>
      <c r="BI611" s="15"/>
      <c r="BJ611" s="15"/>
      <c r="BK611" s="15"/>
      <c r="BL611" s="15"/>
      <c r="BM611" s="15"/>
      <c r="BN611" s="15"/>
      <c r="BO611" s="15"/>
      <c r="BP611" s="15"/>
      <c r="BQ611" s="15"/>
      <c r="BR611" s="15"/>
      <c r="BS611" s="15"/>
      <c r="BT611" s="15"/>
      <c r="BU611" s="15"/>
      <c r="BV611" s="15"/>
      <c r="BW611" s="15"/>
      <c r="BX611" s="15"/>
      <c r="BY611" s="15"/>
      <c r="BZ611" s="15"/>
      <c r="CA611" s="8"/>
      <c r="CB611" s="8"/>
      <c r="CC611" s="8"/>
      <c r="CD611" s="8"/>
      <c r="CE611" s="8"/>
      <c r="CF611" s="8"/>
      <c r="CG611" s="8"/>
      <c r="CH611" s="8"/>
      <c r="CI611" s="8"/>
      <c r="CJ611" s="8"/>
      <c r="CK611" s="8"/>
      <c r="CL611" s="8"/>
      <c r="CM611" s="8"/>
      <c r="CN611" s="8"/>
      <c r="CO611" s="8"/>
      <c r="CP611" s="8"/>
      <c r="CQ611" s="8"/>
      <c r="CR611" s="8"/>
      <c r="CS611" s="8"/>
      <c r="CT611" s="8"/>
      <c r="CU611" s="8"/>
      <c r="CV611" s="8"/>
      <c r="CW611" s="8"/>
      <c r="CX611" s="8"/>
      <c r="CY611" s="8"/>
      <c r="CZ611" s="8"/>
    </row>
    <row r="612" ht="14.25" customHeight="1">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c r="BC612" s="15"/>
      <c r="BD612" s="15"/>
      <c r="BE612" s="15"/>
      <c r="BF612" s="15"/>
      <c r="BG612" s="15"/>
      <c r="BH612" s="15"/>
      <c r="BI612" s="15"/>
      <c r="BJ612" s="15"/>
      <c r="BK612" s="15"/>
      <c r="BL612" s="15"/>
      <c r="BM612" s="15"/>
      <c r="BN612" s="15"/>
      <c r="BO612" s="15"/>
      <c r="BP612" s="15"/>
      <c r="BQ612" s="15"/>
      <c r="BR612" s="15"/>
      <c r="BS612" s="15"/>
      <c r="BT612" s="15"/>
      <c r="BU612" s="15"/>
      <c r="BV612" s="15"/>
      <c r="BW612" s="15"/>
      <c r="BX612" s="15"/>
      <c r="BY612" s="15"/>
      <c r="BZ612" s="15"/>
      <c r="CA612" s="8"/>
      <c r="CB612" s="8"/>
      <c r="CC612" s="8"/>
      <c r="CD612" s="8"/>
      <c r="CE612" s="8"/>
      <c r="CF612" s="8"/>
      <c r="CG612" s="8"/>
      <c r="CH612" s="8"/>
      <c r="CI612" s="8"/>
      <c r="CJ612" s="8"/>
      <c r="CK612" s="8"/>
      <c r="CL612" s="8"/>
      <c r="CM612" s="8"/>
      <c r="CN612" s="8"/>
      <c r="CO612" s="8"/>
      <c r="CP612" s="8"/>
      <c r="CQ612" s="8"/>
      <c r="CR612" s="8"/>
      <c r="CS612" s="8"/>
      <c r="CT612" s="8"/>
      <c r="CU612" s="8"/>
      <c r="CV612" s="8"/>
      <c r="CW612" s="8"/>
      <c r="CX612" s="8"/>
      <c r="CY612" s="8"/>
      <c r="CZ612" s="8"/>
    </row>
    <row r="613" ht="14.25" customHeight="1">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c r="AG613" s="15"/>
      <c r="AH613" s="15"/>
      <c r="AI613" s="15"/>
      <c r="AJ613" s="15"/>
      <c r="AK613" s="15"/>
      <c r="AL613" s="15"/>
      <c r="AM613" s="15"/>
      <c r="AN613" s="15"/>
      <c r="AO613" s="15"/>
      <c r="AP613" s="15"/>
      <c r="AQ613" s="15"/>
      <c r="AR613" s="15"/>
      <c r="AS613" s="15"/>
      <c r="AT613" s="15"/>
      <c r="AU613" s="15"/>
      <c r="AV613" s="15"/>
      <c r="AW613" s="15"/>
      <c r="AX613" s="15"/>
      <c r="AY613" s="15"/>
      <c r="AZ613" s="15"/>
      <c r="BA613" s="15"/>
      <c r="BB613" s="15"/>
      <c r="BC613" s="15"/>
      <c r="BD613" s="15"/>
      <c r="BE613" s="15"/>
      <c r="BF613" s="15"/>
      <c r="BG613" s="15"/>
      <c r="BH613" s="15"/>
      <c r="BI613" s="15"/>
      <c r="BJ613" s="15"/>
      <c r="BK613" s="15"/>
      <c r="BL613" s="15"/>
      <c r="BM613" s="15"/>
      <c r="BN613" s="15"/>
      <c r="BO613" s="15"/>
      <c r="BP613" s="15"/>
      <c r="BQ613" s="15"/>
      <c r="BR613" s="15"/>
      <c r="BS613" s="15"/>
      <c r="BT613" s="15"/>
      <c r="BU613" s="15"/>
      <c r="BV613" s="15"/>
      <c r="BW613" s="15"/>
      <c r="BX613" s="15"/>
      <c r="BY613" s="15"/>
      <c r="BZ613" s="15"/>
      <c r="CA613" s="8"/>
      <c r="CB613" s="8"/>
      <c r="CC613" s="8"/>
      <c r="CD613" s="8"/>
      <c r="CE613" s="8"/>
      <c r="CF613" s="8"/>
      <c r="CG613" s="8"/>
      <c r="CH613" s="8"/>
      <c r="CI613" s="8"/>
      <c r="CJ613" s="8"/>
      <c r="CK613" s="8"/>
      <c r="CL613" s="8"/>
      <c r="CM613" s="8"/>
      <c r="CN613" s="8"/>
      <c r="CO613" s="8"/>
      <c r="CP613" s="8"/>
      <c r="CQ613" s="8"/>
      <c r="CR613" s="8"/>
      <c r="CS613" s="8"/>
      <c r="CT613" s="8"/>
      <c r="CU613" s="8"/>
      <c r="CV613" s="8"/>
      <c r="CW613" s="8"/>
      <c r="CX613" s="8"/>
      <c r="CY613" s="8"/>
      <c r="CZ613" s="8"/>
    </row>
    <row r="614" ht="14.25" customHeight="1">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c r="BC614" s="15"/>
      <c r="BD614" s="15"/>
      <c r="BE614" s="15"/>
      <c r="BF614" s="15"/>
      <c r="BG614" s="15"/>
      <c r="BH614" s="15"/>
      <c r="BI614" s="15"/>
      <c r="BJ614" s="15"/>
      <c r="BK614" s="15"/>
      <c r="BL614" s="15"/>
      <c r="BM614" s="15"/>
      <c r="BN614" s="15"/>
      <c r="BO614" s="15"/>
      <c r="BP614" s="15"/>
      <c r="BQ614" s="15"/>
      <c r="BR614" s="15"/>
      <c r="BS614" s="15"/>
      <c r="BT614" s="15"/>
      <c r="BU614" s="15"/>
      <c r="BV614" s="15"/>
      <c r="BW614" s="15"/>
      <c r="BX614" s="15"/>
      <c r="BY614" s="15"/>
      <c r="BZ614" s="15"/>
      <c r="CA614" s="8"/>
      <c r="CB614" s="8"/>
      <c r="CC614" s="8"/>
      <c r="CD614" s="8"/>
      <c r="CE614" s="8"/>
      <c r="CF614" s="8"/>
      <c r="CG614" s="8"/>
      <c r="CH614" s="8"/>
      <c r="CI614" s="8"/>
      <c r="CJ614" s="8"/>
      <c r="CK614" s="8"/>
      <c r="CL614" s="8"/>
      <c r="CM614" s="8"/>
      <c r="CN614" s="8"/>
      <c r="CO614" s="8"/>
      <c r="CP614" s="8"/>
      <c r="CQ614" s="8"/>
      <c r="CR614" s="8"/>
      <c r="CS614" s="8"/>
      <c r="CT614" s="8"/>
      <c r="CU614" s="8"/>
      <c r="CV614" s="8"/>
      <c r="CW614" s="8"/>
      <c r="CX614" s="8"/>
      <c r="CY614" s="8"/>
      <c r="CZ614" s="8"/>
    </row>
    <row r="615" ht="14.25" customHeight="1">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c r="AG615" s="15"/>
      <c r="AH615" s="15"/>
      <c r="AI615" s="15"/>
      <c r="AJ615" s="15"/>
      <c r="AK615" s="15"/>
      <c r="AL615" s="15"/>
      <c r="AM615" s="15"/>
      <c r="AN615" s="15"/>
      <c r="AO615" s="15"/>
      <c r="AP615" s="15"/>
      <c r="AQ615" s="15"/>
      <c r="AR615" s="15"/>
      <c r="AS615" s="15"/>
      <c r="AT615" s="15"/>
      <c r="AU615" s="15"/>
      <c r="AV615" s="15"/>
      <c r="AW615" s="15"/>
      <c r="AX615" s="15"/>
      <c r="AY615" s="15"/>
      <c r="AZ615" s="15"/>
      <c r="BA615" s="15"/>
      <c r="BB615" s="15"/>
      <c r="BC615" s="15"/>
      <c r="BD615" s="15"/>
      <c r="BE615" s="15"/>
      <c r="BF615" s="15"/>
      <c r="BG615" s="15"/>
      <c r="BH615" s="15"/>
      <c r="BI615" s="15"/>
      <c r="BJ615" s="15"/>
      <c r="BK615" s="15"/>
      <c r="BL615" s="15"/>
      <c r="BM615" s="15"/>
      <c r="BN615" s="15"/>
      <c r="BO615" s="15"/>
      <c r="BP615" s="15"/>
      <c r="BQ615" s="15"/>
      <c r="BR615" s="15"/>
      <c r="BS615" s="15"/>
      <c r="BT615" s="15"/>
      <c r="BU615" s="15"/>
      <c r="BV615" s="15"/>
      <c r="BW615" s="15"/>
      <c r="BX615" s="15"/>
      <c r="BY615" s="15"/>
      <c r="BZ615" s="15"/>
      <c r="CA615" s="8"/>
      <c r="CB615" s="8"/>
      <c r="CC615" s="8"/>
      <c r="CD615" s="8"/>
      <c r="CE615" s="8"/>
      <c r="CF615" s="8"/>
      <c r="CG615" s="8"/>
      <c r="CH615" s="8"/>
      <c r="CI615" s="8"/>
      <c r="CJ615" s="8"/>
      <c r="CK615" s="8"/>
      <c r="CL615" s="8"/>
      <c r="CM615" s="8"/>
      <c r="CN615" s="8"/>
      <c r="CO615" s="8"/>
      <c r="CP615" s="8"/>
      <c r="CQ615" s="8"/>
      <c r="CR615" s="8"/>
      <c r="CS615" s="8"/>
      <c r="CT615" s="8"/>
      <c r="CU615" s="8"/>
      <c r="CV615" s="8"/>
      <c r="CW615" s="8"/>
      <c r="CX615" s="8"/>
      <c r="CY615" s="8"/>
      <c r="CZ615" s="8"/>
    </row>
    <row r="616" ht="14.25" customHeight="1">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c r="BC616" s="15"/>
      <c r="BD616" s="15"/>
      <c r="BE616" s="15"/>
      <c r="BF616" s="15"/>
      <c r="BG616" s="15"/>
      <c r="BH616" s="15"/>
      <c r="BI616" s="15"/>
      <c r="BJ616" s="15"/>
      <c r="BK616" s="15"/>
      <c r="BL616" s="15"/>
      <c r="BM616" s="15"/>
      <c r="BN616" s="15"/>
      <c r="BO616" s="15"/>
      <c r="BP616" s="15"/>
      <c r="BQ616" s="15"/>
      <c r="BR616" s="15"/>
      <c r="BS616" s="15"/>
      <c r="BT616" s="15"/>
      <c r="BU616" s="15"/>
      <c r="BV616" s="15"/>
      <c r="BW616" s="15"/>
      <c r="BX616" s="15"/>
      <c r="BY616" s="15"/>
      <c r="BZ616" s="15"/>
      <c r="CA616" s="8"/>
      <c r="CB616" s="8"/>
      <c r="CC616" s="8"/>
      <c r="CD616" s="8"/>
      <c r="CE616" s="8"/>
      <c r="CF616" s="8"/>
      <c r="CG616" s="8"/>
      <c r="CH616" s="8"/>
      <c r="CI616" s="8"/>
      <c r="CJ616" s="8"/>
      <c r="CK616" s="8"/>
      <c r="CL616" s="8"/>
      <c r="CM616" s="8"/>
      <c r="CN616" s="8"/>
      <c r="CO616" s="8"/>
      <c r="CP616" s="8"/>
      <c r="CQ616" s="8"/>
      <c r="CR616" s="8"/>
      <c r="CS616" s="8"/>
      <c r="CT616" s="8"/>
      <c r="CU616" s="8"/>
      <c r="CV616" s="8"/>
      <c r="CW616" s="8"/>
      <c r="CX616" s="8"/>
      <c r="CY616" s="8"/>
      <c r="CZ616" s="8"/>
    </row>
    <row r="617" ht="14.25" customHeight="1">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c r="AG617" s="15"/>
      <c r="AH617" s="15"/>
      <c r="AI617" s="15"/>
      <c r="AJ617" s="15"/>
      <c r="AK617" s="15"/>
      <c r="AL617" s="15"/>
      <c r="AM617" s="15"/>
      <c r="AN617" s="15"/>
      <c r="AO617" s="15"/>
      <c r="AP617" s="15"/>
      <c r="AQ617" s="15"/>
      <c r="AR617" s="15"/>
      <c r="AS617" s="15"/>
      <c r="AT617" s="15"/>
      <c r="AU617" s="15"/>
      <c r="AV617" s="15"/>
      <c r="AW617" s="15"/>
      <c r="AX617" s="15"/>
      <c r="AY617" s="15"/>
      <c r="AZ617" s="15"/>
      <c r="BA617" s="15"/>
      <c r="BB617" s="15"/>
      <c r="BC617" s="15"/>
      <c r="BD617" s="15"/>
      <c r="BE617" s="15"/>
      <c r="BF617" s="15"/>
      <c r="BG617" s="15"/>
      <c r="BH617" s="15"/>
      <c r="BI617" s="15"/>
      <c r="BJ617" s="15"/>
      <c r="BK617" s="15"/>
      <c r="BL617" s="15"/>
      <c r="BM617" s="15"/>
      <c r="BN617" s="15"/>
      <c r="BO617" s="15"/>
      <c r="BP617" s="15"/>
      <c r="BQ617" s="15"/>
      <c r="BR617" s="15"/>
      <c r="BS617" s="15"/>
      <c r="BT617" s="15"/>
      <c r="BU617" s="15"/>
      <c r="BV617" s="15"/>
      <c r="BW617" s="15"/>
      <c r="BX617" s="15"/>
      <c r="BY617" s="15"/>
      <c r="BZ617" s="15"/>
      <c r="CA617" s="8"/>
      <c r="CB617" s="8"/>
      <c r="CC617" s="8"/>
      <c r="CD617" s="8"/>
      <c r="CE617" s="8"/>
      <c r="CF617" s="8"/>
      <c r="CG617" s="8"/>
      <c r="CH617" s="8"/>
      <c r="CI617" s="8"/>
      <c r="CJ617" s="8"/>
      <c r="CK617" s="8"/>
      <c r="CL617" s="8"/>
      <c r="CM617" s="8"/>
      <c r="CN617" s="8"/>
      <c r="CO617" s="8"/>
      <c r="CP617" s="8"/>
      <c r="CQ617" s="8"/>
      <c r="CR617" s="8"/>
      <c r="CS617" s="8"/>
      <c r="CT617" s="8"/>
      <c r="CU617" s="8"/>
      <c r="CV617" s="8"/>
      <c r="CW617" s="8"/>
      <c r="CX617" s="8"/>
      <c r="CY617" s="8"/>
      <c r="CZ617" s="8"/>
    </row>
    <row r="618" ht="14.25" customHeight="1">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c r="BC618" s="15"/>
      <c r="BD618" s="15"/>
      <c r="BE618" s="15"/>
      <c r="BF618" s="15"/>
      <c r="BG618" s="15"/>
      <c r="BH618" s="15"/>
      <c r="BI618" s="15"/>
      <c r="BJ618" s="15"/>
      <c r="BK618" s="15"/>
      <c r="BL618" s="15"/>
      <c r="BM618" s="15"/>
      <c r="BN618" s="15"/>
      <c r="BO618" s="15"/>
      <c r="BP618" s="15"/>
      <c r="BQ618" s="15"/>
      <c r="BR618" s="15"/>
      <c r="BS618" s="15"/>
      <c r="BT618" s="15"/>
      <c r="BU618" s="15"/>
      <c r="BV618" s="15"/>
      <c r="BW618" s="15"/>
      <c r="BX618" s="15"/>
      <c r="BY618" s="15"/>
      <c r="BZ618" s="15"/>
      <c r="CA618" s="8"/>
      <c r="CB618" s="8"/>
      <c r="CC618" s="8"/>
      <c r="CD618" s="8"/>
      <c r="CE618" s="8"/>
      <c r="CF618" s="8"/>
      <c r="CG618" s="8"/>
      <c r="CH618" s="8"/>
      <c r="CI618" s="8"/>
      <c r="CJ618" s="8"/>
      <c r="CK618" s="8"/>
      <c r="CL618" s="8"/>
      <c r="CM618" s="8"/>
      <c r="CN618" s="8"/>
      <c r="CO618" s="8"/>
      <c r="CP618" s="8"/>
      <c r="CQ618" s="8"/>
      <c r="CR618" s="8"/>
      <c r="CS618" s="8"/>
      <c r="CT618" s="8"/>
      <c r="CU618" s="8"/>
      <c r="CV618" s="8"/>
      <c r="CW618" s="8"/>
      <c r="CX618" s="8"/>
      <c r="CY618" s="8"/>
      <c r="CZ618" s="8"/>
    </row>
    <row r="619" ht="14.25" customHeight="1">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c r="AG619" s="15"/>
      <c r="AH619" s="15"/>
      <c r="AI619" s="15"/>
      <c r="AJ619" s="15"/>
      <c r="AK619" s="15"/>
      <c r="AL619" s="15"/>
      <c r="AM619" s="15"/>
      <c r="AN619" s="15"/>
      <c r="AO619" s="15"/>
      <c r="AP619" s="15"/>
      <c r="AQ619" s="15"/>
      <c r="AR619" s="15"/>
      <c r="AS619" s="15"/>
      <c r="AT619" s="15"/>
      <c r="AU619" s="15"/>
      <c r="AV619" s="15"/>
      <c r="AW619" s="15"/>
      <c r="AX619" s="15"/>
      <c r="AY619" s="15"/>
      <c r="AZ619" s="15"/>
      <c r="BA619" s="15"/>
      <c r="BB619" s="15"/>
      <c r="BC619" s="15"/>
      <c r="BD619" s="15"/>
      <c r="BE619" s="15"/>
      <c r="BF619" s="15"/>
      <c r="BG619" s="15"/>
      <c r="BH619" s="15"/>
      <c r="BI619" s="15"/>
      <c r="BJ619" s="15"/>
      <c r="BK619" s="15"/>
      <c r="BL619" s="15"/>
      <c r="BM619" s="15"/>
      <c r="BN619" s="15"/>
      <c r="BO619" s="15"/>
      <c r="BP619" s="15"/>
      <c r="BQ619" s="15"/>
      <c r="BR619" s="15"/>
      <c r="BS619" s="15"/>
      <c r="BT619" s="15"/>
      <c r="BU619" s="15"/>
      <c r="BV619" s="15"/>
      <c r="BW619" s="15"/>
      <c r="BX619" s="15"/>
      <c r="BY619" s="15"/>
      <c r="BZ619" s="15"/>
      <c r="CA619" s="8"/>
      <c r="CB619" s="8"/>
      <c r="CC619" s="8"/>
      <c r="CD619" s="8"/>
      <c r="CE619" s="8"/>
      <c r="CF619" s="8"/>
      <c r="CG619" s="8"/>
      <c r="CH619" s="8"/>
      <c r="CI619" s="8"/>
      <c r="CJ619" s="8"/>
      <c r="CK619" s="8"/>
      <c r="CL619" s="8"/>
      <c r="CM619" s="8"/>
      <c r="CN619" s="8"/>
      <c r="CO619" s="8"/>
      <c r="CP619" s="8"/>
      <c r="CQ619" s="8"/>
      <c r="CR619" s="8"/>
      <c r="CS619" s="8"/>
      <c r="CT619" s="8"/>
      <c r="CU619" s="8"/>
      <c r="CV619" s="8"/>
      <c r="CW619" s="8"/>
      <c r="CX619" s="8"/>
      <c r="CY619" s="8"/>
      <c r="CZ619" s="8"/>
    </row>
    <row r="620" ht="14.25" customHeight="1">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c r="BC620" s="15"/>
      <c r="BD620" s="15"/>
      <c r="BE620" s="15"/>
      <c r="BF620" s="15"/>
      <c r="BG620" s="15"/>
      <c r="BH620" s="15"/>
      <c r="BI620" s="15"/>
      <c r="BJ620" s="15"/>
      <c r="BK620" s="15"/>
      <c r="BL620" s="15"/>
      <c r="BM620" s="15"/>
      <c r="BN620" s="15"/>
      <c r="BO620" s="15"/>
      <c r="BP620" s="15"/>
      <c r="BQ620" s="15"/>
      <c r="BR620" s="15"/>
      <c r="BS620" s="15"/>
      <c r="BT620" s="15"/>
      <c r="BU620" s="15"/>
      <c r="BV620" s="15"/>
      <c r="BW620" s="15"/>
      <c r="BX620" s="15"/>
      <c r="BY620" s="15"/>
      <c r="BZ620" s="15"/>
      <c r="CA620" s="8"/>
      <c r="CB620" s="8"/>
      <c r="CC620" s="8"/>
      <c r="CD620" s="8"/>
      <c r="CE620" s="8"/>
      <c r="CF620" s="8"/>
      <c r="CG620" s="8"/>
      <c r="CH620" s="8"/>
      <c r="CI620" s="8"/>
      <c r="CJ620" s="8"/>
      <c r="CK620" s="8"/>
      <c r="CL620" s="8"/>
      <c r="CM620" s="8"/>
      <c r="CN620" s="8"/>
      <c r="CO620" s="8"/>
      <c r="CP620" s="8"/>
      <c r="CQ620" s="8"/>
      <c r="CR620" s="8"/>
      <c r="CS620" s="8"/>
      <c r="CT620" s="8"/>
      <c r="CU620" s="8"/>
      <c r="CV620" s="8"/>
      <c r="CW620" s="8"/>
      <c r="CX620" s="8"/>
      <c r="CY620" s="8"/>
      <c r="CZ620" s="8"/>
    </row>
    <row r="621" ht="14.25" customHeight="1">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c r="AG621" s="15"/>
      <c r="AH621" s="15"/>
      <c r="AI621" s="15"/>
      <c r="AJ621" s="15"/>
      <c r="AK621" s="15"/>
      <c r="AL621" s="15"/>
      <c r="AM621" s="15"/>
      <c r="AN621" s="15"/>
      <c r="AO621" s="15"/>
      <c r="AP621" s="15"/>
      <c r="AQ621" s="15"/>
      <c r="AR621" s="15"/>
      <c r="AS621" s="15"/>
      <c r="AT621" s="15"/>
      <c r="AU621" s="15"/>
      <c r="AV621" s="15"/>
      <c r="AW621" s="15"/>
      <c r="AX621" s="15"/>
      <c r="AY621" s="15"/>
      <c r="AZ621" s="15"/>
      <c r="BA621" s="15"/>
      <c r="BB621" s="15"/>
      <c r="BC621" s="15"/>
      <c r="BD621" s="15"/>
      <c r="BE621" s="15"/>
      <c r="BF621" s="15"/>
      <c r="BG621" s="15"/>
      <c r="BH621" s="15"/>
      <c r="BI621" s="15"/>
      <c r="BJ621" s="15"/>
      <c r="BK621" s="15"/>
      <c r="BL621" s="15"/>
      <c r="BM621" s="15"/>
      <c r="BN621" s="15"/>
      <c r="BO621" s="15"/>
      <c r="BP621" s="15"/>
      <c r="BQ621" s="15"/>
      <c r="BR621" s="15"/>
      <c r="BS621" s="15"/>
      <c r="BT621" s="15"/>
      <c r="BU621" s="15"/>
      <c r="BV621" s="15"/>
      <c r="BW621" s="15"/>
      <c r="BX621" s="15"/>
      <c r="BY621" s="15"/>
      <c r="BZ621" s="15"/>
      <c r="CA621" s="8"/>
      <c r="CB621" s="8"/>
      <c r="CC621" s="8"/>
      <c r="CD621" s="8"/>
      <c r="CE621" s="8"/>
      <c r="CF621" s="8"/>
      <c r="CG621" s="8"/>
      <c r="CH621" s="8"/>
      <c r="CI621" s="8"/>
      <c r="CJ621" s="8"/>
      <c r="CK621" s="8"/>
      <c r="CL621" s="8"/>
      <c r="CM621" s="8"/>
      <c r="CN621" s="8"/>
      <c r="CO621" s="8"/>
      <c r="CP621" s="8"/>
      <c r="CQ621" s="8"/>
      <c r="CR621" s="8"/>
      <c r="CS621" s="8"/>
      <c r="CT621" s="8"/>
      <c r="CU621" s="8"/>
      <c r="CV621" s="8"/>
      <c r="CW621" s="8"/>
      <c r="CX621" s="8"/>
      <c r="CY621" s="8"/>
      <c r="CZ621" s="8"/>
    </row>
    <row r="622" ht="14.25" customHeight="1">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c r="BC622" s="15"/>
      <c r="BD622" s="15"/>
      <c r="BE622" s="15"/>
      <c r="BF622" s="15"/>
      <c r="BG622" s="15"/>
      <c r="BH622" s="15"/>
      <c r="BI622" s="15"/>
      <c r="BJ622" s="15"/>
      <c r="BK622" s="15"/>
      <c r="BL622" s="15"/>
      <c r="BM622" s="15"/>
      <c r="BN622" s="15"/>
      <c r="BO622" s="15"/>
      <c r="BP622" s="15"/>
      <c r="BQ622" s="15"/>
      <c r="BR622" s="15"/>
      <c r="BS622" s="15"/>
      <c r="BT622" s="15"/>
      <c r="BU622" s="15"/>
      <c r="BV622" s="15"/>
      <c r="BW622" s="15"/>
      <c r="BX622" s="15"/>
      <c r="BY622" s="15"/>
      <c r="BZ622" s="15"/>
      <c r="CA622" s="8"/>
      <c r="CB622" s="8"/>
      <c r="CC622" s="8"/>
      <c r="CD622" s="8"/>
      <c r="CE622" s="8"/>
      <c r="CF622" s="8"/>
      <c r="CG622" s="8"/>
      <c r="CH622" s="8"/>
      <c r="CI622" s="8"/>
      <c r="CJ622" s="8"/>
      <c r="CK622" s="8"/>
      <c r="CL622" s="8"/>
      <c r="CM622" s="8"/>
      <c r="CN622" s="8"/>
      <c r="CO622" s="8"/>
      <c r="CP622" s="8"/>
      <c r="CQ622" s="8"/>
      <c r="CR622" s="8"/>
      <c r="CS622" s="8"/>
      <c r="CT622" s="8"/>
      <c r="CU622" s="8"/>
      <c r="CV622" s="8"/>
      <c r="CW622" s="8"/>
      <c r="CX622" s="8"/>
      <c r="CY622" s="8"/>
      <c r="CZ622" s="8"/>
    </row>
    <row r="623" ht="14.25" customHeight="1">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c r="BC623" s="15"/>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8"/>
      <c r="CB623" s="8"/>
      <c r="CC623" s="8"/>
      <c r="CD623" s="8"/>
      <c r="CE623" s="8"/>
      <c r="CF623" s="8"/>
      <c r="CG623" s="8"/>
      <c r="CH623" s="8"/>
      <c r="CI623" s="8"/>
      <c r="CJ623" s="8"/>
      <c r="CK623" s="8"/>
      <c r="CL623" s="8"/>
      <c r="CM623" s="8"/>
      <c r="CN623" s="8"/>
      <c r="CO623" s="8"/>
      <c r="CP623" s="8"/>
      <c r="CQ623" s="8"/>
      <c r="CR623" s="8"/>
      <c r="CS623" s="8"/>
      <c r="CT623" s="8"/>
      <c r="CU623" s="8"/>
      <c r="CV623" s="8"/>
      <c r="CW623" s="8"/>
      <c r="CX623" s="8"/>
      <c r="CY623" s="8"/>
      <c r="CZ623" s="8"/>
    </row>
    <row r="624" ht="14.25" customHeight="1">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c r="BC624" s="15"/>
      <c r="BD624" s="15"/>
      <c r="BE624" s="15"/>
      <c r="BF624" s="15"/>
      <c r="BG624" s="15"/>
      <c r="BH624" s="15"/>
      <c r="BI624" s="15"/>
      <c r="BJ624" s="15"/>
      <c r="BK624" s="15"/>
      <c r="BL624" s="15"/>
      <c r="BM624" s="15"/>
      <c r="BN624" s="15"/>
      <c r="BO624" s="15"/>
      <c r="BP624" s="15"/>
      <c r="BQ624" s="15"/>
      <c r="BR624" s="15"/>
      <c r="BS624" s="15"/>
      <c r="BT624" s="15"/>
      <c r="BU624" s="15"/>
      <c r="BV624" s="15"/>
      <c r="BW624" s="15"/>
      <c r="BX624" s="15"/>
      <c r="BY624" s="15"/>
      <c r="BZ624" s="15"/>
      <c r="CA624" s="8"/>
      <c r="CB624" s="8"/>
      <c r="CC624" s="8"/>
      <c r="CD624" s="8"/>
      <c r="CE624" s="8"/>
      <c r="CF624" s="8"/>
      <c r="CG624" s="8"/>
      <c r="CH624" s="8"/>
      <c r="CI624" s="8"/>
      <c r="CJ624" s="8"/>
      <c r="CK624" s="8"/>
      <c r="CL624" s="8"/>
      <c r="CM624" s="8"/>
      <c r="CN624" s="8"/>
      <c r="CO624" s="8"/>
      <c r="CP624" s="8"/>
      <c r="CQ624" s="8"/>
      <c r="CR624" s="8"/>
      <c r="CS624" s="8"/>
      <c r="CT624" s="8"/>
      <c r="CU624" s="8"/>
      <c r="CV624" s="8"/>
      <c r="CW624" s="8"/>
      <c r="CX624" s="8"/>
      <c r="CY624" s="8"/>
      <c r="CZ624" s="8"/>
    </row>
    <row r="625" ht="14.25" customHeight="1">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c r="AG625" s="15"/>
      <c r="AH625" s="15"/>
      <c r="AI625" s="15"/>
      <c r="AJ625" s="15"/>
      <c r="AK625" s="15"/>
      <c r="AL625" s="15"/>
      <c r="AM625" s="15"/>
      <c r="AN625" s="15"/>
      <c r="AO625" s="15"/>
      <c r="AP625" s="15"/>
      <c r="AQ625" s="15"/>
      <c r="AR625" s="15"/>
      <c r="AS625" s="15"/>
      <c r="AT625" s="15"/>
      <c r="AU625" s="15"/>
      <c r="AV625" s="15"/>
      <c r="AW625" s="15"/>
      <c r="AX625" s="15"/>
      <c r="AY625" s="15"/>
      <c r="AZ625" s="15"/>
      <c r="BA625" s="15"/>
      <c r="BB625" s="15"/>
      <c r="BC625" s="15"/>
      <c r="BD625" s="15"/>
      <c r="BE625" s="15"/>
      <c r="BF625" s="15"/>
      <c r="BG625" s="15"/>
      <c r="BH625" s="15"/>
      <c r="BI625" s="15"/>
      <c r="BJ625" s="15"/>
      <c r="BK625" s="15"/>
      <c r="BL625" s="15"/>
      <c r="BM625" s="15"/>
      <c r="BN625" s="15"/>
      <c r="BO625" s="15"/>
      <c r="BP625" s="15"/>
      <c r="BQ625" s="15"/>
      <c r="BR625" s="15"/>
      <c r="BS625" s="15"/>
      <c r="BT625" s="15"/>
      <c r="BU625" s="15"/>
      <c r="BV625" s="15"/>
      <c r="BW625" s="15"/>
      <c r="BX625" s="15"/>
      <c r="BY625" s="15"/>
      <c r="BZ625" s="15"/>
      <c r="CA625" s="8"/>
      <c r="CB625" s="8"/>
      <c r="CC625" s="8"/>
      <c r="CD625" s="8"/>
      <c r="CE625" s="8"/>
      <c r="CF625" s="8"/>
      <c r="CG625" s="8"/>
      <c r="CH625" s="8"/>
      <c r="CI625" s="8"/>
      <c r="CJ625" s="8"/>
      <c r="CK625" s="8"/>
      <c r="CL625" s="8"/>
      <c r="CM625" s="8"/>
      <c r="CN625" s="8"/>
      <c r="CO625" s="8"/>
      <c r="CP625" s="8"/>
      <c r="CQ625" s="8"/>
      <c r="CR625" s="8"/>
      <c r="CS625" s="8"/>
      <c r="CT625" s="8"/>
      <c r="CU625" s="8"/>
      <c r="CV625" s="8"/>
      <c r="CW625" s="8"/>
      <c r="CX625" s="8"/>
      <c r="CY625" s="8"/>
      <c r="CZ625" s="8"/>
    </row>
    <row r="626" ht="14.25" customHeight="1">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c r="BC626" s="15"/>
      <c r="BD626" s="15"/>
      <c r="BE626" s="15"/>
      <c r="BF626" s="15"/>
      <c r="BG626" s="15"/>
      <c r="BH626" s="15"/>
      <c r="BI626" s="15"/>
      <c r="BJ626" s="15"/>
      <c r="BK626" s="15"/>
      <c r="BL626" s="15"/>
      <c r="BM626" s="15"/>
      <c r="BN626" s="15"/>
      <c r="BO626" s="15"/>
      <c r="BP626" s="15"/>
      <c r="BQ626" s="15"/>
      <c r="BR626" s="15"/>
      <c r="BS626" s="15"/>
      <c r="BT626" s="15"/>
      <c r="BU626" s="15"/>
      <c r="BV626" s="15"/>
      <c r="BW626" s="15"/>
      <c r="BX626" s="15"/>
      <c r="BY626" s="15"/>
      <c r="BZ626" s="15"/>
      <c r="CA626" s="8"/>
      <c r="CB626" s="8"/>
      <c r="CC626" s="8"/>
      <c r="CD626" s="8"/>
      <c r="CE626" s="8"/>
      <c r="CF626" s="8"/>
      <c r="CG626" s="8"/>
      <c r="CH626" s="8"/>
      <c r="CI626" s="8"/>
      <c r="CJ626" s="8"/>
      <c r="CK626" s="8"/>
      <c r="CL626" s="8"/>
      <c r="CM626" s="8"/>
      <c r="CN626" s="8"/>
      <c r="CO626" s="8"/>
      <c r="CP626" s="8"/>
      <c r="CQ626" s="8"/>
      <c r="CR626" s="8"/>
      <c r="CS626" s="8"/>
      <c r="CT626" s="8"/>
      <c r="CU626" s="8"/>
      <c r="CV626" s="8"/>
      <c r="CW626" s="8"/>
      <c r="CX626" s="8"/>
      <c r="CY626" s="8"/>
      <c r="CZ626" s="8"/>
    </row>
    <row r="627" ht="14.25" customHeight="1">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5"/>
      <c r="BC627" s="15"/>
      <c r="BD627" s="15"/>
      <c r="BE627" s="15"/>
      <c r="BF627" s="15"/>
      <c r="BG627" s="15"/>
      <c r="BH627" s="15"/>
      <c r="BI627" s="15"/>
      <c r="BJ627" s="15"/>
      <c r="BK627" s="15"/>
      <c r="BL627" s="15"/>
      <c r="BM627" s="15"/>
      <c r="BN627" s="15"/>
      <c r="BO627" s="15"/>
      <c r="BP627" s="15"/>
      <c r="BQ627" s="15"/>
      <c r="BR627" s="15"/>
      <c r="BS627" s="15"/>
      <c r="BT627" s="15"/>
      <c r="BU627" s="15"/>
      <c r="BV627" s="15"/>
      <c r="BW627" s="15"/>
      <c r="BX627" s="15"/>
      <c r="BY627" s="15"/>
      <c r="BZ627" s="15"/>
      <c r="CA627" s="8"/>
      <c r="CB627" s="8"/>
      <c r="CC627" s="8"/>
      <c r="CD627" s="8"/>
      <c r="CE627" s="8"/>
      <c r="CF627" s="8"/>
      <c r="CG627" s="8"/>
      <c r="CH627" s="8"/>
      <c r="CI627" s="8"/>
      <c r="CJ627" s="8"/>
      <c r="CK627" s="8"/>
      <c r="CL627" s="8"/>
      <c r="CM627" s="8"/>
      <c r="CN627" s="8"/>
      <c r="CO627" s="8"/>
      <c r="CP627" s="8"/>
      <c r="CQ627" s="8"/>
      <c r="CR627" s="8"/>
      <c r="CS627" s="8"/>
      <c r="CT627" s="8"/>
      <c r="CU627" s="8"/>
      <c r="CV627" s="8"/>
      <c r="CW627" s="8"/>
      <c r="CX627" s="8"/>
      <c r="CY627" s="8"/>
      <c r="CZ627" s="8"/>
    </row>
    <row r="628" ht="14.25" customHeight="1">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c r="BC628" s="15"/>
      <c r="BD628" s="15"/>
      <c r="BE628" s="15"/>
      <c r="BF628" s="15"/>
      <c r="BG628" s="15"/>
      <c r="BH628" s="15"/>
      <c r="BI628" s="15"/>
      <c r="BJ628" s="15"/>
      <c r="BK628" s="15"/>
      <c r="BL628" s="15"/>
      <c r="BM628" s="15"/>
      <c r="BN628" s="15"/>
      <c r="BO628" s="15"/>
      <c r="BP628" s="15"/>
      <c r="BQ628" s="15"/>
      <c r="BR628" s="15"/>
      <c r="BS628" s="15"/>
      <c r="BT628" s="15"/>
      <c r="BU628" s="15"/>
      <c r="BV628" s="15"/>
      <c r="BW628" s="15"/>
      <c r="BX628" s="15"/>
      <c r="BY628" s="15"/>
      <c r="BZ628" s="15"/>
      <c r="CA628" s="8"/>
      <c r="CB628" s="8"/>
      <c r="CC628" s="8"/>
      <c r="CD628" s="8"/>
      <c r="CE628" s="8"/>
      <c r="CF628" s="8"/>
      <c r="CG628" s="8"/>
      <c r="CH628" s="8"/>
      <c r="CI628" s="8"/>
      <c r="CJ628" s="8"/>
      <c r="CK628" s="8"/>
      <c r="CL628" s="8"/>
      <c r="CM628" s="8"/>
      <c r="CN628" s="8"/>
      <c r="CO628" s="8"/>
      <c r="CP628" s="8"/>
      <c r="CQ628" s="8"/>
      <c r="CR628" s="8"/>
      <c r="CS628" s="8"/>
      <c r="CT628" s="8"/>
      <c r="CU628" s="8"/>
      <c r="CV628" s="8"/>
      <c r="CW628" s="8"/>
      <c r="CX628" s="8"/>
      <c r="CY628" s="8"/>
      <c r="CZ628" s="8"/>
    </row>
    <row r="629" ht="14.25" customHeight="1">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c r="AG629" s="15"/>
      <c r="AH629" s="15"/>
      <c r="AI629" s="15"/>
      <c r="AJ629" s="15"/>
      <c r="AK629" s="15"/>
      <c r="AL629" s="15"/>
      <c r="AM629" s="15"/>
      <c r="AN629" s="15"/>
      <c r="AO629" s="15"/>
      <c r="AP629" s="15"/>
      <c r="AQ629" s="15"/>
      <c r="AR629" s="15"/>
      <c r="AS629" s="15"/>
      <c r="AT629" s="15"/>
      <c r="AU629" s="15"/>
      <c r="AV629" s="15"/>
      <c r="AW629" s="15"/>
      <c r="AX629" s="15"/>
      <c r="AY629" s="15"/>
      <c r="AZ629" s="15"/>
      <c r="BA629" s="15"/>
      <c r="BB629" s="15"/>
      <c r="BC629" s="15"/>
      <c r="BD629" s="15"/>
      <c r="BE629" s="15"/>
      <c r="BF629" s="15"/>
      <c r="BG629" s="15"/>
      <c r="BH629" s="15"/>
      <c r="BI629" s="15"/>
      <c r="BJ629" s="15"/>
      <c r="BK629" s="15"/>
      <c r="BL629" s="15"/>
      <c r="BM629" s="15"/>
      <c r="BN629" s="15"/>
      <c r="BO629" s="15"/>
      <c r="BP629" s="15"/>
      <c r="BQ629" s="15"/>
      <c r="BR629" s="15"/>
      <c r="BS629" s="15"/>
      <c r="BT629" s="15"/>
      <c r="BU629" s="15"/>
      <c r="BV629" s="15"/>
      <c r="BW629" s="15"/>
      <c r="BX629" s="15"/>
      <c r="BY629" s="15"/>
      <c r="BZ629" s="15"/>
      <c r="CA629" s="8"/>
      <c r="CB629" s="8"/>
      <c r="CC629" s="8"/>
      <c r="CD629" s="8"/>
      <c r="CE629" s="8"/>
      <c r="CF629" s="8"/>
      <c r="CG629" s="8"/>
      <c r="CH629" s="8"/>
      <c r="CI629" s="8"/>
      <c r="CJ629" s="8"/>
      <c r="CK629" s="8"/>
      <c r="CL629" s="8"/>
      <c r="CM629" s="8"/>
      <c r="CN629" s="8"/>
      <c r="CO629" s="8"/>
      <c r="CP629" s="8"/>
      <c r="CQ629" s="8"/>
      <c r="CR629" s="8"/>
      <c r="CS629" s="8"/>
      <c r="CT629" s="8"/>
      <c r="CU629" s="8"/>
      <c r="CV629" s="8"/>
      <c r="CW629" s="8"/>
      <c r="CX629" s="8"/>
      <c r="CY629" s="8"/>
      <c r="CZ629" s="8"/>
    </row>
    <row r="630" ht="14.25" customHeight="1">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c r="BC630" s="15"/>
      <c r="BD630" s="15"/>
      <c r="BE630" s="15"/>
      <c r="BF630" s="15"/>
      <c r="BG630" s="15"/>
      <c r="BH630" s="15"/>
      <c r="BI630" s="15"/>
      <c r="BJ630" s="15"/>
      <c r="BK630" s="15"/>
      <c r="BL630" s="15"/>
      <c r="BM630" s="15"/>
      <c r="BN630" s="15"/>
      <c r="BO630" s="15"/>
      <c r="BP630" s="15"/>
      <c r="BQ630" s="15"/>
      <c r="BR630" s="15"/>
      <c r="BS630" s="15"/>
      <c r="BT630" s="15"/>
      <c r="BU630" s="15"/>
      <c r="BV630" s="15"/>
      <c r="BW630" s="15"/>
      <c r="BX630" s="15"/>
      <c r="BY630" s="15"/>
      <c r="BZ630" s="15"/>
      <c r="CA630" s="8"/>
      <c r="CB630" s="8"/>
      <c r="CC630" s="8"/>
      <c r="CD630" s="8"/>
      <c r="CE630" s="8"/>
      <c r="CF630" s="8"/>
      <c r="CG630" s="8"/>
      <c r="CH630" s="8"/>
      <c r="CI630" s="8"/>
      <c r="CJ630" s="8"/>
      <c r="CK630" s="8"/>
      <c r="CL630" s="8"/>
      <c r="CM630" s="8"/>
      <c r="CN630" s="8"/>
      <c r="CO630" s="8"/>
      <c r="CP630" s="8"/>
      <c r="CQ630" s="8"/>
      <c r="CR630" s="8"/>
      <c r="CS630" s="8"/>
      <c r="CT630" s="8"/>
      <c r="CU630" s="8"/>
      <c r="CV630" s="8"/>
      <c r="CW630" s="8"/>
      <c r="CX630" s="8"/>
      <c r="CY630" s="8"/>
      <c r="CZ630" s="8"/>
    </row>
    <row r="631" ht="14.25" customHeight="1">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c r="AY631" s="15"/>
      <c r="AZ631" s="15"/>
      <c r="BA631" s="15"/>
      <c r="BB631" s="15"/>
      <c r="BC631" s="15"/>
      <c r="BD631" s="15"/>
      <c r="BE631" s="15"/>
      <c r="BF631" s="15"/>
      <c r="BG631" s="15"/>
      <c r="BH631" s="15"/>
      <c r="BI631" s="15"/>
      <c r="BJ631" s="15"/>
      <c r="BK631" s="15"/>
      <c r="BL631" s="15"/>
      <c r="BM631" s="15"/>
      <c r="BN631" s="15"/>
      <c r="BO631" s="15"/>
      <c r="BP631" s="15"/>
      <c r="BQ631" s="15"/>
      <c r="BR631" s="15"/>
      <c r="BS631" s="15"/>
      <c r="BT631" s="15"/>
      <c r="BU631" s="15"/>
      <c r="BV631" s="15"/>
      <c r="BW631" s="15"/>
      <c r="BX631" s="15"/>
      <c r="BY631" s="15"/>
      <c r="BZ631" s="15"/>
      <c r="CA631" s="8"/>
      <c r="CB631" s="8"/>
      <c r="CC631" s="8"/>
      <c r="CD631" s="8"/>
      <c r="CE631" s="8"/>
      <c r="CF631" s="8"/>
      <c r="CG631" s="8"/>
      <c r="CH631" s="8"/>
      <c r="CI631" s="8"/>
      <c r="CJ631" s="8"/>
      <c r="CK631" s="8"/>
      <c r="CL631" s="8"/>
      <c r="CM631" s="8"/>
      <c r="CN631" s="8"/>
      <c r="CO631" s="8"/>
      <c r="CP631" s="8"/>
      <c r="CQ631" s="8"/>
      <c r="CR631" s="8"/>
      <c r="CS631" s="8"/>
      <c r="CT631" s="8"/>
      <c r="CU631" s="8"/>
      <c r="CV631" s="8"/>
      <c r="CW631" s="8"/>
      <c r="CX631" s="8"/>
      <c r="CY631" s="8"/>
      <c r="CZ631" s="8"/>
    </row>
    <row r="632" ht="14.25" customHeight="1">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c r="BC632" s="15"/>
      <c r="BD632" s="15"/>
      <c r="BE632" s="15"/>
      <c r="BF632" s="15"/>
      <c r="BG632" s="15"/>
      <c r="BH632" s="15"/>
      <c r="BI632" s="15"/>
      <c r="BJ632" s="15"/>
      <c r="BK632" s="15"/>
      <c r="BL632" s="15"/>
      <c r="BM632" s="15"/>
      <c r="BN632" s="15"/>
      <c r="BO632" s="15"/>
      <c r="BP632" s="15"/>
      <c r="BQ632" s="15"/>
      <c r="BR632" s="15"/>
      <c r="BS632" s="15"/>
      <c r="BT632" s="15"/>
      <c r="BU632" s="15"/>
      <c r="BV632" s="15"/>
      <c r="BW632" s="15"/>
      <c r="BX632" s="15"/>
      <c r="BY632" s="15"/>
      <c r="BZ632" s="15"/>
      <c r="CA632" s="8"/>
      <c r="CB632" s="8"/>
      <c r="CC632" s="8"/>
      <c r="CD632" s="8"/>
      <c r="CE632" s="8"/>
      <c r="CF632" s="8"/>
      <c r="CG632" s="8"/>
      <c r="CH632" s="8"/>
      <c r="CI632" s="8"/>
      <c r="CJ632" s="8"/>
      <c r="CK632" s="8"/>
      <c r="CL632" s="8"/>
      <c r="CM632" s="8"/>
      <c r="CN632" s="8"/>
      <c r="CO632" s="8"/>
      <c r="CP632" s="8"/>
      <c r="CQ632" s="8"/>
      <c r="CR632" s="8"/>
      <c r="CS632" s="8"/>
      <c r="CT632" s="8"/>
      <c r="CU632" s="8"/>
      <c r="CV632" s="8"/>
      <c r="CW632" s="8"/>
      <c r="CX632" s="8"/>
      <c r="CY632" s="8"/>
      <c r="CZ632" s="8"/>
    </row>
    <row r="633" ht="14.25" customHeight="1">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c r="AG633" s="15"/>
      <c r="AH633" s="15"/>
      <c r="AI633" s="15"/>
      <c r="AJ633" s="15"/>
      <c r="AK633" s="15"/>
      <c r="AL633" s="15"/>
      <c r="AM633" s="15"/>
      <c r="AN633" s="15"/>
      <c r="AO633" s="15"/>
      <c r="AP633" s="15"/>
      <c r="AQ633" s="15"/>
      <c r="AR633" s="15"/>
      <c r="AS633" s="15"/>
      <c r="AT633" s="15"/>
      <c r="AU633" s="15"/>
      <c r="AV633" s="15"/>
      <c r="AW633" s="15"/>
      <c r="AX633" s="15"/>
      <c r="AY633" s="15"/>
      <c r="AZ633" s="15"/>
      <c r="BA633" s="15"/>
      <c r="BB633" s="15"/>
      <c r="BC633" s="15"/>
      <c r="BD633" s="15"/>
      <c r="BE633" s="15"/>
      <c r="BF633" s="15"/>
      <c r="BG633" s="15"/>
      <c r="BH633" s="15"/>
      <c r="BI633" s="15"/>
      <c r="BJ633" s="15"/>
      <c r="BK633" s="15"/>
      <c r="BL633" s="15"/>
      <c r="BM633" s="15"/>
      <c r="BN633" s="15"/>
      <c r="BO633" s="15"/>
      <c r="BP633" s="15"/>
      <c r="BQ633" s="15"/>
      <c r="BR633" s="15"/>
      <c r="BS633" s="15"/>
      <c r="BT633" s="15"/>
      <c r="BU633" s="15"/>
      <c r="BV633" s="15"/>
      <c r="BW633" s="15"/>
      <c r="BX633" s="15"/>
      <c r="BY633" s="15"/>
      <c r="BZ633" s="15"/>
      <c r="CA633" s="8"/>
      <c r="CB633" s="8"/>
      <c r="CC633" s="8"/>
      <c r="CD633" s="8"/>
      <c r="CE633" s="8"/>
      <c r="CF633" s="8"/>
      <c r="CG633" s="8"/>
      <c r="CH633" s="8"/>
      <c r="CI633" s="8"/>
      <c r="CJ633" s="8"/>
      <c r="CK633" s="8"/>
      <c r="CL633" s="8"/>
      <c r="CM633" s="8"/>
      <c r="CN633" s="8"/>
      <c r="CO633" s="8"/>
      <c r="CP633" s="8"/>
      <c r="CQ633" s="8"/>
      <c r="CR633" s="8"/>
      <c r="CS633" s="8"/>
      <c r="CT633" s="8"/>
      <c r="CU633" s="8"/>
      <c r="CV633" s="8"/>
      <c r="CW633" s="8"/>
      <c r="CX633" s="8"/>
      <c r="CY633" s="8"/>
      <c r="CZ633" s="8"/>
    </row>
    <row r="634" ht="14.25" customHeight="1">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c r="BC634" s="15"/>
      <c r="BD634" s="15"/>
      <c r="BE634" s="15"/>
      <c r="BF634" s="15"/>
      <c r="BG634" s="15"/>
      <c r="BH634" s="15"/>
      <c r="BI634" s="15"/>
      <c r="BJ634" s="15"/>
      <c r="BK634" s="15"/>
      <c r="BL634" s="15"/>
      <c r="BM634" s="15"/>
      <c r="BN634" s="15"/>
      <c r="BO634" s="15"/>
      <c r="BP634" s="15"/>
      <c r="BQ634" s="15"/>
      <c r="BR634" s="15"/>
      <c r="BS634" s="15"/>
      <c r="BT634" s="15"/>
      <c r="BU634" s="15"/>
      <c r="BV634" s="15"/>
      <c r="BW634" s="15"/>
      <c r="BX634" s="15"/>
      <c r="BY634" s="15"/>
      <c r="BZ634" s="15"/>
      <c r="CA634" s="8"/>
      <c r="CB634" s="8"/>
      <c r="CC634" s="8"/>
      <c r="CD634" s="8"/>
      <c r="CE634" s="8"/>
      <c r="CF634" s="8"/>
      <c r="CG634" s="8"/>
      <c r="CH634" s="8"/>
      <c r="CI634" s="8"/>
      <c r="CJ634" s="8"/>
      <c r="CK634" s="8"/>
      <c r="CL634" s="8"/>
      <c r="CM634" s="8"/>
      <c r="CN634" s="8"/>
      <c r="CO634" s="8"/>
      <c r="CP634" s="8"/>
      <c r="CQ634" s="8"/>
      <c r="CR634" s="8"/>
      <c r="CS634" s="8"/>
      <c r="CT634" s="8"/>
      <c r="CU634" s="8"/>
      <c r="CV634" s="8"/>
      <c r="CW634" s="8"/>
      <c r="CX634" s="8"/>
      <c r="CY634" s="8"/>
      <c r="CZ634" s="8"/>
    </row>
    <row r="635" ht="14.25" customHeight="1">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5"/>
      <c r="BC635" s="15"/>
      <c r="BD635" s="15"/>
      <c r="BE635" s="15"/>
      <c r="BF635" s="15"/>
      <c r="BG635" s="15"/>
      <c r="BH635" s="15"/>
      <c r="BI635" s="15"/>
      <c r="BJ635" s="15"/>
      <c r="BK635" s="15"/>
      <c r="BL635" s="15"/>
      <c r="BM635" s="15"/>
      <c r="BN635" s="15"/>
      <c r="BO635" s="15"/>
      <c r="BP635" s="15"/>
      <c r="BQ635" s="15"/>
      <c r="BR635" s="15"/>
      <c r="BS635" s="15"/>
      <c r="BT635" s="15"/>
      <c r="BU635" s="15"/>
      <c r="BV635" s="15"/>
      <c r="BW635" s="15"/>
      <c r="BX635" s="15"/>
      <c r="BY635" s="15"/>
      <c r="BZ635" s="15"/>
      <c r="CA635" s="8"/>
      <c r="CB635" s="8"/>
      <c r="CC635" s="8"/>
      <c r="CD635" s="8"/>
      <c r="CE635" s="8"/>
      <c r="CF635" s="8"/>
      <c r="CG635" s="8"/>
      <c r="CH635" s="8"/>
      <c r="CI635" s="8"/>
      <c r="CJ635" s="8"/>
      <c r="CK635" s="8"/>
      <c r="CL635" s="8"/>
      <c r="CM635" s="8"/>
      <c r="CN635" s="8"/>
      <c r="CO635" s="8"/>
      <c r="CP635" s="8"/>
      <c r="CQ635" s="8"/>
      <c r="CR635" s="8"/>
      <c r="CS635" s="8"/>
      <c r="CT635" s="8"/>
      <c r="CU635" s="8"/>
      <c r="CV635" s="8"/>
      <c r="CW635" s="8"/>
      <c r="CX635" s="8"/>
      <c r="CY635" s="8"/>
      <c r="CZ635" s="8"/>
    </row>
    <row r="636" ht="14.25" customHeight="1">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c r="BC636" s="15"/>
      <c r="BD636" s="15"/>
      <c r="BE636" s="15"/>
      <c r="BF636" s="15"/>
      <c r="BG636" s="15"/>
      <c r="BH636" s="15"/>
      <c r="BI636" s="15"/>
      <c r="BJ636" s="15"/>
      <c r="BK636" s="15"/>
      <c r="BL636" s="15"/>
      <c r="BM636" s="15"/>
      <c r="BN636" s="15"/>
      <c r="BO636" s="15"/>
      <c r="BP636" s="15"/>
      <c r="BQ636" s="15"/>
      <c r="BR636" s="15"/>
      <c r="BS636" s="15"/>
      <c r="BT636" s="15"/>
      <c r="BU636" s="15"/>
      <c r="BV636" s="15"/>
      <c r="BW636" s="15"/>
      <c r="BX636" s="15"/>
      <c r="BY636" s="15"/>
      <c r="BZ636" s="15"/>
      <c r="CA636" s="8"/>
      <c r="CB636" s="8"/>
      <c r="CC636" s="8"/>
      <c r="CD636" s="8"/>
      <c r="CE636" s="8"/>
      <c r="CF636" s="8"/>
      <c r="CG636" s="8"/>
      <c r="CH636" s="8"/>
      <c r="CI636" s="8"/>
      <c r="CJ636" s="8"/>
      <c r="CK636" s="8"/>
      <c r="CL636" s="8"/>
      <c r="CM636" s="8"/>
      <c r="CN636" s="8"/>
      <c r="CO636" s="8"/>
      <c r="CP636" s="8"/>
      <c r="CQ636" s="8"/>
      <c r="CR636" s="8"/>
      <c r="CS636" s="8"/>
      <c r="CT636" s="8"/>
      <c r="CU636" s="8"/>
      <c r="CV636" s="8"/>
      <c r="CW636" s="8"/>
      <c r="CX636" s="8"/>
      <c r="CY636" s="8"/>
      <c r="CZ636" s="8"/>
    </row>
    <row r="637" ht="14.25" customHeight="1">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c r="AG637" s="15"/>
      <c r="AH637" s="15"/>
      <c r="AI637" s="15"/>
      <c r="AJ637" s="15"/>
      <c r="AK637" s="15"/>
      <c r="AL637" s="15"/>
      <c r="AM637" s="15"/>
      <c r="AN637" s="15"/>
      <c r="AO637" s="15"/>
      <c r="AP637" s="15"/>
      <c r="AQ637" s="15"/>
      <c r="AR637" s="15"/>
      <c r="AS637" s="15"/>
      <c r="AT637" s="15"/>
      <c r="AU637" s="15"/>
      <c r="AV637" s="15"/>
      <c r="AW637" s="15"/>
      <c r="AX637" s="15"/>
      <c r="AY637" s="15"/>
      <c r="AZ637" s="15"/>
      <c r="BA637" s="15"/>
      <c r="BB637" s="15"/>
      <c r="BC637" s="15"/>
      <c r="BD637" s="15"/>
      <c r="BE637" s="15"/>
      <c r="BF637" s="15"/>
      <c r="BG637" s="15"/>
      <c r="BH637" s="15"/>
      <c r="BI637" s="15"/>
      <c r="BJ637" s="15"/>
      <c r="BK637" s="15"/>
      <c r="BL637" s="15"/>
      <c r="BM637" s="15"/>
      <c r="BN637" s="15"/>
      <c r="BO637" s="15"/>
      <c r="BP637" s="15"/>
      <c r="BQ637" s="15"/>
      <c r="BR637" s="15"/>
      <c r="BS637" s="15"/>
      <c r="BT637" s="15"/>
      <c r="BU637" s="15"/>
      <c r="BV637" s="15"/>
      <c r="BW637" s="15"/>
      <c r="BX637" s="15"/>
      <c r="BY637" s="15"/>
      <c r="BZ637" s="15"/>
      <c r="CA637" s="8"/>
      <c r="CB637" s="8"/>
      <c r="CC637" s="8"/>
      <c r="CD637" s="8"/>
      <c r="CE637" s="8"/>
      <c r="CF637" s="8"/>
      <c r="CG637" s="8"/>
      <c r="CH637" s="8"/>
      <c r="CI637" s="8"/>
      <c r="CJ637" s="8"/>
      <c r="CK637" s="8"/>
      <c r="CL637" s="8"/>
      <c r="CM637" s="8"/>
      <c r="CN637" s="8"/>
      <c r="CO637" s="8"/>
      <c r="CP637" s="8"/>
      <c r="CQ637" s="8"/>
      <c r="CR637" s="8"/>
      <c r="CS637" s="8"/>
      <c r="CT637" s="8"/>
      <c r="CU637" s="8"/>
      <c r="CV637" s="8"/>
      <c r="CW637" s="8"/>
      <c r="CX637" s="8"/>
      <c r="CY637" s="8"/>
      <c r="CZ637" s="8"/>
    </row>
    <row r="638" ht="14.25" customHeight="1">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c r="BC638" s="15"/>
      <c r="BD638" s="15"/>
      <c r="BE638" s="15"/>
      <c r="BF638" s="15"/>
      <c r="BG638" s="15"/>
      <c r="BH638" s="15"/>
      <c r="BI638" s="15"/>
      <c r="BJ638" s="15"/>
      <c r="BK638" s="15"/>
      <c r="BL638" s="15"/>
      <c r="BM638" s="15"/>
      <c r="BN638" s="15"/>
      <c r="BO638" s="15"/>
      <c r="BP638" s="15"/>
      <c r="BQ638" s="15"/>
      <c r="BR638" s="15"/>
      <c r="BS638" s="15"/>
      <c r="BT638" s="15"/>
      <c r="BU638" s="15"/>
      <c r="BV638" s="15"/>
      <c r="BW638" s="15"/>
      <c r="BX638" s="15"/>
      <c r="BY638" s="15"/>
      <c r="BZ638" s="15"/>
      <c r="CA638" s="8"/>
      <c r="CB638" s="8"/>
      <c r="CC638" s="8"/>
      <c r="CD638" s="8"/>
      <c r="CE638" s="8"/>
      <c r="CF638" s="8"/>
      <c r="CG638" s="8"/>
      <c r="CH638" s="8"/>
      <c r="CI638" s="8"/>
      <c r="CJ638" s="8"/>
      <c r="CK638" s="8"/>
      <c r="CL638" s="8"/>
      <c r="CM638" s="8"/>
      <c r="CN638" s="8"/>
      <c r="CO638" s="8"/>
      <c r="CP638" s="8"/>
      <c r="CQ638" s="8"/>
      <c r="CR638" s="8"/>
      <c r="CS638" s="8"/>
      <c r="CT638" s="8"/>
      <c r="CU638" s="8"/>
      <c r="CV638" s="8"/>
      <c r="CW638" s="8"/>
      <c r="CX638" s="8"/>
      <c r="CY638" s="8"/>
      <c r="CZ638" s="8"/>
    </row>
    <row r="639" ht="14.25" customHeight="1">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c r="AG639" s="15"/>
      <c r="AH639" s="15"/>
      <c r="AI639" s="15"/>
      <c r="AJ639" s="15"/>
      <c r="AK639" s="15"/>
      <c r="AL639" s="15"/>
      <c r="AM639" s="15"/>
      <c r="AN639" s="15"/>
      <c r="AO639" s="15"/>
      <c r="AP639" s="15"/>
      <c r="AQ639" s="15"/>
      <c r="AR639" s="15"/>
      <c r="AS639" s="15"/>
      <c r="AT639" s="15"/>
      <c r="AU639" s="15"/>
      <c r="AV639" s="15"/>
      <c r="AW639" s="15"/>
      <c r="AX639" s="15"/>
      <c r="AY639" s="15"/>
      <c r="AZ639" s="15"/>
      <c r="BA639" s="15"/>
      <c r="BB639" s="15"/>
      <c r="BC639" s="15"/>
      <c r="BD639" s="15"/>
      <c r="BE639" s="15"/>
      <c r="BF639" s="15"/>
      <c r="BG639" s="15"/>
      <c r="BH639" s="15"/>
      <c r="BI639" s="15"/>
      <c r="BJ639" s="15"/>
      <c r="BK639" s="15"/>
      <c r="BL639" s="15"/>
      <c r="BM639" s="15"/>
      <c r="BN639" s="15"/>
      <c r="BO639" s="15"/>
      <c r="BP639" s="15"/>
      <c r="BQ639" s="15"/>
      <c r="BR639" s="15"/>
      <c r="BS639" s="15"/>
      <c r="BT639" s="15"/>
      <c r="BU639" s="15"/>
      <c r="BV639" s="15"/>
      <c r="BW639" s="15"/>
      <c r="BX639" s="15"/>
      <c r="BY639" s="15"/>
      <c r="BZ639" s="15"/>
      <c r="CA639" s="8"/>
      <c r="CB639" s="8"/>
      <c r="CC639" s="8"/>
      <c r="CD639" s="8"/>
      <c r="CE639" s="8"/>
      <c r="CF639" s="8"/>
      <c r="CG639" s="8"/>
      <c r="CH639" s="8"/>
      <c r="CI639" s="8"/>
      <c r="CJ639" s="8"/>
      <c r="CK639" s="8"/>
      <c r="CL639" s="8"/>
      <c r="CM639" s="8"/>
      <c r="CN639" s="8"/>
      <c r="CO639" s="8"/>
      <c r="CP639" s="8"/>
      <c r="CQ639" s="8"/>
      <c r="CR639" s="8"/>
      <c r="CS639" s="8"/>
      <c r="CT639" s="8"/>
      <c r="CU639" s="8"/>
      <c r="CV639" s="8"/>
      <c r="CW639" s="8"/>
      <c r="CX639" s="8"/>
      <c r="CY639" s="8"/>
      <c r="CZ639" s="8"/>
    </row>
    <row r="640" ht="14.25" customHeight="1">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c r="BC640" s="15"/>
      <c r="BD640" s="15"/>
      <c r="BE640" s="15"/>
      <c r="BF640" s="15"/>
      <c r="BG640" s="15"/>
      <c r="BH640" s="15"/>
      <c r="BI640" s="15"/>
      <c r="BJ640" s="15"/>
      <c r="BK640" s="15"/>
      <c r="BL640" s="15"/>
      <c r="BM640" s="15"/>
      <c r="BN640" s="15"/>
      <c r="BO640" s="15"/>
      <c r="BP640" s="15"/>
      <c r="BQ640" s="15"/>
      <c r="BR640" s="15"/>
      <c r="BS640" s="15"/>
      <c r="BT640" s="15"/>
      <c r="BU640" s="15"/>
      <c r="BV640" s="15"/>
      <c r="BW640" s="15"/>
      <c r="BX640" s="15"/>
      <c r="BY640" s="15"/>
      <c r="BZ640" s="15"/>
      <c r="CA640" s="8"/>
      <c r="CB640" s="8"/>
      <c r="CC640" s="8"/>
      <c r="CD640" s="8"/>
      <c r="CE640" s="8"/>
      <c r="CF640" s="8"/>
      <c r="CG640" s="8"/>
      <c r="CH640" s="8"/>
      <c r="CI640" s="8"/>
      <c r="CJ640" s="8"/>
      <c r="CK640" s="8"/>
      <c r="CL640" s="8"/>
      <c r="CM640" s="8"/>
      <c r="CN640" s="8"/>
      <c r="CO640" s="8"/>
      <c r="CP640" s="8"/>
      <c r="CQ640" s="8"/>
      <c r="CR640" s="8"/>
      <c r="CS640" s="8"/>
      <c r="CT640" s="8"/>
      <c r="CU640" s="8"/>
      <c r="CV640" s="8"/>
      <c r="CW640" s="8"/>
      <c r="CX640" s="8"/>
      <c r="CY640" s="8"/>
      <c r="CZ640" s="8"/>
    </row>
    <row r="641" ht="14.25" customHeight="1">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c r="AB641" s="15"/>
      <c r="AC641" s="15"/>
      <c r="AD641" s="15"/>
      <c r="AE641" s="15"/>
      <c r="AF641" s="15"/>
      <c r="AG641" s="15"/>
      <c r="AH641" s="15"/>
      <c r="AI641" s="15"/>
      <c r="AJ641" s="15"/>
      <c r="AK641" s="15"/>
      <c r="AL641" s="15"/>
      <c r="AM641" s="15"/>
      <c r="AN641" s="15"/>
      <c r="AO641" s="15"/>
      <c r="AP641" s="15"/>
      <c r="AQ641" s="15"/>
      <c r="AR641" s="15"/>
      <c r="AS641" s="15"/>
      <c r="AT641" s="15"/>
      <c r="AU641" s="15"/>
      <c r="AV641" s="15"/>
      <c r="AW641" s="15"/>
      <c r="AX641" s="15"/>
      <c r="AY641" s="15"/>
      <c r="AZ641" s="15"/>
      <c r="BA641" s="15"/>
      <c r="BB641" s="15"/>
      <c r="BC641" s="15"/>
      <c r="BD641" s="15"/>
      <c r="BE641" s="15"/>
      <c r="BF641" s="15"/>
      <c r="BG641" s="15"/>
      <c r="BH641" s="15"/>
      <c r="BI641" s="15"/>
      <c r="BJ641" s="15"/>
      <c r="BK641" s="15"/>
      <c r="BL641" s="15"/>
      <c r="BM641" s="15"/>
      <c r="BN641" s="15"/>
      <c r="BO641" s="15"/>
      <c r="BP641" s="15"/>
      <c r="BQ641" s="15"/>
      <c r="BR641" s="15"/>
      <c r="BS641" s="15"/>
      <c r="BT641" s="15"/>
      <c r="BU641" s="15"/>
      <c r="BV641" s="15"/>
      <c r="BW641" s="15"/>
      <c r="BX641" s="15"/>
      <c r="BY641" s="15"/>
      <c r="BZ641" s="15"/>
      <c r="CA641" s="8"/>
      <c r="CB641" s="8"/>
      <c r="CC641" s="8"/>
      <c r="CD641" s="8"/>
      <c r="CE641" s="8"/>
      <c r="CF641" s="8"/>
      <c r="CG641" s="8"/>
      <c r="CH641" s="8"/>
      <c r="CI641" s="8"/>
      <c r="CJ641" s="8"/>
      <c r="CK641" s="8"/>
      <c r="CL641" s="8"/>
      <c r="CM641" s="8"/>
      <c r="CN641" s="8"/>
      <c r="CO641" s="8"/>
      <c r="CP641" s="8"/>
      <c r="CQ641" s="8"/>
      <c r="CR641" s="8"/>
      <c r="CS641" s="8"/>
      <c r="CT641" s="8"/>
      <c r="CU641" s="8"/>
      <c r="CV641" s="8"/>
      <c r="CW641" s="8"/>
      <c r="CX641" s="8"/>
      <c r="CY641" s="8"/>
      <c r="CZ641" s="8"/>
    </row>
    <row r="642" ht="14.25" customHeight="1">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c r="BC642" s="15"/>
      <c r="BD642" s="15"/>
      <c r="BE642" s="15"/>
      <c r="BF642" s="15"/>
      <c r="BG642" s="15"/>
      <c r="BH642" s="15"/>
      <c r="BI642" s="15"/>
      <c r="BJ642" s="15"/>
      <c r="BK642" s="15"/>
      <c r="BL642" s="15"/>
      <c r="BM642" s="15"/>
      <c r="BN642" s="15"/>
      <c r="BO642" s="15"/>
      <c r="BP642" s="15"/>
      <c r="BQ642" s="15"/>
      <c r="BR642" s="15"/>
      <c r="BS642" s="15"/>
      <c r="BT642" s="15"/>
      <c r="BU642" s="15"/>
      <c r="BV642" s="15"/>
      <c r="BW642" s="15"/>
      <c r="BX642" s="15"/>
      <c r="BY642" s="15"/>
      <c r="BZ642" s="15"/>
      <c r="CA642" s="8"/>
      <c r="CB642" s="8"/>
      <c r="CC642" s="8"/>
      <c r="CD642" s="8"/>
      <c r="CE642" s="8"/>
      <c r="CF642" s="8"/>
      <c r="CG642" s="8"/>
      <c r="CH642" s="8"/>
      <c r="CI642" s="8"/>
      <c r="CJ642" s="8"/>
      <c r="CK642" s="8"/>
      <c r="CL642" s="8"/>
      <c r="CM642" s="8"/>
      <c r="CN642" s="8"/>
      <c r="CO642" s="8"/>
      <c r="CP642" s="8"/>
      <c r="CQ642" s="8"/>
      <c r="CR642" s="8"/>
      <c r="CS642" s="8"/>
      <c r="CT642" s="8"/>
      <c r="CU642" s="8"/>
      <c r="CV642" s="8"/>
      <c r="CW642" s="8"/>
      <c r="CX642" s="8"/>
      <c r="CY642" s="8"/>
      <c r="CZ642" s="8"/>
    </row>
    <row r="643" ht="14.25" customHeight="1">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c r="AB643" s="15"/>
      <c r="AC643" s="15"/>
      <c r="AD643" s="15"/>
      <c r="AE643" s="15"/>
      <c r="AF643" s="15"/>
      <c r="AG643" s="15"/>
      <c r="AH643" s="15"/>
      <c r="AI643" s="15"/>
      <c r="AJ643" s="15"/>
      <c r="AK643" s="15"/>
      <c r="AL643" s="15"/>
      <c r="AM643" s="15"/>
      <c r="AN643" s="15"/>
      <c r="AO643" s="15"/>
      <c r="AP643" s="15"/>
      <c r="AQ643" s="15"/>
      <c r="AR643" s="15"/>
      <c r="AS643" s="15"/>
      <c r="AT643" s="15"/>
      <c r="AU643" s="15"/>
      <c r="AV643" s="15"/>
      <c r="AW643" s="15"/>
      <c r="AX643" s="15"/>
      <c r="AY643" s="15"/>
      <c r="AZ643" s="15"/>
      <c r="BA643" s="15"/>
      <c r="BB643" s="15"/>
      <c r="BC643" s="15"/>
      <c r="BD643" s="15"/>
      <c r="BE643" s="15"/>
      <c r="BF643" s="15"/>
      <c r="BG643" s="15"/>
      <c r="BH643" s="15"/>
      <c r="BI643" s="15"/>
      <c r="BJ643" s="15"/>
      <c r="BK643" s="15"/>
      <c r="BL643" s="15"/>
      <c r="BM643" s="15"/>
      <c r="BN643" s="15"/>
      <c r="BO643" s="15"/>
      <c r="BP643" s="15"/>
      <c r="BQ643" s="15"/>
      <c r="BR643" s="15"/>
      <c r="BS643" s="15"/>
      <c r="BT643" s="15"/>
      <c r="BU643" s="15"/>
      <c r="BV643" s="15"/>
      <c r="BW643" s="15"/>
      <c r="BX643" s="15"/>
      <c r="BY643" s="15"/>
      <c r="BZ643" s="15"/>
      <c r="CA643" s="8"/>
      <c r="CB643" s="8"/>
      <c r="CC643" s="8"/>
      <c r="CD643" s="8"/>
      <c r="CE643" s="8"/>
      <c r="CF643" s="8"/>
      <c r="CG643" s="8"/>
      <c r="CH643" s="8"/>
      <c r="CI643" s="8"/>
      <c r="CJ643" s="8"/>
      <c r="CK643" s="8"/>
      <c r="CL643" s="8"/>
      <c r="CM643" s="8"/>
      <c r="CN643" s="8"/>
      <c r="CO643" s="8"/>
      <c r="CP643" s="8"/>
      <c r="CQ643" s="8"/>
      <c r="CR643" s="8"/>
      <c r="CS643" s="8"/>
      <c r="CT643" s="8"/>
      <c r="CU643" s="8"/>
      <c r="CV643" s="8"/>
      <c r="CW643" s="8"/>
      <c r="CX643" s="8"/>
      <c r="CY643" s="8"/>
      <c r="CZ643" s="8"/>
    </row>
    <row r="644" ht="14.25" customHeight="1">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c r="BC644" s="15"/>
      <c r="BD644" s="15"/>
      <c r="BE644" s="15"/>
      <c r="BF644" s="15"/>
      <c r="BG644" s="15"/>
      <c r="BH644" s="15"/>
      <c r="BI644" s="15"/>
      <c r="BJ644" s="15"/>
      <c r="BK644" s="15"/>
      <c r="BL644" s="15"/>
      <c r="BM644" s="15"/>
      <c r="BN644" s="15"/>
      <c r="BO644" s="15"/>
      <c r="BP644" s="15"/>
      <c r="BQ644" s="15"/>
      <c r="BR644" s="15"/>
      <c r="BS644" s="15"/>
      <c r="BT644" s="15"/>
      <c r="BU644" s="15"/>
      <c r="BV644" s="15"/>
      <c r="BW644" s="15"/>
      <c r="BX644" s="15"/>
      <c r="BY644" s="15"/>
      <c r="BZ644" s="15"/>
      <c r="CA644" s="8"/>
      <c r="CB644" s="8"/>
      <c r="CC644" s="8"/>
      <c r="CD644" s="8"/>
      <c r="CE644" s="8"/>
      <c r="CF644" s="8"/>
      <c r="CG644" s="8"/>
      <c r="CH644" s="8"/>
      <c r="CI644" s="8"/>
      <c r="CJ644" s="8"/>
      <c r="CK644" s="8"/>
      <c r="CL644" s="8"/>
      <c r="CM644" s="8"/>
      <c r="CN644" s="8"/>
      <c r="CO644" s="8"/>
      <c r="CP644" s="8"/>
      <c r="CQ644" s="8"/>
      <c r="CR644" s="8"/>
      <c r="CS644" s="8"/>
      <c r="CT644" s="8"/>
      <c r="CU644" s="8"/>
      <c r="CV644" s="8"/>
      <c r="CW644" s="8"/>
      <c r="CX644" s="8"/>
      <c r="CY644" s="8"/>
      <c r="CZ644" s="8"/>
    </row>
    <row r="645" ht="14.25" customHeight="1">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5"/>
      <c r="BC645" s="15"/>
      <c r="BD645" s="15"/>
      <c r="BE645" s="15"/>
      <c r="BF645" s="15"/>
      <c r="BG645" s="15"/>
      <c r="BH645" s="15"/>
      <c r="BI645" s="15"/>
      <c r="BJ645" s="15"/>
      <c r="BK645" s="15"/>
      <c r="BL645" s="15"/>
      <c r="BM645" s="15"/>
      <c r="BN645" s="15"/>
      <c r="BO645" s="15"/>
      <c r="BP645" s="15"/>
      <c r="BQ645" s="15"/>
      <c r="BR645" s="15"/>
      <c r="BS645" s="15"/>
      <c r="BT645" s="15"/>
      <c r="BU645" s="15"/>
      <c r="BV645" s="15"/>
      <c r="BW645" s="15"/>
      <c r="BX645" s="15"/>
      <c r="BY645" s="15"/>
      <c r="BZ645" s="15"/>
      <c r="CA645" s="8"/>
      <c r="CB645" s="8"/>
      <c r="CC645" s="8"/>
      <c r="CD645" s="8"/>
      <c r="CE645" s="8"/>
      <c r="CF645" s="8"/>
      <c r="CG645" s="8"/>
      <c r="CH645" s="8"/>
      <c r="CI645" s="8"/>
      <c r="CJ645" s="8"/>
      <c r="CK645" s="8"/>
      <c r="CL645" s="8"/>
      <c r="CM645" s="8"/>
      <c r="CN645" s="8"/>
      <c r="CO645" s="8"/>
      <c r="CP645" s="8"/>
      <c r="CQ645" s="8"/>
      <c r="CR645" s="8"/>
      <c r="CS645" s="8"/>
      <c r="CT645" s="8"/>
      <c r="CU645" s="8"/>
      <c r="CV645" s="8"/>
      <c r="CW645" s="8"/>
      <c r="CX645" s="8"/>
      <c r="CY645" s="8"/>
      <c r="CZ645" s="8"/>
    </row>
    <row r="646" ht="14.25" customHeight="1">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c r="BC646" s="15"/>
      <c r="BD646" s="15"/>
      <c r="BE646" s="15"/>
      <c r="BF646" s="15"/>
      <c r="BG646" s="15"/>
      <c r="BH646" s="15"/>
      <c r="BI646" s="15"/>
      <c r="BJ646" s="15"/>
      <c r="BK646" s="15"/>
      <c r="BL646" s="15"/>
      <c r="BM646" s="15"/>
      <c r="BN646" s="15"/>
      <c r="BO646" s="15"/>
      <c r="BP646" s="15"/>
      <c r="BQ646" s="15"/>
      <c r="BR646" s="15"/>
      <c r="BS646" s="15"/>
      <c r="BT646" s="15"/>
      <c r="BU646" s="15"/>
      <c r="BV646" s="15"/>
      <c r="BW646" s="15"/>
      <c r="BX646" s="15"/>
      <c r="BY646" s="15"/>
      <c r="BZ646" s="15"/>
      <c r="CA646" s="8"/>
      <c r="CB646" s="8"/>
      <c r="CC646" s="8"/>
      <c r="CD646" s="8"/>
      <c r="CE646" s="8"/>
      <c r="CF646" s="8"/>
      <c r="CG646" s="8"/>
      <c r="CH646" s="8"/>
      <c r="CI646" s="8"/>
      <c r="CJ646" s="8"/>
      <c r="CK646" s="8"/>
      <c r="CL646" s="8"/>
      <c r="CM646" s="8"/>
      <c r="CN646" s="8"/>
      <c r="CO646" s="8"/>
      <c r="CP646" s="8"/>
      <c r="CQ646" s="8"/>
      <c r="CR646" s="8"/>
      <c r="CS646" s="8"/>
      <c r="CT646" s="8"/>
      <c r="CU646" s="8"/>
      <c r="CV646" s="8"/>
      <c r="CW646" s="8"/>
      <c r="CX646" s="8"/>
      <c r="CY646" s="8"/>
      <c r="CZ646" s="8"/>
    </row>
    <row r="647" ht="14.25" customHeight="1">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c r="AB647" s="15"/>
      <c r="AC647" s="15"/>
      <c r="AD647" s="15"/>
      <c r="AE647" s="15"/>
      <c r="AF647" s="15"/>
      <c r="AG647" s="15"/>
      <c r="AH647" s="15"/>
      <c r="AI647" s="15"/>
      <c r="AJ647" s="15"/>
      <c r="AK647" s="15"/>
      <c r="AL647" s="15"/>
      <c r="AM647" s="15"/>
      <c r="AN647" s="15"/>
      <c r="AO647" s="15"/>
      <c r="AP647" s="15"/>
      <c r="AQ647" s="15"/>
      <c r="AR647" s="15"/>
      <c r="AS647" s="15"/>
      <c r="AT647" s="15"/>
      <c r="AU647" s="15"/>
      <c r="AV647" s="15"/>
      <c r="AW647" s="15"/>
      <c r="AX647" s="15"/>
      <c r="AY647" s="15"/>
      <c r="AZ647" s="15"/>
      <c r="BA647" s="15"/>
      <c r="BB647" s="15"/>
      <c r="BC647" s="15"/>
      <c r="BD647" s="15"/>
      <c r="BE647" s="15"/>
      <c r="BF647" s="15"/>
      <c r="BG647" s="15"/>
      <c r="BH647" s="15"/>
      <c r="BI647" s="15"/>
      <c r="BJ647" s="15"/>
      <c r="BK647" s="15"/>
      <c r="BL647" s="15"/>
      <c r="BM647" s="15"/>
      <c r="BN647" s="15"/>
      <c r="BO647" s="15"/>
      <c r="BP647" s="15"/>
      <c r="BQ647" s="15"/>
      <c r="BR647" s="15"/>
      <c r="BS647" s="15"/>
      <c r="BT647" s="15"/>
      <c r="BU647" s="15"/>
      <c r="BV647" s="15"/>
      <c r="BW647" s="15"/>
      <c r="BX647" s="15"/>
      <c r="BY647" s="15"/>
      <c r="BZ647" s="15"/>
      <c r="CA647" s="8"/>
      <c r="CB647" s="8"/>
      <c r="CC647" s="8"/>
      <c r="CD647" s="8"/>
      <c r="CE647" s="8"/>
      <c r="CF647" s="8"/>
      <c r="CG647" s="8"/>
      <c r="CH647" s="8"/>
      <c r="CI647" s="8"/>
      <c r="CJ647" s="8"/>
      <c r="CK647" s="8"/>
      <c r="CL647" s="8"/>
      <c r="CM647" s="8"/>
      <c r="CN647" s="8"/>
      <c r="CO647" s="8"/>
      <c r="CP647" s="8"/>
      <c r="CQ647" s="8"/>
      <c r="CR647" s="8"/>
      <c r="CS647" s="8"/>
      <c r="CT647" s="8"/>
      <c r="CU647" s="8"/>
      <c r="CV647" s="8"/>
      <c r="CW647" s="8"/>
      <c r="CX647" s="8"/>
      <c r="CY647" s="8"/>
      <c r="CZ647" s="8"/>
    </row>
    <row r="648" ht="14.25" customHeight="1">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c r="BC648" s="15"/>
      <c r="BD648" s="15"/>
      <c r="BE648" s="15"/>
      <c r="BF648" s="15"/>
      <c r="BG648" s="15"/>
      <c r="BH648" s="15"/>
      <c r="BI648" s="15"/>
      <c r="BJ648" s="15"/>
      <c r="BK648" s="15"/>
      <c r="BL648" s="15"/>
      <c r="BM648" s="15"/>
      <c r="BN648" s="15"/>
      <c r="BO648" s="15"/>
      <c r="BP648" s="15"/>
      <c r="BQ648" s="15"/>
      <c r="BR648" s="15"/>
      <c r="BS648" s="15"/>
      <c r="BT648" s="15"/>
      <c r="BU648" s="15"/>
      <c r="BV648" s="15"/>
      <c r="BW648" s="15"/>
      <c r="BX648" s="15"/>
      <c r="BY648" s="15"/>
      <c r="BZ648" s="15"/>
      <c r="CA648" s="8"/>
      <c r="CB648" s="8"/>
      <c r="CC648" s="8"/>
      <c r="CD648" s="8"/>
      <c r="CE648" s="8"/>
      <c r="CF648" s="8"/>
      <c r="CG648" s="8"/>
      <c r="CH648" s="8"/>
      <c r="CI648" s="8"/>
      <c r="CJ648" s="8"/>
      <c r="CK648" s="8"/>
      <c r="CL648" s="8"/>
      <c r="CM648" s="8"/>
      <c r="CN648" s="8"/>
      <c r="CO648" s="8"/>
      <c r="CP648" s="8"/>
      <c r="CQ648" s="8"/>
      <c r="CR648" s="8"/>
      <c r="CS648" s="8"/>
      <c r="CT648" s="8"/>
      <c r="CU648" s="8"/>
      <c r="CV648" s="8"/>
      <c r="CW648" s="8"/>
      <c r="CX648" s="8"/>
      <c r="CY648" s="8"/>
      <c r="CZ648" s="8"/>
    </row>
    <row r="649" ht="14.25" customHeight="1">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c r="AB649" s="15"/>
      <c r="AC649" s="15"/>
      <c r="AD649" s="15"/>
      <c r="AE649" s="15"/>
      <c r="AF649" s="15"/>
      <c r="AG649" s="15"/>
      <c r="AH649" s="15"/>
      <c r="AI649" s="15"/>
      <c r="AJ649" s="15"/>
      <c r="AK649" s="15"/>
      <c r="AL649" s="15"/>
      <c r="AM649" s="15"/>
      <c r="AN649" s="15"/>
      <c r="AO649" s="15"/>
      <c r="AP649" s="15"/>
      <c r="AQ649" s="15"/>
      <c r="AR649" s="15"/>
      <c r="AS649" s="15"/>
      <c r="AT649" s="15"/>
      <c r="AU649" s="15"/>
      <c r="AV649" s="15"/>
      <c r="AW649" s="15"/>
      <c r="AX649" s="15"/>
      <c r="AY649" s="15"/>
      <c r="AZ649" s="15"/>
      <c r="BA649" s="15"/>
      <c r="BB649" s="15"/>
      <c r="BC649" s="15"/>
      <c r="BD649" s="15"/>
      <c r="BE649" s="15"/>
      <c r="BF649" s="15"/>
      <c r="BG649" s="15"/>
      <c r="BH649" s="15"/>
      <c r="BI649" s="15"/>
      <c r="BJ649" s="15"/>
      <c r="BK649" s="15"/>
      <c r="BL649" s="15"/>
      <c r="BM649" s="15"/>
      <c r="BN649" s="15"/>
      <c r="BO649" s="15"/>
      <c r="BP649" s="15"/>
      <c r="BQ649" s="15"/>
      <c r="BR649" s="15"/>
      <c r="BS649" s="15"/>
      <c r="BT649" s="15"/>
      <c r="BU649" s="15"/>
      <c r="BV649" s="15"/>
      <c r="BW649" s="15"/>
      <c r="BX649" s="15"/>
      <c r="BY649" s="15"/>
      <c r="BZ649" s="15"/>
      <c r="CA649" s="8"/>
      <c r="CB649" s="8"/>
      <c r="CC649" s="8"/>
      <c r="CD649" s="8"/>
      <c r="CE649" s="8"/>
      <c r="CF649" s="8"/>
      <c r="CG649" s="8"/>
      <c r="CH649" s="8"/>
      <c r="CI649" s="8"/>
      <c r="CJ649" s="8"/>
      <c r="CK649" s="8"/>
      <c r="CL649" s="8"/>
      <c r="CM649" s="8"/>
      <c r="CN649" s="8"/>
      <c r="CO649" s="8"/>
      <c r="CP649" s="8"/>
      <c r="CQ649" s="8"/>
      <c r="CR649" s="8"/>
      <c r="CS649" s="8"/>
      <c r="CT649" s="8"/>
      <c r="CU649" s="8"/>
      <c r="CV649" s="8"/>
      <c r="CW649" s="8"/>
      <c r="CX649" s="8"/>
      <c r="CY649" s="8"/>
      <c r="CZ649" s="8"/>
    </row>
    <row r="650" ht="14.25" customHeight="1">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c r="BC650" s="15"/>
      <c r="BD650" s="15"/>
      <c r="BE650" s="15"/>
      <c r="BF650" s="15"/>
      <c r="BG650" s="15"/>
      <c r="BH650" s="15"/>
      <c r="BI650" s="15"/>
      <c r="BJ650" s="15"/>
      <c r="BK650" s="15"/>
      <c r="BL650" s="15"/>
      <c r="BM650" s="15"/>
      <c r="BN650" s="15"/>
      <c r="BO650" s="15"/>
      <c r="BP650" s="15"/>
      <c r="BQ650" s="15"/>
      <c r="BR650" s="15"/>
      <c r="BS650" s="15"/>
      <c r="BT650" s="15"/>
      <c r="BU650" s="15"/>
      <c r="BV650" s="15"/>
      <c r="BW650" s="15"/>
      <c r="BX650" s="15"/>
      <c r="BY650" s="15"/>
      <c r="BZ650" s="15"/>
      <c r="CA650" s="8"/>
      <c r="CB650" s="8"/>
      <c r="CC650" s="8"/>
      <c r="CD650" s="8"/>
      <c r="CE650" s="8"/>
      <c r="CF650" s="8"/>
      <c r="CG650" s="8"/>
      <c r="CH650" s="8"/>
      <c r="CI650" s="8"/>
      <c r="CJ650" s="8"/>
      <c r="CK650" s="8"/>
      <c r="CL650" s="8"/>
      <c r="CM650" s="8"/>
      <c r="CN650" s="8"/>
      <c r="CO650" s="8"/>
      <c r="CP650" s="8"/>
      <c r="CQ650" s="8"/>
      <c r="CR650" s="8"/>
      <c r="CS650" s="8"/>
      <c r="CT650" s="8"/>
      <c r="CU650" s="8"/>
      <c r="CV650" s="8"/>
      <c r="CW650" s="8"/>
      <c r="CX650" s="8"/>
      <c r="CY650" s="8"/>
      <c r="CZ650" s="8"/>
    </row>
    <row r="651" ht="14.25" customHeight="1">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5"/>
      <c r="BC651" s="15"/>
      <c r="BD651" s="15"/>
      <c r="BE651" s="15"/>
      <c r="BF651" s="15"/>
      <c r="BG651" s="15"/>
      <c r="BH651" s="15"/>
      <c r="BI651" s="15"/>
      <c r="BJ651" s="15"/>
      <c r="BK651" s="15"/>
      <c r="BL651" s="15"/>
      <c r="BM651" s="15"/>
      <c r="BN651" s="15"/>
      <c r="BO651" s="15"/>
      <c r="BP651" s="15"/>
      <c r="BQ651" s="15"/>
      <c r="BR651" s="15"/>
      <c r="BS651" s="15"/>
      <c r="BT651" s="15"/>
      <c r="BU651" s="15"/>
      <c r="BV651" s="15"/>
      <c r="BW651" s="15"/>
      <c r="BX651" s="15"/>
      <c r="BY651" s="15"/>
      <c r="BZ651" s="15"/>
      <c r="CA651" s="8"/>
      <c r="CB651" s="8"/>
      <c r="CC651" s="8"/>
      <c r="CD651" s="8"/>
      <c r="CE651" s="8"/>
      <c r="CF651" s="8"/>
      <c r="CG651" s="8"/>
      <c r="CH651" s="8"/>
      <c r="CI651" s="8"/>
      <c r="CJ651" s="8"/>
      <c r="CK651" s="8"/>
      <c r="CL651" s="8"/>
      <c r="CM651" s="8"/>
      <c r="CN651" s="8"/>
      <c r="CO651" s="8"/>
      <c r="CP651" s="8"/>
      <c r="CQ651" s="8"/>
      <c r="CR651" s="8"/>
      <c r="CS651" s="8"/>
      <c r="CT651" s="8"/>
      <c r="CU651" s="8"/>
      <c r="CV651" s="8"/>
      <c r="CW651" s="8"/>
      <c r="CX651" s="8"/>
      <c r="CY651" s="8"/>
      <c r="CZ651" s="8"/>
    </row>
    <row r="652" ht="14.25" customHeight="1">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c r="BC652" s="15"/>
      <c r="BD652" s="15"/>
      <c r="BE652" s="15"/>
      <c r="BF652" s="15"/>
      <c r="BG652" s="15"/>
      <c r="BH652" s="15"/>
      <c r="BI652" s="15"/>
      <c r="BJ652" s="15"/>
      <c r="BK652" s="15"/>
      <c r="BL652" s="15"/>
      <c r="BM652" s="15"/>
      <c r="BN652" s="15"/>
      <c r="BO652" s="15"/>
      <c r="BP652" s="15"/>
      <c r="BQ652" s="15"/>
      <c r="BR652" s="15"/>
      <c r="BS652" s="15"/>
      <c r="BT652" s="15"/>
      <c r="BU652" s="15"/>
      <c r="BV652" s="15"/>
      <c r="BW652" s="15"/>
      <c r="BX652" s="15"/>
      <c r="BY652" s="15"/>
      <c r="BZ652" s="15"/>
      <c r="CA652" s="8"/>
      <c r="CB652" s="8"/>
      <c r="CC652" s="8"/>
      <c r="CD652" s="8"/>
      <c r="CE652" s="8"/>
      <c r="CF652" s="8"/>
      <c r="CG652" s="8"/>
      <c r="CH652" s="8"/>
      <c r="CI652" s="8"/>
      <c r="CJ652" s="8"/>
      <c r="CK652" s="8"/>
      <c r="CL652" s="8"/>
      <c r="CM652" s="8"/>
      <c r="CN652" s="8"/>
      <c r="CO652" s="8"/>
      <c r="CP652" s="8"/>
      <c r="CQ652" s="8"/>
      <c r="CR652" s="8"/>
      <c r="CS652" s="8"/>
      <c r="CT652" s="8"/>
      <c r="CU652" s="8"/>
      <c r="CV652" s="8"/>
      <c r="CW652" s="8"/>
      <c r="CX652" s="8"/>
      <c r="CY652" s="8"/>
      <c r="CZ652" s="8"/>
    </row>
    <row r="653" ht="14.25" customHeight="1">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c r="AY653" s="15"/>
      <c r="AZ653" s="15"/>
      <c r="BA653" s="15"/>
      <c r="BB653" s="15"/>
      <c r="BC653" s="15"/>
      <c r="BD653" s="15"/>
      <c r="BE653" s="15"/>
      <c r="BF653" s="15"/>
      <c r="BG653" s="15"/>
      <c r="BH653" s="15"/>
      <c r="BI653" s="15"/>
      <c r="BJ653" s="15"/>
      <c r="BK653" s="15"/>
      <c r="BL653" s="15"/>
      <c r="BM653" s="15"/>
      <c r="BN653" s="15"/>
      <c r="BO653" s="15"/>
      <c r="BP653" s="15"/>
      <c r="BQ653" s="15"/>
      <c r="BR653" s="15"/>
      <c r="BS653" s="15"/>
      <c r="BT653" s="15"/>
      <c r="BU653" s="15"/>
      <c r="BV653" s="15"/>
      <c r="BW653" s="15"/>
      <c r="BX653" s="15"/>
      <c r="BY653" s="15"/>
      <c r="BZ653" s="15"/>
      <c r="CA653" s="8"/>
      <c r="CB653" s="8"/>
      <c r="CC653" s="8"/>
      <c r="CD653" s="8"/>
      <c r="CE653" s="8"/>
      <c r="CF653" s="8"/>
      <c r="CG653" s="8"/>
      <c r="CH653" s="8"/>
      <c r="CI653" s="8"/>
      <c r="CJ653" s="8"/>
      <c r="CK653" s="8"/>
      <c r="CL653" s="8"/>
      <c r="CM653" s="8"/>
      <c r="CN653" s="8"/>
      <c r="CO653" s="8"/>
      <c r="CP653" s="8"/>
      <c r="CQ653" s="8"/>
      <c r="CR653" s="8"/>
      <c r="CS653" s="8"/>
      <c r="CT653" s="8"/>
      <c r="CU653" s="8"/>
      <c r="CV653" s="8"/>
      <c r="CW653" s="8"/>
      <c r="CX653" s="8"/>
      <c r="CY653" s="8"/>
      <c r="CZ653" s="8"/>
    </row>
    <row r="654" ht="14.25" customHeight="1">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c r="AY654" s="15"/>
      <c r="AZ654" s="15"/>
      <c r="BA654" s="15"/>
      <c r="BB654" s="15"/>
      <c r="BC654" s="15"/>
      <c r="BD654" s="15"/>
      <c r="BE654" s="15"/>
      <c r="BF654" s="15"/>
      <c r="BG654" s="15"/>
      <c r="BH654" s="15"/>
      <c r="BI654" s="15"/>
      <c r="BJ654" s="15"/>
      <c r="BK654" s="15"/>
      <c r="BL654" s="15"/>
      <c r="BM654" s="15"/>
      <c r="BN654" s="15"/>
      <c r="BO654" s="15"/>
      <c r="BP654" s="15"/>
      <c r="BQ654" s="15"/>
      <c r="BR654" s="15"/>
      <c r="BS654" s="15"/>
      <c r="BT654" s="15"/>
      <c r="BU654" s="15"/>
      <c r="BV654" s="15"/>
      <c r="BW654" s="15"/>
      <c r="BX654" s="15"/>
      <c r="BY654" s="15"/>
      <c r="BZ654" s="15"/>
      <c r="CA654" s="8"/>
      <c r="CB654" s="8"/>
      <c r="CC654" s="8"/>
      <c r="CD654" s="8"/>
      <c r="CE654" s="8"/>
      <c r="CF654" s="8"/>
      <c r="CG654" s="8"/>
      <c r="CH654" s="8"/>
      <c r="CI654" s="8"/>
      <c r="CJ654" s="8"/>
      <c r="CK654" s="8"/>
      <c r="CL654" s="8"/>
      <c r="CM654" s="8"/>
      <c r="CN654" s="8"/>
      <c r="CO654" s="8"/>
      <c r="CP654" s="8"/>
      <c r="CQ654" s="8"/>
      <c r="CR654" s="8"/>
      <c r="CS654" s="8"/>
      <c r="CT654" s="8"/>
      <c r="CU654" s="8"/>
      <c r="CV654" s="8"/>
      <c r="CW654" s="8"/>
      <c r="CX654" s="8"/>
      <c r="CY654" s="8"/>
      <c r="CZ654" s="8"/>
    </row>
    <row r="655" ht="14.25" customHeight="1">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c r="AY655" s="15"/>
      <c r="AZ655" s="15"/>
      <c r="BA655" s="15"/>
      <c r="BB655" s="15"/>
      <c r="BC655" s="15"/>
      <c r="BD655" s="15"/>
      <c r="BE655" s="15"/>
      <c r="BF655" s="15"/>
      <c r="BG655" s="15"/>
      <c r="BH655" s="15"/>
      <c r="BI655" s="15"/>
      <c r="BJ655" s="15"/>
      <c r="BK655" s="15"/>
      <c r="BL655" s="15"/>
      <c r="BM655" s="15"/>
      <c r="BN655" s="15"/>
      <c r="BO655" s="15"/>
      <c r="BP655" s="15"/>
      <c r="BQ655" s="15"/>
      <c r="BR655" s="15"/>
      <c r="BS655" s="15"/>
      <c r="BT655" s="15"/>
      <c r="BU655" s="15"/>
      <c r="BV655" s="15"/>
      <c r="BW655" s="15"/>
      <c r="BX655" s="15"/>
      <c r="BY655" s="15"/>
      <c r="BZ655" s="15"/>
      <c r="CA655" s="8"/>
      <c r="CB655" s="8"/>
      <c r="CC655" s="8"/>
      <c r="CD655" s="8"/>
      <c r="CE655" s="8"/>
      <c r="CF655" s="8"/>
      <c r="CG655" s="8"/>
      <c r="CH655" s="8"/>
      <c r="CI655" s="8"/>
      <c r="CJ655" s="8"/>
      <c r="CK655" s="8"/>
      <c r="CL655" s="8"/>
      <c r="CM655" s="8"/>
      <c r="CN655" s="8"/>
      <c r="CO655" s="8"/>
      <c r="CP655" s="8"/>
      <c r="CQ655" s="8"/>
      <c r="CR655" s="8"/>
      <c r="CS655" s="8"/>
      <c r="CT655" s="8"/>
      <c r="CU655" s="8"/>
      <c r="CV655" s="8"/>
      <c r="CW655" s="8"/>
      <c r="CX655" s="8"/>
      <c r="CY655" s="8"/>
      <c r="CZ655" s="8"/>
    </row>
    <row r="656" ht="14.25" customHeight="1">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15"/>
      <c r="AO656" s="15"/>
      <c r="AP656" s="15"/>
      <c r="AQ656" s="15"/>
      <c r="AR656" s="15"/>
      <c r="AS656" s="15"/>
      <c r="AT656" s="15"/>
      <c r="AU656" s="15"/>
      <c r="AV656" s="15"/>
      <c r="AW656" s="15"/>
      <c r="AX656" s="15"/>
      <c r="AY656" s="15"/>
      <c r="AZ656" s="15"/>
      <c r="BA656" s="15"/>
      <c r="BB656" s="15"/>
      <c r="BC656" s="15"/>
      <c r="BD656" s="15"/>
      <c r="BE656" s="15"/>
      <c r="BF656" s="15"/>
      <c r="BG656" s="15"/>
      <c r="BH656" s="15"/>
      <c r="BI656" s="15"/>
      <c r="BJ656" s="15"/>
      <c r="BK656" s="15"/>
      <c r="BL656" s="15"/>
      <c r="BM656" s="15"/>
      <c r="BN656" s="15"/>
      <c r="BO656" s="15"/>
      <c r="BP656" s="15"/>
      <c r="BQ656" s="15"/>
      <c r="BR656" s="15"/>
      <c r="BS656" s="15"/>
      <c r="BT656" s="15"/>
      <c r="BU656" s="15"/>
      <c r="BV656" s="15"/>
      <c r="BW656" s="15"/>
      <c r="BX656" s="15"/>
      <c r="BY656" s="15"/>
      <c r="BZ656" s="15"/>
      <c r="CA656" s="8"/>
      <c r="CB656" s="8"/>
      <c r="CC656" s="8"/>
      <c r="CD656" s="8"/>
      <c r="CE656" s="8"/>
      <c r="CF656" s="8"/>
      <c r="CG656" s="8"/>
      <c r="CH656" s="8"/>
      <c r="CI656" s="8"/>
      <c r="CJ656" s="8"/>
      <c r="CK656" s="8"/>
      <c r="CL656" s="8"/>
      <c r="CM656" s="8"/>
      <c r="CN656" s="8"/>
      <c r="CO656" s="8"/>
      <c r="CP656" s="8"/>
      <c r="CQ656" s="8"/>
      <c r="CR656" s="8"/>
      <c r="CS656" s="8"/>
      <c r="CT656" s="8"/>
      <c r="CU656" s="8"/>
      <c r="CV656" s="8"/>
      <c r="CW656" s="8"/>
      <c r="CX656" s="8"/>
      <c r="CY656" s="8"/>
      <c r="CZ656" s="8"/>
    </row>
    <row r="657" ht="14.25" customHeight="1">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c r="AG657" s="15"/>
      <c r="AH657" s="15"/>
      <c r="AI657" s="15"/>
      <c r="AJ657" s="15"/>
      <c r="AK657" s="15"/>
      <c r="AL657" s="15"/>
      <c r="AM657" s="15"/>
      <c r="AN657" s="15"/>
      <c r="AO657" s="15"/>
      <c r="AP657" s="15"/>
      <c r="AQ657" s="15"/>
      <c r="AR657" s="15"/>
      <c r="AS657" s="15"/>
      <c r="AT657" s="15"/>
      <c r="AU657" s="15"/>
      <c r="AV657" s="15"/>
      <c r="AW657" s="15"/>
      <c r="AX657" s="15"/>
      <c r="AY657" s="15"/>
      <c r="AZ657" s="15"/>
      <c r="BA657" s="15"/>
      <c r="BB657" s="15"/>
      <c r="BC657" s="15"/>
      <c r="BD657" s="15"/>
      <c r="BE657" s="15"/>
      <c r="BF657" s="15"/>
      <c r="BG657" s="15"/>
      <c r="BH657" s="15"/>
      <c r="BI657" s="15"/>
      <c r="BJ657" s="15"/>
      <c r="BK657" s="15"/>
      <c r="BL657" s="15"/>
      <c r="BM657" s="15"/>
      <c r="BN657" s="15"/>
      <c r="BO657" s="15"/>
      <c r="BP657" s="15"/>
      <c r="BQ657" s="15"/>
      <c r="BR657" s="15"/>
      <c r="BS657" s="15"/>
      <c r="BT657" s="15"/>
      <c r="BU657" s="15"/>
      <c r="BV657" s="15"/>
      <c r="BW657" s="15"/>
      <c r="BX657" s="15"/>
      <c r="BY657" s="15"/>
      <c r="BZ657" s="15"/>
      <c r="CA657" s="8"/>
      <c r="CB657" s="8"/>
      <c r="CC657" s="8"/>
      <c r="CD657" s="8"/>
      <c r="CE657" s="8"/>
      <c r="CF657" s="8"/>
      <c r="CG657" s="8"/>
      <c r="CH657" s="8"/>
      <c r="CI657" s="8"/>
      <c r="CJ657" s="8"/>
      <c r="CK657" s="8"/>
      <c r="CL657" s="8"/>
      <c r="CM657" s="8"/>
      <c r="CN657" s="8"/>
      <c r="CO657" s="8"/>
      <c r="CP657" s="8"/>
      <c r="CQ657" s="8"/>
      <c r="CR657" s="8"/>
      <c r="CS657" s="8"/>
      <c r="CT657" s="8"/>
      <c r="CU657" s="8"/>
      <c r="CV657" s="8"/>
      <c r="CW657" s="8"/>
      <c r="CX657" s="8"/>
      <c r="CY657" s="8"/>
      <c r="CZ657" s="8"/>
    </row>
    <row r="658" ht="14.25" customHeight="1">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c r="BC658" s="15"/>
      <c r="BD658" s="15"/>
      <c r="BE658" s="15"/>
      <c r="BF658" s="15"/>
      <c r="BG658" s="15"/>
      <c r="BH658" s="15"/>
      <c r="BI658" s="15"/>
      <c r="BJ658" s="15"/>
      <c r="BK658" s="15"/>
      <c r="BL658" s="15"/>
      <c r="BM658" s="15"/>
      <c r="BN658" s="15"/>
      <c r="BO658" s="15"/>
      <c r="BP658" s="15"/>
      <c r="BQ658" s="15"/>
      <c r="BR658" s="15"/>
      <c r="BS658" s="15"/>
      <c r="BT658" s="15"/>
      <c r="BU658" s="15"/>
      <c r="BV658" s="15"/>
      <c r="BW658" s="15"/>
      <c r="BX658" s="15"/>
      <c r="BY658" s="15"/>
      <c r="BZ658" s="15"/>
      <c r="CA658" s="8"/>
      <c r="CB658" s="8"/>
      <c r="CC658" s="8"/>
      <c r="CD658" s="8"/>
      <c r="CE658" s="8"/>
      <c r="CF658" s="8"/>
      <c r="CG658" s="8"/>
      <c r="CH658" s="8"/>
      <c r="CI658" s="8"/>
      <c r="CJ658" s="8"/>
      <c r="CK658" s="8"/>
      <c r="CL658" s="8"/>
      <c r="CM658" s="8"/>
      <c r="CN658" s="8"/>
      <c r="CO658" s="8"/>
      <c r="CP658" s="8"/>
      <c r="CQ658" s="8"/>
      <c r="CR658" s="8"/>
      <c r="CS658" s="8"/>
      <c r="CT658" s="8"/>
      <c r="CU658" s="8"/>
      <c r="CV658" s="8"/>
      <c r="CW658" s="8"/>
      <c r="CX658" s="8"/>
      <c r="CY658" s="8"/>
      <c r="CZ658" s="8"/>
    </row>
    <row r="659" ht="14.25" customHeight="1">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c r="AG659" s="15"/>
      <c r="AH659" s="15"/>
      <c r="AI659" s="15"/>
      <c r="AJ659" s="15"/>
      <c r="AK659" s="15"/>
      <c r="AL659" s="15"/>
      <c r="AM659" s="15"/>
      <c r="AN659" s="15"/>
      <c r="AO659" s="15"/>
      <c r="AP659" s="15"/>
      <c r="AQ659" s="15"/>
      <c r="AR659" s="15"/>
      <c r="AS659" s="15"/>
      <c r="AT659" s="15"/>
      <c r="AU659" s="15"/>
      <c r="AV659" s="15"/>
      <c r="AW659" s="15"/>
      <c r="AX659" s="15"/>
      <c r="AY659" s="15"/>
      <c r="AZ659" s="15"/>
      <c r="BA659" s="15"/>
      <c r="BB659" s="15"/>
      <c r="BC659" s="15"/>
      <c r="BD659" s="15"/>
      <c r="BE659" s="15"/>
      <c r="BF659" s="15"/>
      <c r="BG659" s="15"/>
      <c r="BH659" s="15"/>
      <c r="BI659" s="15"/>
      <c r="BJ659" s="15"/>
      <c r="BK659" s="15"/>
      <c r="BL659" s="15"/>
      <c r="BM659" s="15"/>
      <c r="BN659" s="15"/>
      <c r="BO659" s="15"/>
      <c r="BP659" s="15"/>
      <c r="BQ659" s="15"/>
      <c r="BR659" s="15"/>
      <c r="BS659" s="15"/>
      <c r="BT659" s="15"/>
      <c r="BU659" s="15"/>
      <c r="BV659" s="15"/>
      <c r="BW659" s="15"/>
      <c r="BX659" s="15"/>
      <c r="BY659" s="15"/>
      <c r="BZ659" s="15"/>
      <c r="CA659" s="8"/>
      <c r="CB659" s="8"/>
      <c r="CC659" s="8"/>
      <c r="CD659" s="8"/>
      <c r="CE659" s="8"/>
      <c r="CF659" s="8"/>
      <c r="CG659" s="8"/>
      <c r="CH659" s="8"/>
      <c r="CI659" s="8"/>
      <c r="CJ659" s="8"/>
      <c r="CK659" s="8"/>
      <c r="CL659" s="8"/>
      <c r="CM659" s="8"/>
      <c r="CN659" s="8"/>
      <c r="CO659" s="8"/>
      <c r="CP659" s="8"/>
      <c r="CQ659" s="8"/>
      <c r="CR659" s="8"/>
      <c r="CS659" s="8"/>
      <c r="CT659" s="8"/>
      <c r="CU659" s="8"/>
      <c r="CV659" s="8"/>
      <c r="CW659" s="8"/>
      <c r="CX659" s="8"/>
      <c r="CY659" s="8"/>
      <c r="CZ659" s="8"/>
    </row>
    <row r="660" ht="14.25" customHeight="1">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c r="BC660" s="15"/>
      <c r="BD660" s="15"/>
      <c r="BE660" s="15"/>
      <c r="BF660" s="15"/>
      <c r="BG660" s="15"/>
      <c r="BH660" s="15"/>
      <c r="BI660" s="15"/>
      <c r="BJ660" s="15"/>
      <c r="BK660" s="15"/>
      <c r="BL660" s="15"/>
      <c r="BM660" s="15"/>
      <c r="BN660" s="15"/>
      <c r="BO660" s="15"/>
      <c r="BP660" s="15"/>
      <c r="BQ660" s="15"/>
      <c r="BR660" s="15"/>
      <c r="BS660" s="15"/>
      <c r="BT660" s="15"/>
      <c r="BU660" s="15"/>
      <c r="BV660" s="15"/>
      <c r="BW660" s="15"/>
      <c r="BX660" s="15"/>
      <c r="BY660" s="15"/>
      <c r="BZ660" s="15"/>
      <c r="CA660" s="8"/>
      <c r="CB660" s="8"/>
      <c r="CC660" s="8"/>
      <c r="CD660" s="8"/>
      <c r="CE660" s="8"/>
      <c r="CF660" s="8"/>
      <c r="CG660" s="8"/>
      <c r="CH660" s="8"/>
      <c r="CI660" s="8"/>
      <c r="CJ660" s="8"/>
      <c r="CK660" s="8"/>
      <c r="CL660" s="8"/>
      <c r="CM660" s="8"/>
      <c r="CN660" s="8"/>
      <c r="CO660" s="8"/>
      <c r="CP660" s="8"/>
      <c r="CQ660" s="8"/>
      <c r="CR660" s="8"/>
      <c r="CS660" s="8"/>
      <c r="CT660" s="8"/>
      <c r="CU660" s="8"/>
      <c r="CV660" s="8"/>
      <c r="CW660" s="8"/>
      <c r="CX660" s="8"/>
      <c r="CY660" s="8"/>
      <c r="CZ660" s="8"/>
    </row>
    <row r="661" ht="14.25" customHeight="1">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5"/>
      <c r="BC661" s="15"/>
      <c r="BD661" s="15"/>
      <c r="BE661" s="15"/>
      <c r="BF661" s="15"/>
      <c r="BG661" s="15"/>
      <c r="BH661" s="15"/>
      <c r="BI661" s="15"/>
      <c r="BJ661" s="15"/>
      <c r="BK661" s="15"/>
      <c r="BL661" s="15"/>
      <c r="BM661" s="15"/>
      <c r="BN661" s="15"/>
      <c r="BO661" s="15"/>
      <c r="BP661" s="15"/>
      <c r="BQ661" s="15"/>
      <c r="BR661" s="15"/>
      <c r="BS661" s="15"/>
      <c r="BT661" s="15"/>
      <c r="BU661" s="15"/>
      <c r="BV661" s="15"/>
      <c r="BW661" s="15"/>
      <c r="BX661" s="15"/>
      <c r="BY661" s="15"/>
      <c r="BZ661" s="15"/>
      <c r="CA661" s="8"/>
      <c r="CB661" s="8"/>
      <c r="CC661" s="8"/>
      <c r="CD661" s="8"/>
      <c r="CE661" s="8"/>
      <c r="CF661" s="8"/>
      <c r="CG661" s="8"/>
      <c r="CH661" s="8"/>
      <c r="CI661" s="8"/>
      <c r="CJ661" s="8"/>
      <c r="CK661" s="8"/>
      <c r="CL661" s="8"/>
      <c r="CM661" s="8"/>
      <c r="CN661" s="8"/>
      <c r="CO661" s="8"/>
      <c r="CP661" s="8"/>
      <c r="CQ661" s="8"/>
      <c r="CR661" s="8"/>
      <c r="CS661" s="8"/>
      <c r="CT661" s="8"/>
      <c r="CU661" s="8"/>
      <c r="CV661" s="8"/>
      <c r="CW661" s="8"/>
      <c r="CX661" s="8"/>
      <c r="CY661" s="8"/>
      <c r="CZ661" s="8"/>
    </row>
    <row r="662" ht="14.25" customHeight="1">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c r="BC662" s="15"/>
      <c r="BD662" s="15"/>
      <c r="BE662" s="15"/>
      <c r="BF662" s="15"/>
      <c r="BG662" s="15"/>
      <c r="BH662" s="15"/>
      <c r="BI662" s="15"/>
      <c r="BJ662" s="15"/>
      <c r="BK662" s="15"/>
      <c r="BL662" s="15"/>
      <c r="BM662" s="15"/>
      <c r="BN662" s="15"/>
      <c r="BO662" s="15"/>
      <c r="BP662" s="15"/>
      <c r="BQ662" s="15"/>
      <c r="BR662" s="15"/>
      <c r="BS662" s="15"/>
      <c r="BT662" s="15"/>
      <c r="BU662" s="15"/>
      <c r="BV662" s="15"/>
      <c r="BW662" s="15"/>
      <c r="BX662" s="15"/>
      <c r="BY662" s="15"/>
      <c r="BZ662" s="15"/>
      <c r="CA662" s="8"/>
      <c r="CB662" s="8"/>
      <c r="CC662" s="8"/>
      <c r="CD662" s="8"/>
      <c r="CE662" s="8"/>
      <c r="CF662" s="8"/>
      <c r="CG662" s="8"/>
      <c r="CH662" s="8"/>
      <c r="CI662" s="8"/>
      <c r="CJ662" s="8"/>
      <c r="CK662" s="8"/>
      <c r="CL662" s="8"/>
      <c r="CM662" s="8"/>
      <c r="CN662" s="8"/>
      <c r="CO662" s="8"/>
      <c r="CP662" s="8"/>
      <c r="CQ662" s="8"/>
      <c r="CR662" s="8"/>
      <c r="CS662" s="8"/>
      <c r="CT662" s="8"/>
      <c r="CU662" s="8"/>
      <c r="CV662" s="8"/>
      <c r="CW662" s="8"/>
      <c r="CX662" s="8"/>
      <c r="CY662" s="8"/>
      <c r="CZ662" s="8"/>
    </row>
    <row r="663" ht="14.25" customHeight="1">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c r="AG663" s="15"/>
      <c r="AH663" s="15"/>
      <c r="AI663" s="15"/>
      <c r="AJ663" s="15"/>
      <c r="AK663" s="15"/>
      <c r="AL663" s="15"/>
      <c r="AM663" s="15"/>
      <c r="AN663" s="15"/>
      <c r="AO663" s="15"/>
      <c r="AP663" s="15"/>
      <c r="AQ663" s="15"/>
      <c r="AR663" s="15"/>
      <c r="AS663" s="15"/>
      <c r="AT663" s="15"/>
      <c r="AU663" s="15"/>
      <c r="AV663" s="15"/>
      <c r="AW663" s="15"/>
      <c r="AX663" s="15"/>
      <c r="AY663" s="15"/>
      <c r="AZ663" s="15"/>
      <c r="BA663" s="15"/>
      <c r="BB663" s="15"/>
      <c r="BC663" s="15"/>
      <c r="BD663" s="15"/>
      <c r="BE663" s="15"/>
      <c r="BF663" s="15"/>
      <c r="BG663" s="15"/>
      <c r="BH663" s="15"/>
      <c r="BI663" s="15"/>
      <c r="BJ663" s="15"/>
      <c r="BK663" s="15"/>
      <c r="BL663" s="15"/>
      <c r="BM663" s="15"/>
      <c r="BN663" s="15"/>
      <c r="BO663" s="15"/>
      <c r="BP663" s="15"/>
      <c r="BQ663" s="15"/>
      <c r="BR663" s="15"/>
      <c r="BS663" s="15"/>
      <c r="BT663" s="15"/>
      <c r="BU663" s="15"/>
      <c r="BV663" s="15"/>
      <c r="BW663" s="15"/>
      <c r="BX663" s="15"/>
      <c r="BY663" s="15"/>
      <c r="BZ663" s="15"/>
      <c r="CA663" s="8"/>
      <c r="CB663" s="8"/>
      <c r="CC663" s="8"/>
      <c r="CD663" s="8"/>
      <c r="CE663" s="8"/>
      <c r="CF663" s="8"/>
      <c r="CG663" s="8"/>
      <c r="CH663" s="8"/>
      <c r="CI663" s="8"/>
      <c r="CJ663" s="8"/>
      <c r="CK663" s="8"/>
      <c r="CL663" s="8"/>
      <c r="CM663" s="8"/>
      <c r="CN663" s="8"/>
      <c r="CO663" s="8"/>
      <c r="CP663" s="8"/>
      <c r="CQ663" s="8"/>
      <c r="CR663" s="8"/>
      <c r="CS663" s="8"/>
      <c r="CT663" s="8"/>
      <c r="CU663" s="8"/>
      <c r="CV663" s="8"/>
      <c r="CW663" s="8"/>
      <c r="CX663" s="8"/>
      <c r="CY663" s="8"/>
      <c r="CZ663" s="8"/>
    </row>
    <row r="664" ht="14.25" customHeight="1">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c r="BC664" s="15"/>
      <c r="BD664" s="15"/>
      <c r="BE664" s="15"/>
      <c r="BF664" s="15"/>
      <c r="BG664" s="15"/>
      <c r="BH664" s="15"/>
      <c r="BI664" s="15"/>
      <c r="BJ664" s="15"/>
      <c r="BK664" s="15"/>
      <c r="BL664" s="15"/>
      <c r="BM664" s="15"/>
      <c r="BN664" s="15"/>
      <c r="BO664" s="15"/>
      <c r="BP664" s="15"/>
      <c r="BQ664" s="15"/>
      <c r="BR664" s="15"/>
      <c r="BS664" s="15"/>
      <c r="BT664" s="15"/>
      <c r="BU664" s="15"/>
      <c r="BV664" s="15"/>
      <c r="BW664" s="15"/>
      <c r="BX664" s="15"/>
      <c r="BY664" s="15"/>
      <c r="BZ664" s="15"/>
      <c r="CA664" s="8"/>
      <c r="CB664" s="8"/>
      <c r="CC664" s="8"/>
      <c r="CD664" s="8"/>
      <c r="CE664" s="8"/>
      <c r="CF664" s="8"/>
      <c r="CG664" s="8"/>
      <c r="CH664" s="8"/>
      <c r="CI664" s="8"/>
      <c r="CJ664" s="8"/>
      <c r="CK664" s="8"/>
      <c r="CL664" s="8"/>
      <c r="CM664" s="8"/>
      <c r="CN664" s="8"/>
      <c r="CO664" s="8"/>
      <c r="CP664" s="8"/>
      <c r="CQ664" s="8"/>
      <c r="CR664" s="8"/>
      <c r="CS664" s="8"/>
      <c r="CT664" s="8"/>
      <c r="CU664" s="8"/>
      <c r="CV664" s="8"/>
      <c r="CW664" s="8"/>
      <c r="CX664" s="8"/>
      <c r="CY664" s="8"/>
      <c r="CZ664" s="8"/>
    </row>
    <row r="665" ht="14.25" customHeight="1">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c r="AG665" s="15"/>
      <c r="AH665" s="15"/>
      <c r="AI665" s="15"/>
      <c r="AJ665" s="15"/>
      <c r="AK665" s="15"/>
      <c r="AL665" s="15"/>
      <c r="AM665" s="15"/>
      <c r="AN665" s="15"/>
      <c r="AO665" s="15"/>
      <c r="AP665" s="15"/>
      <c r="AQ665" s="15"/>
      <c r="AR665" s="15"/>
      <c r="AS665" s="15"/>
      <c r="AT665" s="15"/>
      <c r="AU665" s="15"/>
      <c r="AV665" s="15"/>
      <c r="AW665" s="15"/>
      <c r="AX665" s="15"/>
      <c r="AY665" s="15"/>
      <c r="AZ665" s="15"/>
      <c r="BA665" s="15"/>
      <c r="BB665" s="15"/>
      <c r="BC665" s="15"/>
      <c r="BD665" s="15"/>
      <c r="BE665" s="15"/>
      <c r="BF665" s="15"/>
      <c r="BG665" s="15"/>
      <c r="BH665" s="15"/>
      <c r="BI665" s="15"/>
      <c r="BJ665" s="15"/>
      <c r="BK665" s="15"/>
      <c r="BL665" s="15"/>
      <c r="BM665" s="15"/>
      <c r="BN665" s="15"/>
      <c r="BO665" s="15"/>
      <c r="BP665" s="15"/>
      <c r="BQ665" s="15"/>
      <c r="BR665" s="15"/>
      <c r="BS665" s="15"/>
      <c r="BT665" s="15"/>
      <c r="BU665" s="15"/>
      <c r="BV665" s="15"/>
      <c r="BW665" s="15"/>
      <c r="BX665" s="15"/>
      <c r="BY665" s="15"/>
      <c r="BZ665" s="15"/>
      <c r="CA665" s="8"/>
      <c r="CB665" s="8"/>
      <c r="CC665" s="8"/>
      <c r="CD665" s="8"/>
      <c r="CE665" s="8"/>
      <c r="CF665" s="8"/>
      <c r="CG665" s="8"/>
      <c r="CH665" s="8"/>
      <c r="CI665" s="8"/>
      <c r="CJ665" s="8"/>
      <c r="CK665" s="8"/>
      <c r="CL665" s="8"/>
      <c r="CM665" s="8"/>
      <c r="CN665" s="8"/>
      <c r="CO665" s="8"/>
      <c r="CP665" s="8"/>
      <c r="CQ665" s="8"/>
      <c r="CR665" s="8"/>
      <c r="CS665" s="8"/>
      <c r="CT665" s="8"/>
      <c r="CU665" s="8"/>
      <c r="CV665" s="8"/>
      <c r="CW665" s="8"/>
      <c r="CX665" s="8"/>
      <c r="CY665" s="8"/>
      <c r="CZ665" s="8"/>
    </row>
    <row r="666" ht="14.25" customHeight="1">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c r="BC666" s="15"/>
      <c r="BD666" s="15"/>
      <c r="BE666" s="15"/>
      <c r="BF666" s="15"/>
      <c r="BG666" s="15"/>
      <c r="BH666" s="15"/>
      <c r="BI666" s="15"/>
      <c r="BJ666" s="15"/>
      <c r="BK666" s="15"/>
      <c r="BL666" s="15"/>
      <c r="BM666" s="15"/>
      <c r="BN666" s="15"/>
      <c r="BO666" s="15"/>
      <c r="BP666" s="15"/>
      <c r="BQ666" s="15"/>
      <c r="BR666" s="15"/>
      <c r="BS666" s="15"/>
      <c r="BT666" s="15"/>
      <c r="BU666" s="15"/>
      <c r="BV666" s="15"/>
      <c r="BW666" s="15"/>
      <c r="BX666" s="15"/>
      <c r="BY666" s="15"/>
      <c r="BZ666" s="15"/>
      <c r="CA666" s="8"/>
      <c r="CB666" s="8"/>
      <c r="CC666" s="8"/>
      <c r="CD666" s="8"/>
      <c r="CE666" s="8"/>
      <c r="CF666" s="8"/>
      <c r="CG666" s="8"/>
      <c r="CH666" s="8"/>
      <c r="CI666" s="8"/>
      <c r="CJ666" s="8"/>
      <c r="CK666" s="8"/>
      <c r="CL666" s="8"/>
      <c r="CM666" s="8"/>
      <c r="CN666" s="8"/>
      <c r="CO666" s="8"/>
      <c r="CP666" s="8"/>
      <c r="CQ666" s="8"/>
      <c r="CR666" s="8"/>
      <c r="CS666" s="8"/>
      <c r="CT666" s="8"/>
      <c r="CU666" s="8"/>
      <c r="CV666" s="8"/>
      <c r="CW666" s="8"/>
      <c r="CX666" s="8"/>
      <c r="CY666" s="8"/>
      <c r="CZ666" s="8"/>
    </row>
    <row r="667" ht="14.25" customHeight="1">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c r="AG667" s="15"/>
      <c r="AH667" s="15"/>
      <c r="AI667" s="15"/>
      <c r="AJ667" s="15"/>
      <c r="AK667" s="15"/>
      <c r="AL667" s="15"/>
      <c r="AM667" s="15"/>
      <c r="AN667" s="15"/>
      <c r="AO667" s="15"/>
      <c r="AP667" s="15"/>
      <c r="AQ667" s="15"/>
      <c r="AR667" s="15"/>
      <c r="AS667" s="15"/>
      <c r="AT667" s="15"/>
      <c r="AU667" s="15"/>
      <c r="AV667" s="15"/>
      <c r="AW667" s="15"/>
      <c r="AX667" s="15"/>
      <c r="AY667" s="15"/>
      <c r="AZ667" s="15"/>
      <c r="BA667" s="15"/>
      <c r="BB667" s="15"/>
      <c r="BC667" s="15"/>
      <c r="BD667" s="15"/>
      <c r="BE667" s="15"/>
      <c r="BF667" s="15"/>
      <c r="BG667" s="15"/>
      <c r="BH667" s="15"/>
      <c r="BI667" s="15"/>
      <c r="BJ667" s="15"/>
      <c r="BK667" s="15"/>
      <c r="BL667" s="15"/>
      <c r="BM667" s="15"/>
      <c r="BN667" s="15"/>
      <c r="BO667" s="15"/>
      <c r="BP667" s="15"/>
      <c r="BQ667" s="15"/>
      <c r="BR667" s="15"/>
      <c r="BS667" s="15"/>
      <c r="BT667" s="15"/>
      <c r="BU667" s="15"/>
      <c r="BV667" s="15"/>
      <c r="BW667" s="15"/>
      <c r="BX667" s="15"/>
      <c r="BY667" s="15"/>
      <c r="BZ667" s="15"/>
      <c r="CA667" s="8"/>
      <c r="CB667" s="8"/>
      <c r="CC667" s="8"/>
      <c r="CD667" s="8"/>
      <c r="CE667" s="8"/>
      <c r="CF667" s="8"/>
      <c r="CG667" s="8"/>
      <c r="CH667" s="8"/>
      <c r="CI667" s="8"/>
      <c r="CJ667" s="8"/>
      <c r="CK667" s="8"/>
      <c r="CL667" s="8"/>
      <c r="CM667" s="8"/>
      <c r="CN667" s="8"/>
      <c r="CO667" s="8"/>
      <c r="CP667" s="8"/>
      <c r="CQ667" s="8"/>
      <c r="CR667" s="8"/>
      <c r="CS667" s="8"/>
      <c r="CT667" s="8"/>
      <c r="CU667" s="8"/>
      <c r="CV667" s="8"/>
      <c r="CW667" s="8"/>
      <c r="CX667" s="8"/>
      <c r="CY667" s="8"/>
      <c r="CZ667" s="8"/>
    </row>
    <row r="668" ht="14.25" customHeight="1">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c r="BC668" s="15"/>
      <c r="BD668" s="15"/>
      <c r="BE668" s="15"/>
      <c r="BF668" s="15"/>
      <c r="BG668" s="15"/>
      <c r="BH668" s="15"/>
      <c r="BI668" s="15"/>
      <c r="BJ668" s="15"/>
      <c r="BK668" s="15"/>
      <c r="BL668" s="15"/>
      <c r="BM668" s="15"/>
      <c r="BN668" s="15"/>
      <c r="BO668" s="15"/>
      <c r="BP668" s="15"/>
      <c r="BQ668" s="15"/>
      <c r="BR668" s="15"/>
      <c r="BS668" s="15"/>
      <c r="BT668" s="15"/>
      <c r="BU668" s="15"/>
      <c r="BV668" s="15"/>
      <c r="BW668" s="15"/>
      <c r="BX668" s="15"/>
      <c r="BY668" s="15"/>
      <c r="BZ668" s="15"/>
      <c r="CA668" s="8"/>
      <c r="CB668" s="8"/>
      <c r="CC668" s="8"/>
      <c r="CD668" s="8"/>
      <c r="CE668" s="8"/>
      <c r="CF668" s="8"/>
      <c r="CG668" s="8"/>
      <c r="CH668" s="8"/>
      <c r="CI668" s="8"/>
      <c r="CJ668" s="8"/>
      <c r="CK668" s="8"/>
      <c r="CL668" s="8"/>
      <c r="CM668" s="8"/>
      <c r="CN668" s="8"/>
      <c r="CO668" s="8"/>
      <c r="CP668" s="8"/>
      <c r="CQ668" s="8"/>
      <c r="CR668" s="8"/>
      <c r="CS668" s="8"/>
      <c r="CT668" s="8"/>
      <c r="CU668" s="8"/>
      <c r="CV668" s="8"/>
      <c r="CW668" s="8"/>
      <c r="CX668" s="8"/>
      <c r="CY668" s="8"/>
      <c r="CZ668" s="8"/>
    </row>
    <row r="669" ht="14.25" customHeight="1">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c r="AG669" s="15"/>
      <c r="AH669" s="15"/>
      <c r="AI669" s="15"/>
      <c r="AJ669" s="15"/>
      <c r="AK669" s="15"/>
      <c r="AL669" s="15"/>
      <c r="AM669" s="15"/>
      <c r="AN669" s="15"/>
      <c r="AO669" s="15"/>
      <c r="AP669" s="15"/>
      <c r="AQ669" s="15"/>
      <c r="AR669" s="15"/>
      <c r="AS669" s="15"/>
      <c r="AT669" s="15"/>
      <c r="AU669" s="15"/>
      <c r="AV669" s="15"/>
      <c r="AW669" s="15"/>
      <c r="AX669" s="15"/>
      <c r="AY669" s="15"/>
      <c r="AZ669" s="15"/>
      <c r="BA669" s="15"/>
      <c r="BB669" s="15"/>
      <c r="BC669" s="15"/>
      <c r="BD669" s="15"/>
      <c r="BE669" s="15"/>
      <c r="BF669" s="15"/>
      <c r="BG669" s="15"/>
      <c r="BH669" s="15"/>
      <c r="BI669" s="15"/>
      <c r="BJ669" s="15"/>
      <c r="BK669" s="15"/>
      <c r="BL669" s="15"/>
      <c r="BM669" s="15"/>
      <c r="BN669" s="15"/>
      <c r="BO669" s="15"/>
      <c r="BP669" s="15"/>
      <c r="BQ669" s="15"/>
      <c r="BR669" s="15"/>
      <c r="BS669" s="15"/>
      <c r="BT669" s="15"/>
      <c r="BU669" s="15"/>
      <c r="BV669" s="15"/>
      <c r="BW669" s="15"/>
      <c r="BX669" s="15"/>
      <c r="BY669" s="15"/>
      <c r="BZ669" s="15"/>
      <c r="CA669" s="8"/>
      <c r="CB669" s="8"/>
      <c r="CC669" s="8"/>
      <c r="CD669" s="8"/>
      <c r="CE669" s="8"/>
      <c r="CF669" s="8"/>
      <c r="CG669" s="8"/>
      <c r="CH669" s="8"/>
      <c r="CI669" s="8"/>
      <c r="CJ669" s="8"/>
      <c r="CK669" s="8"/>
      <c r="CL669" s="8"/>
      <c r="CM669" s="8"/>
      <c r="CN669" s="8"/>
      <c r="CO669" s="8"/>
      <c r="CP669" s="8"/>
      <c r="CQ669" s="8"/>
      <c r="CR669" s="8"/>
      <c r="CS669" s="8"/>
      <c r="CT669" s="8"/>
      <c r="CU669" s="8"/>
      <c r="CV669" s="8"/>
      <c r="CW669" s="8"/>
      <c r="CX669" s="8"/>
      <c r="CY669" s="8"/>
      <c r="CZ669" s="8"/>
    </row>
    <row r="670" ht="14.25" customHeight="1">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c r="BC670" s="15"/>
      <c r="BD670" s="15"/>
      <c r="BE670" s="15"/>
      <c r="BF670" s="15"/>
      <c r="BG670" s="15"/>
      <c r="BH670" s="15"/>
      <c r="BI670" s="15"/>
      <c r="BJ670" s="15"/>
      <c r="BK670" s="15"/>
      <c r="BL670" s="15"/>
      <c r="BM670" s="15"/>
      <c r="BN670" s="15"/>
      <c r="BO670" s="15"/>
      <c r="BP670" s="15"/>
      <c r="BQ670" s="15"/>
      <c r="BR670" s="15"/>
      <c r="BS670" s="15"/>
      <c r="BT670" s="15"/>
      <c r="BU670" s="15"/>
      <c r="BV670" s="15"/>
      <c r="BW670" s="15"/>
      <c r="BX670" s="15"/>
      <c r="BY670" s="15"/>
      <c r="BZ670" s="15"/>
      <c r="CA670" s="8"/>
      <c r="CB670" s="8"/>
      <c r="CC670" s="8"/>
      <c r="CD670" s="8"/>
      <c r="CE670" s="8"/>
      <c r="CF670" s="8"/>
      <c r="CG670" s="8"/>
      <c r="CH670" s="8"/>
      <c r="CI670" s="8"/>
      <c r="CJ670" s="8"/>
      <c r="CK670" s="8"/>
      <c r="CL670" s="8"/>
      <c r="CM670" s="8"/>
      <c r="CN670" s="8"/>
      <c r="CO670" s="8"/>
      <c r="CP670" s="8"/>
      <c r="CQ670" s="8"/>
      <c r="CR670" s="8"/>
      <c r="CS670" s="8"/>
      <c r="CT670" s="8"/>
      <c r="CU670" s="8"/>
      <c r="CV670" s="8"/>
      <c r="CW670" s="8"/>
      <c r="CX670" s="8"/>
      <c r="CY670" s="8"/>
      <c r="CZ670" s="8"/>
    </row>
    <row r="671" ht="14.25" customHeight="1">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c r="AB671" s="15"/>
      <c r="AC671" s="15"/>
      <c r="AD671" s="15"/>
      <c r="AE671" s="15"/>
      <c r="AF671" s="15"/>
      <c r="AG671" s="15"/>
      <c r="AH671" s="15"/>
      <c r="AI671" s="15"/>
      <c r="AJ671" s="15"/>
      <c r="AK671" s="15"/>
      <c r="AL671" s="15"/>
      <c r="AM671" s="15"/>
      <c r="AN671" s="15"/>
      <c r="AO671" s="15"/>
      <c r="AP671" s="15"/>
      <c r="AQ671" s="15"/>
      <c r="AR671" s="15"/>
      <c r="AS671" s="15"/>
      <c r="AT671" s="15"/>
      <c r="AU671" s="15"/>
      <c r="AV671" s="15"/>
      <c r="AW671" s="15"/>
      <c r="AX671" s="15"/>
      <c r="AY671" s="15"/>
      <c r="AZ671" s="15"/>
      <c r="BA671" s="15"/>
      <c r="BB671" s="15"/>
      <c r="BC671" s="15"/>
      <c r="BD671" s="15"/>
      <c r="BE671" s="15"/>
      <c r="BF671" s="15"/>
      <c r="BG671" s="15"/>
      <c r="BH671" s="15"/>
      <c r="BI671" s="15"/>
      <c r="BJ671" s="15"/>
      <c r="BK671" s="15"/>
      <c r="BL671" s="15"/>
      <c r="BM671" s="15"/>
      <c r="BN671" s="15"/>
      <c r="BO671" s="15"/>
      <c r="BP671" s="15"/>
      <c r="BQ671" s="15"/>
      <c r="BR671" s="15"/>
      <c r="BS671" s="15"/>
      <c r="BT671" s="15"/>
      <c r="BU671" s="15"/>
      <c r="BV671" s="15"/>
      <c r="BW671" s="15"/>
      <c r="BX671" s="15"/>
      <c r="BY671" s="15"/>
      <c r="BZ671" s="15"/>
      <c r="CA671" s="8"/>
      <c r="CB671" s="8"/>
      <c r="CC671" s="8"/>
      <c r="CD671" s="8"/>
      <c r="CE671" s="8"/>
      <c r="CF671" s="8"/>
      <c r="CG671" s="8"/>
      <c r="CH671" s="8"/>
      <c r="CI671" s="8"/>
      <c r="CJ671" s="8"/>
      <c r="CK671" s="8"/>
      <c r="CL671" s="8"/>
      <c r="CM671" s="8"/>
      <c r="CN671" s="8"/>
      <c r="CO671" s="8"/>
      <c r="CP671" s="8"/>
      <c r="CQ671" s="8"/>
      <c r="CR671" s="8"/>
      <c r="CS671" s="8"/>
      <c r="CT671" s="8"/>
      <c r="CU671" s="8"/>
      <c r="CV671" s="8"/>
      <c r="CW671" s="8"/>
      <c r="CX671" s="8"/>
      <c r="CY671" s="8"/>
      <c r="CZ671" s="8"/>
    </row>
    <row r="672" ht="14.25" customHeight="1">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c r="BC672" s="15"/>
      <c r="BD672" s="15"/>
      <c r="BE672" s="15"/>
      <c r="BF672" s="15"/>
      <c r="BG672" s="15"/>
      <c r="BH672" s="15"/>
      <c r="BI672" s="15"/>
      <c r="BJ672" s="15"/>
      <c r="BK672" s="15"/>
      <c r="BL672" s="15"/>
      <c r="BM672" s="15"/>
      <c r="BN672" s="15"/>
      <c r="BO672" s="15"/>
      <c r="BP672" s="15"/>
      <c r="BQ672" s="15"/>
      <c r="BR672" s="15"/>
      <c r="BS672" s="15"/>
      <c r="BT672" s="15"/>
      <c r="BU672" s="15"/>
      <c r="BV672" s="15"/>
      <c r="BW672" s="15"/>
      <c r="BX672" s="15"/>
      <c r="BY672" s="15"/>
      <c r="BZ672" s="15"/>
      <c r="CA672" s="8"/>
      <c r="CB672" s="8"/>
      <c r="CC672" s="8"/>
      <c r="CD672" s="8"/>
      <c r="CE672" s="8"/>
      <c r="CF672" s="8"/>
      <c r="CG672" s="8"/>
      <c r="CH672" s="8"/>
      <c r="CI672" s="8"/>
      <c r="CJ672" s="8"/>
      <c r="CK672" s="8"/>
      <c r="CL672" s="8"/>
      <c r="CM672" s="8"/>
      <c r="CN672" s="8"/>
      <c r="CO672" s="8"/>
      <c r="CP672" s="8"/>
      <c r="CQ672" s="8"/>
      <c r="CR672" s="8"/>
      <c r="CS672" s="8"/>
      <c r="CT672" s="8"/>
      <c r="CU672" s="8"/>
      <c r="CV672" s="8"/>
      <c r="CW672" s="8"/>
      <c r="CX672" s="8"/>
      <c r="CY672" s="8"/>
      <c r="CZ672" s="8"/>
    </row>
    <row r="673" ht="14.25" customHeight="1">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c r="AB673" s="15"/>
      <c r="AC673" s="15"/>
      <c r="AD673" s="15"/>
      <c r="AE673" s="15"/>
      <c r="AF673" s="15"/>
      <c r="AG673" s="15"/>
      <c r="AH673" s="15"/>
      <c r="AI673" s="15"/>
      <c r="AJ673" s="15"/>
      <c r="AK673" s="15"/>
      <c r="AL673" s="15"/>
      <c r="AM673" s="15"/>
      <c r="AN673" s="15"/>
      <c r="AO673" s="15"/>
      <c r="AP673" s="15"/>
      <c r="AQ673" s="15"/>
      <c r="AR673" s="15"/>
      <c r="AS673" s="15"/>
      <c r="AT673" s="15"/>
      <c r="AU673" s="15"/>
      <c r="AV673" s="15"/>
      <c r="AW673" s="15"/>
      <c r="AX673" s="15"/>
      <c r="AY673" s="15"/>
      <c r="AZ673" s="15"/>
      <c r="BA673" s="15"/>
      <c r="BB673" s="15"/>
      <c r="BC673" s="15"/>
      <c r="BD673" s="15"/>
      <c r="BE673" s="15"/>
      <c r="BF673" s="15"/>
      <c r="BG673" s="15"/>
      <c r="BH673" s="15"/>
      <c r="BI673" s="15"/>
      <c r="BJ673" s="15"/>
      <c r="BK673" s="15"/>
      <c r="BL673" s="15"/>
      <c r="BM673" s="15"/>
      <c r="BN673" s="15"/>
      <c r="BO673" s="15"/>
      <c r="BP673" s="15"/>
      <c r="BQ673" s="15"/>
      <c r="BR673" s="15"/>
      <c r="BS673" s="15"/>
      <c r="BT673" s="15"/>
      <c r="BU673" s="15"/>
      <c r="BV673" s="15"/>
      <c r="BW673" s="15"/>
      <c r="BX673" s="15"/>
      <c r="BY673" s="15"/>
      <c r="BZ673" s="15"/>
      <c r="CA673" s="8"/>
      <c r="CB673" s="8"/>
      <c r="CC673" s="8"/>
      <c r="CD673" s="8"/>
      <c r="CE673" s="8"/>
      <c r="CF673" s="8"/>
      <c r="CG673" s="8"/>
      <c r="CH673" s="8"/>
      <c r="CI673" s="8"/>
      <c r="CJ673" s="8"/>
      <c r="CK673" s="8"/>
      <c r="CL673" s="8"/>
      <c r="CM673" s="8"/>
      <c r="CN673" s="8"/>
      <c r="CO673" s="8"/>
      <c r="CP673" s="8"/>
      <c r="CQ673" s="8"/>
      <c r="CR673" s="8"/>
      <c r="CS673" s="8"/>
      <c r="CT673" s="8"/>
      <c r="CU673" s="8"/>
      <c r="CV673" s="8"/>
      <c r="CW673" s="8"/>
      <c r="CX673" s="8"/>
      <c r="CY673" s="8"/>
      <c r="CZ673" s="8"/>
    </row>
    <row r="674" ht="14.25" customHeight="1">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c r="BC674" s="15"/>
      <c r="BD674" s="15"/>
      <c r="BE674" s="15"/>
      <c r="BF674" s="15"/>
      <c r="BG674" s="15"/>
      <c r="BH674" s="15"/>
      <c r="BI674" s="15"/>
      <c r="BJ674" s="15"/>
      <c r="BK674" s="15"/>
      <c r="BL674" s="15"/>
      <c r="BM674" s="15"/>
      <c r="BN674" s="15"/>
      <c r="BO674" s="15"/>
      <c r="BP674" s="15"/>
      <c r="BQ674" s="15"/>
      <c r="BR674" s="15"/>
      <c r="BS674" s="15"/>
      <c r="BT674" s="15"/>
      <c r="BU674" s="15"/>
      <c r="BV674" s="15"/>
      <c r="BW674" s="15"/>
      <c r="BX674" s="15"/>
      <c r="BY674" s="15"/>
      <c r="BZ674" s="15"/>
      <c r="CA674" s="8"/>
      <c r="CB674" s="8"/>
      <c r="CC674" s="8"/>
      <c r="CD674" s="8"/>
      <c r="CE674" s="8"/>
      <c r="CF674" s="8"/>
      <c r="CG674" s="8"/>
      <c r="CH674" s="8"/>
      <c r="CI674" s="8"/>
      <c r="CJ674" s="8"/>
      <c r="CK674" s="8"/>
      <c r="CL674" s="8"/>
      <c r="CM674" s="8"/>
      <c r="CN674" s="8"/>
      <c r="CO674" s="8"/>
      <c r="CP674" s="8"/>
      <c r="CQ674" s="8"/>
      <c r="CR674" s="8"/>
      <c r="CS674" s="8"/>
      <c r="CT674" s="8"/>
      <c r="CU674" s="8"/>
      <c r="CV674" s="8"/>
      <c r="CW674" s="8"/>
      <c r="CX674" s="8"/>
      <c r="CY674" s="8"/>
      <c r="CZ674" s="8"/>
    </row>
    <row r="675" ht="14.25" customHeight="1">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c r="AB675" s="15"/>
      <c r="AC675" s="15"/>
      <c r="AD675" s="15"/>
      <c r="AE675" s="15"/>
      <c r="AF675" s="15"/>
      <c r="AG675" s="15"/>
      <c r="AH675" s="15"/>
      <c r="AI675" s="15"/>
      <c r="AJ675" s="15"/>
      <c r="AK675" s="15"/>
      <c r="AL675" s="15"/>
      <c r="AM675" s="15"/>
      <c r="AN675" s="15"/>
      <c r="AO675" s="15"/>
      <c r="AP675" s="15"/>
      <c r="AQ675" s="15"/>
      <c r="AR675" s="15"/>
      <c r="AS675" s="15"/>
      <c r="AT675" s="15"/>
      <c r="AU675" s="15"/>
      <c r="AV675" s="15"/>
      <c r="AW675" s="15"/>
      <c r="AX675" s="15"/>
      <c r="AY675" s="15"/>
      <c r="AZ675" s="15"/>
      <c r="BA675" s="15"/>
      <c r="BB675" s="15"/>
      <c r="BC675" s="15"/>
      <c r="BD675" s="15"/>
      <c r="BE675" s="15"/>
      <c r="BF675" s="15"/>
      <c r="BG675" s="15"/>
      <c r="BH675" s="15"/>
      <c r="BI675" s="15"/>
      <c r="BJ675" s="15"/>
      <c r="BK675" s="15"/>
      <c r="BL675" s="15"/>
      <c r="BM675" s="15"/>
      <c r="BN675" s="15"/>
      <c r="BO675" s="15"/>
      <c r="BP675" s="15"/>
      <c r="BQ675" s="15"/>
      <c r="BR675" s="15"/>
      <c r="BS675" s="15"/>
      <c r="BT675" s="15"/>
      <c r="BU675" s="15"/>
      <c r="BV675" s="15"/>
      <c r="BW675" s="15"/>
      <c r="BX675" s="15"/>
      <c r="BY675" s="15"/>
      <c r="BZ675" s="15"/>
      <c r="CA675" s="8"/>
      <c r="CB675" s="8"/>
      <c r="CC675" s="8"/>
      <c r="CD675" s="8"/>
      <c r="CE675" s="8"/>
      <c r="CF675" s="8"/>
      <c r="CG675" s="8"/>
      <c r="CH675" s="8"/>
      <c r="CI675" s="8"/>
      <c r="CJ675" s="8"/>
      <c r="CK675" s="8"/>
      <c r="CL675" s="8"/>
      <c r="CM675" s="8"/>
      <c r="CN675" s="8"/>
      <c r="CO675" s="8"/>
      <c r="CP675" s="8"/>
      <c r="CQ675" s="8"/>
      <c r="CR675" s="8"/>
      <c r="CS675" s="8"/>
      <c r="CT675" s="8"/>
      <c r="CU675" s="8"/>
      <c r="CV675" s="8"/>
      <c r="CW675" s="8"/>
      <c r="CX675" s="8"/>
      <c r="CY675" s="8"/>
      <c r="CZ675" s="8"/>
    </row>
    <row r="676" ht="14.25" customHeight="1">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c r="BC676" s="15"/>
      <c r="BD676" s="15"/>
      <c r="BE676" s="15"/>
      <c r="BF676" s="15"/>
      <c r="BG676" s="15"/>
      <c r="BH676" s="15"/>
      <c r="BI676" s="15"/>
      <c r="BJ676" s="15"/>
      <c r="BK676" s="15"/>
      <c r="BL676" s="15"/>
      <c r="BM676" s="15"/>
      <c r="BN676" s="15"/>
      <c r="BO676" s="15"/>
      <c r="BP676" s="15"/>
      <c r="BQ676" s="15"/>
      <c r="BR676" s="15"/>
      <c r="BS676" s="15"/>
      <c r="BT676" s="15"/>
      <c r="BU676" s="15"/>
      <c r="BV676" s="15"/>
      <c r="BW676" s="15"/>
      <c r="BX676" s="15"/>
      <c r="BY676" s="15"/>
      <c r="BZ676" s="15"/>
      <c r="CA676" s="8"/>
      <c r="CB676" s="8"/>
      <c r="CC676" s="8"/>
      <c r="CD676" s="8"/>
      <c r="CE676" s="8"/>
      <c r="CF676" s="8"/>
      <c r="CG676" s="8"/>
      <c r="CH676" s="8"/>
      <c r="CI676" s="8"/>
      <c r="CJ676" s="8"/>
      <c r="CK676" s="8"/>
      <c r="CL676" s="8"/>
      <c r="CM676" s="8"/>
      <c r="CN676" s="8"/>
      <c r="CO676" s="8"/>
      <c r="CP676" s="8"/>
      <c r="CQ676" s="8"/>
      <c r="CR676" s="8"/>
      <c r="CS676" s="8"/>
      <c r="CT676" s="8"/>
      <c r="CU676" s="8"/>
      <c r="CV676" s="8"/>
      <c r="CW676" s="8"/>
      <c r="CX676" s="8"/>
      <c r="CY676" s="8"/>
      <c r="CZ676" s="8"/>
    </row>
    <row r="677" ht="14.25" customHeight="1">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c r="AB677" s="15"/>
      <c r="AC677" s="15"/>
      <c r="AD677" s="15"/>
      <c r="AE677" s="15"/>
      <c r="AF677" s="15"/>
      <c r="AG677" s="15"/>
      <c r="AH677" s="15"/>
      <c r="AI677" s="15"/>
      <c r="AJ677" s="15"/>
      <c r="AK677" s="15"/>
      <c r="AL677" s="15"/>
      <c r="AM677" s="15"/>
      <c r="AN677" s="15"/>
      <c r="AO677" s="15"/>
      <c r="AP677" s="15"/>
      <c r="AQ677" s="15"/>
      <c r="AR677" s="15"/>
      <c r="AS677" s="15"/>
      <c r="AT677" s="15"/>
      <c r="AU677" s="15"/>
      <c r="AV677" s="15"/>
      <c r="AW677" s="15"/>
      <c r="AX677" s="15"/>
      <c r="AY677" s="15"/>
      <c r="AZ677" s="15"/>
      <c r="BA677" s="15"/>
      <c r="BB677" s="15"/>
      <c r="BC677" s="15"/>
      <c r="BD677" s="15"/>
      <c r="BE677" s="15"/>
      <c r="BF677" s="15"/>
      <c r="BG677" s="15"/>
      <c r="BH677" s="15"/>
      <c r="BI677" s="15"/>
      <c r="BJ677" s="15"/>
      <c r="BK677" s="15"/>
      <c r="BL677" s="15"/>
      <c r="BM677" s="15"/>
      <c r="BN677" s="15"/>
      <c r="BO677" s="15"/>
      <c r="BP677" s="15"/>
      <c r="BQ677" s="15"/>
      <c r="BR677" s="15"/>
      <c r="BS677" s="15"/>
      <c r="BT677" s="15"/>
      <c r="BU677" s="15"/>
      <c r="BV677" s="15"/>
      <c r="BW677" s="15"/>
      <c r="BX677" s="15"/>
      <c r="BY677" s="15"/>
      <c r="BZ677" s="15"/>
      <c r="CA677" s="8"/>
      <c r="CB677" s="8"/>
      <c r="CC677" s="8"/>
      <c r="CD677" s="8"/>
      <c r="CE677" s="8"/>
      <c r="CF677" s="8"/>
      <c r="CG677" s="8"/>
      <c r="CH677" s="8"/>
      <c r="CI677" s="8"/>
      <c r="CJ677" s="8"/>
      <c r="CK677" s="8"/>
      <c r="CL677" s="8"/>
      <c r="CM677" s="8"/>
      <c r="CN677" s="8"/>
      <c r="CO677" s="8"/>
      <c r="CP677" s="8"/>
      <c r="CQ677" s="8"/>
      <c r="CR677" s="8"/>
      <c r="CS677" s="8"/>
      <c r="CT677" s="8"/>
      <c r="CU677" s="8"/>
      <c r="CV677" s="8"/>
      <c r="CW677" s="8"/>
      <c r="CX677" s="8"/>
      <c r="CY677" s="8"/>
      <c r="CZ677" s="8"/>
    </row>
    <row r="678" ht="14.25" customHeight="1">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c r="BC678" s="15"/>
      <c r="BD678" s="15"/>
      <c r="BE678" s="15"/>
      <c r="BF678" s="15"/>
      <c r="BG678" s="15"/>
      <c r="BH678" s="15"/>
      <c r="BI678" s="15"/>
      <c r="BJ678" s="15"/>
      <c r="BK678" s="15"/>
      <c r="BL678" s="15"/>
      <c r="BM678" s="15"/>
      <c r="BN678" s="15"/>
      <c r="BO678" s="15"/>
      <c r="BP678" s="15"/>
      <c r="BQ678" s="15"/>
      <c r="BR678" s="15"/>
      <c r="BS678" s="15"/>
      <c r="BT678" s="15"/>
      <c r="BU678" s="15"/>
      <c r="BV678" s="15"/>
      <c r="BW678" s="15"/>
      <c r="BX678" s="15"/>
      <c r="BY678" s="15"/>
      <c r="BZ678" s="15"/>
      <c r="CA678" s="8"/>
      <c r="CB678" s="8"/>
      <c r="CC678" s="8"/>
      <c r="CD678" s="8"/>
      <c r="CE678" s="8"/>
      <c r="CF678" s="8"/>
      <c r="CG678" s="8"/>
      <c r="CH678" s="8"/>
      <c r="CI678" s="8"/>
      <c r="CJ678" s="8"/>
      <c r="CK678" s="8"/>
      <c r="CL678" s="8"/>
      <c r="CM678" s="8"/>
      <c r="CN678" s="8"/>
      <c r="CO678" s="8"/>
      <c r="CP678" s="8"/>
      <c r="CQ678" s="8"/>
      <c r="CR678" s="8"/>
      <c r="CS678" s="8"/>
      <c r="CT678" s="8"/>
      <c r="CU678" s="8"/>
      <c r="CV678" s="8"/>
      <c r="CW678" s="8"/>
      <c r="CX678" s="8"/>
      <c r="CY678" s="8"/>
      <c r="CZ678" s="8"/>
    </row>
    <row r="679" ht="14.25" customHeight="1">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c r="AB679" s="15"/>
      <c r="AC679" s="15"/>
      <c r="AD679" s="15"/>
      <c r="AE679" s="15"/>
      <c r="AF679" s="15"/>
      <c r="AG679" s="15"/>
      <c r="AH679" s="15"/>
      <c r="AI679" s="15"/>
      <c r="AJ679" s="15"/>
      <c r="AK679" s="15"/>
      <c r="AL679" s="15"/>
      <c r="AM679" s="15"/>
      <c r="AN679" s="15"/>
      <c r="AO679" s="15"/>
      <c r="AP679" s="15"/>
      <c r="AQ679" s="15"/>
      <c r="AR679" s="15"/>
      <c r="AS679" s="15"/>
      <c r="AT679" s="15"/>
      <c r="AU679" s="15"/>
      <c r="AV679" s="15"/>
      <c r="AW679" s="15"/>
      <c r="AX679" s="15"/>
      <c r="AY679" s="15"/>
      <c r="AZ679" s="15"/>
      <c r="BA679" s="15"/>
      <c r="BB679" s="15"/>
      <c r="BC679" s="15"/>
      <c r="BD679" s="15"/>
      <c r="BE679" s="15"/>
      <c r="BF679" s="15"/>
      <c r="BG679" s="15"/>
      <c r="BH679" s="15"/>
      <c r="BI679" s="15"/>
      <c r="BJ679" s="15"/>
      <c r="BK679" s="15"/>
      <c r="BL679" s="15"/>
      <c r="BM679" s="15"/>
      <c r="BN679" s="15"/>
      <c r="BO679" s="15"/>
      <c r="BP679" s="15"/>
      <c r="BQ679" s="15"/>
      <c r="BR679" s="15"/>
      <c r="BS679" s="15"/>
      <c r="BT679" s="15"/>
      <c r="BU679" s="15"/>
      <c r="BV679" s="15"/>
      <c r="BW679" s="15"/>
      <c r="BX679" s="15"/>
      <c r="BY679" s="15"/>
      <c r="BZ679" s="15"/>
      <c r="CA679" s="8"/>
      <c r="CB679" s="8"/>
      <c r="CC679" s="8"/>
      <c r="CD679" s="8"/>
      <c r="CE679" s="8"/>
      <c r="CF679" s="8"/>
      <c r="CG679" s="8"/>
      <c r="CH679" s="8"/>
      <c r="CI679" s="8"/>
      <c r="CJ679" s="8"/>
      <c r="CK679" s="8"/>
      <c r="CL679" s="8"/>
      <c r="CM679" s="8"/>
      <c r="CN679" s="8"/>
      <c r="CO679" s="8"/>
      <c r="CP679" s="8"/>
      <c r="CQ679" s="8"/>
      <c r="CR679" s="8"/>
      <c r="CS679" s="8"/>
      <c r="CT679" s="8"/>
      <c r="CU679" s="8"/>
      <c r="CV679" s="8"/>
      <c r="CW679" s="8"/>
      <c r="CX679" s="8"/>
      <c r="CY679" s="8"/>
      <c r="CZ679" s="8"/>
    </row>
    <row r="680" ht="14.25" customHeight="1">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c r="BC680" s="15"/>
      <c r="BD680" s="15"/>
      <c r="BE680" s="15"/>
      <c r="BF680" s="15"/>
      <c r="BG680" s="15"/>
      <c r="BH680" s="15"/>
      <c r="BI680" s="15"/>
      <c r="BJ680" s="15"/>
      <c r="BK680" s="15"/>
      <c r="BL680" s="15"/>
      <c r="BM680" s="15"/>
      <c r="BN680" s="15"/>
      <c r="BO680" s="15"/>
      <c r="BP680" s="15"/>
      <c r="BQ680" s="15"/>
      <c r="BR680" s="15"/>
      <c r="BS680" s="15"/>
      <c r="BT680" s="15"/>
      <c r="BU680" s="15"/>
      <c r="BV680" s="15"/>
      <c r="BW680" s="15"/>
      <c r="BX680" s="15"/>
      <c r="BY680" s="15"/>
      <c r="BZ680" s="15"/>
      <c r="CA680" s="8"/>
      <c r="CB680" s="8"/>
      <c r="CC680" s="8"/>
      <c r="CD680" s="8"/>
      <c r="CE680" s="8"/>
      <c r="CF680" s="8"/>
      <c r="CG680" s="8"/>
      <c r="CH680" s="8"/>
      <c r="CI680" s="8"/>
      <c r="CJ680" s="8"/>
      <c r="CK680" s="8"/>
      <c r="CL680" s="8"/>
      <c r="CM680" s="8"/>
      <c r="CN680" s="8"/>
      <c r="CO680" s="8"/>
      <c r="CP680" s="8"/>
      <c r="CQ680" s="8"/>
      <c r="CR680" s="8"/>
      <c r="CS680" s="8"/>
      <c r="CT680" s="8"/>
      <c r="CU680" s="8"/>
      <c r="CV680" s="8"/>
      <c r="CW680" s="8"/>
      <c r="CX680" s="8"/>
      <c r="CY680" s="8"/>
      <c r="CZ680" s="8"/>
    </row>
    <row r="681" ht="14.25" customHeight="1">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c r="AB681" s="15"/>
      <c r="AC681" s="15"/>
      <c r="AD681" s="15"/>
      <c r="AE681" s="15"/>
      <c r="AF681" s="15"/>
      <c r="AG681" s="15"/>
      <c r="AH681" s="15"/>
      <c r="AI681" s="15"/>
      <c r="AJ681" s="15"/>
      <c r="AK681" s="15"/>
      <c r="AL681" s="15"/>
      <c r="AM681" s="15"/>
      <c r="AN681" s="15"/>
      <c r="AO681" s="15"/>
      <c r="AP681" s="15"/>
      <c r="AQ681" s="15"/>
      <c r="AR681" s="15"/>
      <c r="AS681" s="15"/>
      <c r="AT681" s="15"/>
      <c r="AU681" s="15"/>
      <c r="AV681" s="15"/>
      <c r="AW681" s="15"/>
      <c r="AX681" s="15"/>
      <c r="AY681" s="15"/>
      <c r="AZ681" s="15"/>
      <c r="BA681" s="15"/>
      <c r="BB681" s="15"/>
      <c r="BC681" s="15"/>
      <c r="BD681" s="15"/>
      <c r="BE681" s="15"/>
      <c r="BF681" s="15"/>
      <c r="BG681" s="15"/>
      <c r="BH681" s="15"/>
      <c r="BI681" s="15"/>
      <c r="BJ681" s="15"/>
      <c r="BK681" s="15"/>
      <c r="BL681" s="15"/>
      <c r="BM681" s="15"/>
      <c r="BN681" s="15"/>
      <c r="BO681" s="15"/>
      <c r="BP681" s="15"/>
      <c r="BQ681" s="15"/>
      <c r="BR681" s="15"/>
      <c r="BS681" s="15"/>
      <c r="BT681" s="15"/>
      <c r="BU681" s="15"/>
      <c r="BV681" s="15"/>
      <c r="BW681" s="15"/>
      <c r="BX681" s="15"/>
      <c r="BY681" s="15"/>
      <c r="BZ681" s="15"/>
      <c r="CA681" s="8"/>
      <c r="CB681" s="8"/>
      <c r="CC681" s="8"/>
      <c r="CD681" s="8"/>
      <c r="CE681" s="8"/>
      <c r="CF681" s="8"/>
      <c r="CG681" s="8"/>
      <c r="CH681" s="8"/>
      <c r="CI681" s="8"/>
      <c r="CJ681" s="8"/>
      <c r="CK681" s="8"/>
      <c r="CL681" s="8"/>
      <c r="CM681" s="8"/>
      <c r="CN681" s="8"/>
      <c r="CO681" s="8"/>
      <c r="CP681" s="8"/>
      <c r="CQ681" s="8"/>
      <c r="CR681" s="8"/>
      <c r="CS681" s="8"/>
      <c r="CT681" s="8"/>
      <c r="CU681" s="8"/>
      <c r="CV681" s="8"/>
      <c r="CW681" s="8"/>
      <c r="CX681" s="8"/>
      <c r="CY681" s="8"/>
      <c r="CZ681" s="8"/>
    </row>
    <row r="682" ht="14.25" customHeight="1">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c r="BC682" s="15"/>
      <c r="BD682" s="15"/>
      <c r="BE682" s="15"/>
      <c r="BF682" s="15"/>
      <c r="BG682" s="15"/>
      <c r="BH682" s="15"/>
      <c r="BI682" s="15"/>
      <c r="BJ682" s="15"/>
      <c r="BK682" s="15"/>
      <c r="BL682" s="15"/>
      <c r="BM682" s="15"/>
      <c r="BN682" s="15"/>
      <c r="BO682" s="15"/>
      <c r="BP682" s="15"/>
      <c r="BQ682" s="15"/>
      <c r="BR682" s="15"/>
      <c r="BS682" s="15"/>
      <c r="BT682" s="15"/>
      <c r="BU682" s="15"/>
      <c r="BV682" s="15"/>
      <c r="BW682" s="15"/>
      <c r="BX682" s="15"/>
      <c r="BY682" s="15"/>
      <c r="BZ682" s="15"/>
      <c r="CA682" s="8"/>
      <c r="CB682" s="8"/>
      <c r="CC682" s="8"/>
      <c r="CD682" s="8"/>
      <c r="CE682" s="8"/>
      <c r="CF682" s="8"/>
      <c r="CG682" s="8"/>
      <c r="CH682" s="8"/>
      <c r="CI682" s="8"/>
      <c r="CJ682" s="8"/>
      <c r="CK682" s="8"/>
      <c r="CL682" s="8"/>
      <c r="CM682" s="8"/>
      <c r="CN682" s="8"/>
      <c r="CO682" s="8"/>
      <c r="CP682" s="8"/>
      <c r="CQ682" s="8"/>
      <c r="CR682" s="8"/>
      <c r="CS682" s="8"/>
      <c r="CT682" s="8"/>
      <c r="CU682" s="8"/>
      <c r="CV682" s="8"/>
      <c r="CW682" s="8"/>
      <c r="CX682" s="8"/>
      <c r="CY682" s="8"/>
      <c r="CZ682" s="8"/>
    </row>
    <row r="683" ht="14.25" customHeight="1">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c r="AB683" s="15"/>
      <c r="AC683" s="15"/>
      <c r="AD683" s="15"/>
      <c r="AE683" s="15"/>
      <c r="AF683" s="15"/>
      <c r="AG683" s="15"/>
      <c r="AH683" s="15"/>
      <c r="AI683" s="15"/>
      <c r="AJ683" s="15"/>
      <c r="AK683" s="15"/>
      <c r="AL683" s="15"/>
      <c r="AM683" s="15"/>
      <c r="AN683" s="15"/>
      <c r="AO683" s="15"/>
      <c r="AP683" s="15"/>
      <c r="AQ683" s="15"/>
      <c r="AR683" s="15"/>
      <c r="AS683" s="15"/>
      <c r="AT683" s="15"/>
      <c r="AU683" s="15"/>
      <c r="AV683" s="15"/>
      <c r="AW683" s="15"/>
      <c r="AX683" s="15"/>
      <c r="AY683" s="15"/>
      <c r="AZ683" s="15"/>
      <c r="BA683" s="15"/>
      <c r="BB683" s="15"/>
      <c r="BC683" s="15"/>
      <c r="BD683" s="15"/>
      <c r="BE683" s="15"/>
      <c r="BF683" s="15"/>
      <c r="BG683" s="15"/>
      <c r="BH683" s="15"/>
      <c r="BI683" s="15"/>
      <c r="BJ683" s="15"/>
      <c r="BK683" s="15"/>
      <c r="BL683" s="15"/>
      <c r="BM683" s="15"/>
      <c r="BN683" s="15"/>
      <c r="BO683" s="15"/>
      <c r="BP683" s="15"/>
      <c r="BQ683" s="15"/>
      <c r="BR683" s="15"/>
      <c r="BS683" s="15"/>
      <c r="BT683" s="15"/>
      <c r="BU683" s="15"/>
      <c r="BV683" s="15"/>
      <c r="BW683" s="15"/>
      <c r="BX683" s="15"/>
      <c r="BY683" s="15"/>
      <c r="BZ683" s="15"/>
      <c r="CA683" s="8"/>
      <c r="CB683" s="8"/>
      <c r="CC683" s="8"/>
      <c r="CD683" s="8"/>
      <c r="CE683" s="8"/>
      <c r="CF683" s="8"/>
      <c r="CG683" s="8"/>
      <c r="CH683" s="8"/>
      <c r="CI683" s="8"/>
      <c r="CJ683" s="8"/>
      <c r="CK683" s="8"/>
      <c r="CL683" s="8"/>
      <c r="CM683" s="8"/>
      <c r="CN683" s="8"/>
      <c r="CO683" s="8"/>
      <c r="CP683" s="8"/>
      <c r="CQ683" s="8"/>
      <c r="CR683" s="8"/>
      <c r="CS683" s="8"/>
      <c r="CT683" s="8"/>
      <c r="CU683" s="8"/>
      <c r="CV683" s="8"/>
      <c r="CW683" s="8"/>
      <c r="CX683" s="8"/>
      <c r="CY683" s="8"/>
      <c r="CZ683" s="8"/>
    </row>
    <row r="684" ht="14.25" customHeight="1">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c r="BC684" s="15"/>
      <c r="BD684" s="15"/>
      <c r="BE684" s="15"/>
      <c r="BF684" s="15"/>
      <c r="BG684" s="15"/>
      <c r="BH684" s="15"/>
      <c r="BI684" s="15"/>
      <c r="BJ684" s="15"/>
      <c r="BK684" s="15"/>
      <c r="BL684" s="15"/>
      <c r="BM684" s="15"/>
      <c r="BN684" s="15"/>
      <c r="BO684" s="15"/>
      <c r="BP684" s="15"/>
      <c r="BQ684" s="15"/>
      <c r="BR684" s="15"/>
      <c r="BS684" s="15"/>
      <c r="BT684" s="15"/>
      <c r="BU684" s="15"/>
      <c r="BV684" s="15"/>
      <c r="BW684" s="15"/>
      <c r="BX684" s="15"/>
      <c r="BY684" s="15"/>
      <c r="BZ684" s="15"/>
      <c r="CA684" s="8"/>
      <c r="CB684" s="8"/>
      <c r="CC684" s="8"/>
      <c r="CD684" s="8"/>
      <c r="CE684" s="8"/>
      <c r="CF684" s="8"/>
      <c r="CG684" s="8"/>
      <c r="CH684" s="8"/>
      <c r="CI684" s="8"/>
      <c r="CJ684" s="8"/>
      <c r="CK684" s="8"/>
      <c r="CL684" s="8"/>
      <c r="CM684" s="8"/>
      <c r="CN684" s="8"/>
      <c r="CO684" s="8"/>
      <c r="CP684" s="8"/>
      <c r="CQ684" s="8"/>
      <c r="CR684" s="8"/>
      <c r="CS684" s="8"/>
      <c r="CT684" s="8"/>
      <c r="CU684" s="8"/>
      <c r="CV684" s="8"/>
      <c r="CW684" s="8"/>
      <c r="CX684" s="8"/>
      <c r="CY684" s="8"/>
      <c r="CZ684" s="8"/>
    </row>
    <row r="685" ht="14.25" customHeight="1">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15"/>
      <c r="AF685" s="15"/>
      <c r="AG685" s="15"/>
      <c r="AH685" s="15"/>
      <c r="AI685" s="15"/>
      <c r="AJ685" s="15"/>
      <c r="AK685" s="15"/>
      <c r="AL685" s="15"/>
      <c r="AM685" s="15"/>
      <c r="AN685" s="15"/>
      <c r="AO685" s="15"/>
      <c r="AP685" s="15"/>
      <c r="AQ685" s="15"/>
      <c r="AR685" s="15"/>
      <c r="AS685" s="15"/>
      <c r="AT685" s="15"/>
      <c r="AU685" s="15"/>
      <c r="AV685" s="15"/>
      <c r="AW685" s="15"/>
      <c r="AX685" s="15"/>
      <c r="AY685" s="15"/>
      <c r="AZ685" s="15"/>
      <c r="BA685" s="15"/>
      <c r="BB685" s="15"/>
      <c r="BC685" s="15"/>
      <c r="BD685" s="15"/>
      <c r="BE685" s="15"/>
      <c r="BF685" s="15"/>
      <c r="BG685" s="15"/>
      <c r="BH685" s="15"/>
      <c r="BI685" s="15"/>
      <c r="BJ685" s="15"/>
      <c r="BK685" s="15"/>
      <c r="BL685" s="15"/>
      <c r="BM685" s="15"/>
      <c r="BN685" s="15"/>
      <c r="BO685" s="15"/>
      <c r="BP685" s="15"/>
      <c r="BQ685" s="15"/>
      <c r="BR685" s="15"/>
      <c r="BS685" s="15"/>
      <c r="BT685" s="15"/>
      <c r="BU685" s="15"/>
      <c r="BV685" s="15"/>
      <c r="BW685" s="15"/>
      <c r="BX685" s="15"/>
      <c r="BY685" s="15"/>
      <c r="BZ685" s="15"/>
      <c r="CA685" s="8"/>
      <c r="CB685" s="8"/>
      <c r="CC685" s="8"/>
      <c r="CD685" s="8"/>
      <c r="CE685" s="8"/>
      <c r="CF685" s="8"/>
      <c r="CG685" s="8"/>
      <c r="CH685" s="8"/>
      <c r="CI685" s="8"/>
      <c r="CJ685" s="8"/>
      <c r="CK685" s="8"/>
      <c r="CL685" s="8"/>
      <c r="CM685" s="8"/>
      <c r="CN685" s="8"/>
      <c r="CO685" s="8"/>
      <c r="CP685" s="8"/>
      <c r="CQ685" s="8"/>
      <c r="CR685" s="8"/>
      <c r="CS685" s="8"/>
      <c r="CT685" s="8"/>
      <c r="CU685" s="8"/>
      <c r="CV685" s="8"/>
      <c r="CW685" s="8"/>
      <c r="CX685" s="8"/>
      <c r="CY685" s="8"/>
      <c r="CZ685" s="8"/>
    </row>
    <row r="686" ht="14.25" customHeight="1">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c r="BC686" s="15"/>
      <c r="BD686" s="15"/>
      <c r="BE686" s="15"/>
      <c r="BF686" s="15"/>
      <c r="BG686" s="15"/>
      <c r="BH686" s="15"/>
      <c r="BI686" s="15"/>
      <c r="BJ686" s="15"/>
      <c r="BK686" s="15"/>
      <c r="BL686" s="15"/>
      <c r="BM686" s="15"/>
      <c r="BN686" s="15"/>
      <c r="BO686" s="15"/>
      <c r="BP686" s="15"/>
      <c r="BQ686" s="15"/>
      <c r="BR686" s="15"/>
      <c r="BS686" s="15"/>
      <c r="BT686" s="15"/>
      <c r="BU686" s="15"/>
      <c r="BV686" s="15"/>
      <c r="BW686" s="15"/>
      <c r="BX686" s="15"/>
      <c r="BY686" s="15"/>
      <c r="BZ686" s="15"/>
      <c r="CA686" s="8"/>
      <c r="CB686" s="8"/>
      <c r="CC686" s="8"/>
      <c r="CD686" s="8"/>
      <c r="CE686" s="8"/>
      <c r="CF686" s="8"/>
      <c r="CG686" s="8"/>
      <c r="CH686" s="8"/>
      <c r="CI686" s="8"/>
      <c r="CJ686" s="8"/>
      <c r="CK686" s="8"/>
      <c r="CL686" s="8"/>
      <c r="CM686" s="8"/>
      <c r="CN686" s="8"/>
      <c r="CO686" s="8"/>
      <c r="CP686" s="8"/>
      <c r="CQ686" s="8"/>
      <c r="CR686" s="8"/>
      <c r="CS686" s="8"/>
      <c r="CT686" s="8"/>
      <c r="CU686" s="8"/>
      <c r="CV686" s="8"/>
      <c r="CW686" s="8"/>
      <c r="CX686" s="8"/>
      <c r="CY686" s="8"/>
      <c r="CZ686" s="8"/>
    </row>
    <row r="687" ht="14.25" customHeight="1">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c r="AB687" s="15"/>
      <c r="AC687" s="15"/>
      <c r="AD687" s="15"/>
      <c r="AE687" s="15"/>
      <c r="AF687" s="15"/>
      <c r="AG687" s="15"/>
      <c r="AH687" s="15"/>
      <c r="AI687" s="15"/>
      <c r="AJ687" s="15"/>
      <c r="AK687" s="15"/>
      <c r="AL687" s="15"/>
      <c r="AM687" s="15"/>
      <c r="AN687" s="15"/>
      <c r="AO687" s="15"/>
      <c r="AP687" s="15"/>
      <c r="AQ687" s="15"/>
      <c r="AR687" s="15"/>
      <c r="AS687" s="15"/>
      <c r="AT687" s="15"/>
      <c r="AU687" s="15"/>
      <c r="AV687" s="15"/>
      <c r="AW687" s="15"/>
      <c r="AX687" s="15"/>
      <c r="AY687" s="15"/>
      <c r="AZ687" s="15"/>
      <c r="BA687" s="15"/>
      <c r="BB687" s="15"/>
      <c r="BC687" s="15"/>
      <c r="BD687" s="15"/>
      <c r="BE687" s="15"/>
      <c r="BF687" s="15"/>
      <c r="BG687" s="15"/>
      <c r="BH687" s="15"/>
      <c r="BI687" s="15"/>
      <c r="BJ687" s="15"/>
      <c r="BK687" s="15"/>
      <c r="BL687" s="15"/>
      <c r="BM687" s="15"/>
      <c r="BN687" s="15"/>
      <c r="BO687" s="15"/>
      <c r="BP687" s="15"/>
      <c r="BQ687" s="15"/>
      <c r="BR687" s="15"/>
      <c r="BS687" s="15"/>
      <c r="BT687" s="15"/>
      <c r="BU687" s="15"/>
      <c r="BV687" s="15"/>
      <c r="BW687" s="15"/>
      <c r="BX687" s="15"/>
      <c r="BY687" s="15"/>
      <c r="BZ687" s="15"/>
      <c r="CA687" s="8"/>
      <c r="CB687" s="8"/>
      <c r="CC687" s="8"/>
      <c r="CD687" s="8"/>
      <c r="CE687" s="8"/>
      <c r="CF687" s="8"/>
      <c r="CG687" s="8"/>
      <c r="CH687" s="8"/>
      <c r="CI687" s="8"/>
      <c r="CJ687" s="8"/>
      <c r="CK687" s="8"/>
      <c r="CL687" s="8"/>
      <c r="CM687" s="8"/>
      <c r="CN687" s="8"/>
      <c r="CO687" s="8"/>
      <c r="CP687" s="8"/>
      <c r="CQ687" s="8"/>
      <c r="CR687" s="8"/>
      <c r="CS687" s="8"/>
      <c r="CT687" s="8"/>
      <c r="CU687" s="8"/>
      <c r="CV687" s="8"/>
      <c r="CW687" s="8"/>
      <c r="CX687" s="8"/>
      <c r="CY687" s="8"/>
      <c r="CZ687" s="8"/>
    </row>
    <row r="688" ht="14.25" customHeight="1">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c r="BC688" s="15"/>
      <c r="BD688" s="15"/>
      <c r="BE688" s="15"/>
      <c r="BF688" s="15"/>
      <c r="BG688" s="15"/>
      <c r="BH688" s="15"/>
      <c r="BI688" s="15"/>
      <c r="BJ688" s="15"/>
      <c r="BK688" s="15"/>
      <c r="BL688" s="15"/>
      <c r="BM688" s="15"/>
      <c r="BN688" s="15"/>
      <c r="BO688" s="15"/>
      <c r="BP688" s="15"/>
      <c r="BQ688" s="15"/>
      <c r="BR688" s="15"/>
      <c r="BS688" s="15"/>
      <c r="BT688" s="15"/>
      <c r="BU688" s="15"/>
      <c r="BV688" s="15"/>
      <c r="BW688" s="15"/>
      <c r="BX688" s="15"/>
      <c r="BY688" s="15"/>
      <c r="BZ688" s="15"/>
      <c r="CA688" s="8"/>
      <c r="CB688" s="8"/>
      <c r="CC688" s="8"/>
      <c r="CD688" s="8"/>
      <c r="CE688" s="8"/>
      <c r="CF688" s="8"/>
      <c r="CG688" s="8"/>
      <c r="CH688" s="8"/>
      <c r="CI688" s="8"/>
      <c r="CJ688" s="8"/>
      <c r="CK688" s="8"/>
      <c r="CL688" s="8"/>
      <c r="CM688" s="8"/>
      <c r="CN688" s="8"/>
      <c r="CO688" s="8"/>
      <c r="CP688" s="8"/>
      <c r="CQ688" s="8"/>
      <c r="CR688" s="8"/>
      <c r="CS688" s="8"/>
      <c r="CT688" s="8"/>
      <c r="CU688" s="8"/>
      <c r="CV688" s="8"/>
      <c r="CW688" s="8"/>
      <c r="CX688" s="8"/>
      <c r="CY688" s="8"/>
      <c r="CZ688" s="8"/>
    </row>
    <row r="689" ht="14.25" customHeight="1">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c r="AB689" s="15"/>
      <c r="AC689" s="15"/>
      <c r="AD689" s="15"/>
      <c r="AE689" s="15"/>
      <c r="AF689" s="15"/>
      <c r="AG689" s="15"/>
      <c r="AH689" s="15"/>
      <c r="AI689" s="15"/>
      <c r="AJ689" s="15"/>
      <c r="AK689" s="15"/>
      <c r="AL689" s="15"/>
      <c r="AM689" s="15"/>
      <c r="AN689" s="15"/>
      <c r="AO689" s="15"/>
      <c r="AP689" s="15"/>
      <c r="AQ689" s="15"/>
      <c r="AR689" s="15"/>
      <c r="AS689" s="15"/>
      <c r="AT689" s="15"/>
      <c r="AU689" s="15"/>
      <c r="AV689" s="15"/>
      <c r="AW689" s="15"/>
      <c r="AX689" s="15"/>
      <c r="AY689" s="15"/>
      <c r="AZ689" s="15"/>
      <c r="BA689" s="15"/>
      <c r="BB689" s="15"/>
      <c r="BC689" s="15"/>
      <c r="BD689" s="15"/>
      <c r="BE689" s="15"/>
      <c r="BF689" s="15"/>
      <c r="BG689" s="15"/>
      <c r="BH689" s="15"/>
      <c r="BI689" s="15"/>
      <c r="BJ689" s="15"/>
      <c r="BK689" s="15"/>
      <c r="BL689" s="15"/>
      <c r="BM689" s="15"/>
      <c r="BN689" s="15"/>
      <c r="BO689" s="15"/>
      <c r="BP689" s="15"/>
      <c r="BQ689" s="15"/>
      <c r="BR689" s="15"/>
      <c r="BS689" s="15"/>
      <c r="BT689" s="15"/>
      <c r="BU689" s="15"/>
      <c r="BV689" s="15"/>
      <c r="BW689" s="15"/>
      <c r="BX689" s="15"/>
      <c r="BY689" s="15"/>
      <c r="BZ689" s="15"/>
      <c r="CA689" s="8"/>
      <c r="CB689" s="8"/>
      <c r="CC689" s="8"/>
      <c r="CD689" s="8"/>
      <c r="CE689" s="8"/>
      <c r="CF689" s="8"/>
      <c r="CG689" s="8"/>
      <c r="CH689" s="8"/>
      <c r="CI689" s="8"/>
      <c r="CJ689" s="8"/>
      <c r="CK689" s="8"/>
      <c r="CL689" s="8"/>
      <c r="CM689" s="8"/>
      <c r="CN689" s="8"/>
      <c r="CO689" s="8"/>
      <c r="CP689" s="8"/>
      <c r="CQ689" s="8"/>
      <c r="CR689" s="8"/>
      <c r="CS689" s="8"/>
      <c r="CT689" s="8"/>
      <c r="CU689" s="8"/>
      <c r="CV689" s="8"/>
      <c r="CW689" s="8"/>
      <c r="CX689" s="8"/>
      <c r="CY689" s="8"/>
      <c r="CZ689" s="8"/>
    </row>
    <row r="690" ht="14.25" customHeight="1">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c r="BC690" s="15"/>
      <c r="BD690" s="15"/>
      <c r="BE690" s="15"/>
      <c r="BF690" s="15"/>
      <c r="BG690" s="15"/>
      <c r="BH690" s="15"/>
      <c r="BI690" s="15"/>
      <c r="BJ690" s="15"/>
      <c r="BK690" s="15"/>
      <c r="BL690" s="15"/>
      <c r="BM690" s="15"/>
      <c r="BN690" s="15"/>
      <c r="BO690" s="15"/>
      <c r="BP690" s="15"/>
      <c r="BQ690" s="15"/>
      <c r="BR690" s="15"/>
      <c r="BS690" s="15"/>
      <c r="BT690" s="15"/>
      <c r="BU690" s="15"/>
      <c r="BV690" s="15"/>
      <c r="BW690" s="15"/>
      <c r="BX690" s="15"/>
      <c r="BY690" s="15"/>
      <c r="BZ690" s="15"/>
      <c r="CA690" s="8"/>
      <c r="CB690" s="8"/>
      <c r="CC690" s="8"/>
      <c r="CD690" s="8"/>
      <c r="CE690" s="8"/>
      <c r="CF690" s="8"/>
      <c r="CG690" s="8"/>
      <c r="CH690" s="8"/>
      <c r="CI690" s="8"/>
      <c r="CJ690" s="8"/>
      <c r="CK690" s="8"/>
      <c r="CL690" s="8"/>
      <c r="CM690" s="8"/>
      <c r="CN690" s="8"/>
      <c r="CO690" s="8"/>
      <c r="CP690" s="8"/>
      <c r="CQ690" s="8"/>
      <c r="CR690" s="8"/>
      <c r="CS690" s="8"/>
      <c r="CT690" s="8"/>
      <c r="CU690" s="8"/>
      <c r="CV690" s="8"/>
      <c r="CW690" s="8"/>
      <c r="CX690" s="8"/>
      <c r="CY690" s="8"/>
      <c r="CZ690" s="8"/>
    </row>
    <row r="691" ht="14.25" customHeight="1">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c r="AB691" s="15"/>
      <c r="AC691" s="15"/>
      <c r="AD691" s="15"/>
      <c r="AE691" s="15"/>
      <c r="AF691" s="15"/>
      <c r="AG691" s="15"/>
      <c r="AH691" s="15"/>
      <c r="AI691" s="15"/>
      <c r="AJ691" s="15"/>
      <c r="AK691" s="15"/>
      <c r="AL691" s="15"/>
      <c r="AM691" s="15"/>
      <c r="AN691" s="15"/>
      <c r="AO691" s="15"/>
      <c r="AP691" s="15"/>
      <c r="AQ691" s="15"/>
      <c r="AR691" s="15"/>
      <c r="AS691" s="15"/>
      <c r="AT691" s="15"/>
      <c r="AU691" s="15"/>
      <c r="AV691" s="15"/>
      <c r="AW691" s="15"/>
      <c r="AX691" s="15"/>
      <c r="AY691" s="15"/>
      <c r="AZ691" s="15"/>
      <c r="BA691" s="15"/>
      <c r="BB691" s="15"/>
      <c r="BC691" s="15"/>
      <c r="BD691" s="15"/>
      <c r="BE691" s="15"/>
      <c r="BF691" s="15"/>
      <c r="BG691" s="15"/>
      <c r="BH691" s="15"/>
      <c r="BI691" s="15"/>
      <c r="BJ691" s="15"/>
      <c r="BK691" s="15"/>
      <c r="BL691" s="15"/>
      <c r="BM691" s="15"/>
      <c r="BN691" s="15"/>
      <c r="BO691" s="15"/>
      <c r="BP691" s="15"/>
      <c r="BQ691" s="15"/>
      <c r="BR691" s="15"/>
      <c r="BS691" s="15"/>
      <c r="BT691" s="15"/>
      <c r="BU691" s="15"/>
      <c r="BV691" s="15"/>
      <c r="BW691" s="15"/>
      <c r="BX691" s="15"/>
      <c r="BY691" s="15"/>
      <c r="BZ691" s="15"/>
      <c r="CA691" s="8"/>
      <c r="CB691" s="8"/>
      <c r="CC691" s="8"/>
      <c r="CD691" s="8"/>
      <c r="CE691" s="8"/>
      <c r="CF691" s="8"/>
      <c r="CG691" s="8"/>
      <c r="CH691" s="8"/>
      <c r="CI691" s="8"/>
      <c r="CJ691" s="8"/>
      <c r="CK691" s="8"/>
      <c r="CL691" s="8"/>
      <c r="CM691" s="8"/>
      <c r="CN691" s="8"/>
      <c r="CO691" s="8"/>
      <c r="CP691" s="8"/>
      <c r="CQ691" s="8"/>
      <c r="CR691" s="8"/>
      <c r="CS691" s="8"/>
      <c r="CT691" s="8"/>
      <c r="CU691" s="8"/>
      <c r="CV691" s="8"/>
      <c r="CW691" s="8"/>
      <c r="CX691" s="8"/>
      <c r="CY691" s="8"/>
      <c r="CZ691" s="8"/>
    </row>
    <row r="692" ht="14.25" customHeight="1">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c r="BC692" s="15"/>
      <c r="BD692" s="15"/>
      <c r="BE692" s="15"/>
      <c r="BF692" s="15"/>
      <c r="BG692" s="15"/>
      <c r="BH692" s="15"/>
      <c r="BI692" s="15"/>
      <c r="BJ692" s="15"/>
      <c r="BK692" s="15"/>
      <c r="BL692" s="15"/>
      <c r="BM692" s="15"/>
      <c r="BN692" s="15"/>
      <c r="BO692" s="15"/>
      <c r="BP692" s="15"/>
      <c r="BQ692" s="15"/>
      <c r="BR692" s="15"/>
      <c r="BS692" s="15"/>
      <c r="BT692" s="15"/>
      <c r="BU692" s="15"/>
      <c r="BV692" s="15"/>
      <c r="BW692" s="15"/>
      <c r="BX692" s="15"/>
      <c r="BY692" s="15"/>
      <c r="BZ692" s="15"/>
      <c r="CA692" s="8"/>
      <c r="CB692" s="8"/>
      <c r="CC692" s="8"/>
      <c r="CD692" s="8"/>
      <c r="CE692" s="8"/>
      <c r="CF692" s="8"/>
      <c r="CG692" s="8"/>
      <c r="CH692" s="8"/>
      <c r="CI692" s="8"/>
      <c r="CJ692" s="8"/>
      <c r="CK692" s="8"/>
      <c r="CL692" s="8"/>
      <c r="CM692" s="8"/>
      <c r="CN692" s="8"/>
      <c r="CO692" s="8"/>
      <c r="CP692" s="8"/>
      <c r="CQ692" s="8"/>
      <c r="CR692" s="8"/>
      <c r="CS692" s="8"/>
      <c r="CT692" s="8"/>
      <c r="CU692" s="8"/>
      <c r="CV692" s="8"/>
      <c r="CW692" s="8"/>
      <c r="CX692" s="8"/>
      <c r="CY692" s="8"/>
      <c r="CZ692" s="8"/>
    </row>
    <row r="693" ht="14.25" customHeight="1">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5"/>
      <c r="BC693" s="15"/>
      <c r="BD693" s="15"/>
      <c r="BE693" s="15"/>
      <c r="BF693" s="15"/>
      <c r="BG693" s="15"/>
      <c r="BH693" s="15"/>
      <c r="BI693" s="15"/>
      <c r="BJ693" s="15"/>
      <c r="BK693" s="15"/>
      <c r="BL693" s="15"/>
      <c r="BM693" s="15"/>
      <c r="BN693" s="15"/>
      <c r="BO693" s="15"/>
      <c r="BP693" s="15"/>
      <c r="BQ693" s="15"/>
      <c r="BR693" s="15"/>
      <c r="BS693" s="15"/>
      <c r="BT693" s="15"/>
      <c r="BU693" s="15"/>
      <c r="BV693" s="15"/>
      <c r="BW693" s="15"/>
      <c r="BX693" s="15"/>
      <c r="BY693" s="15"/>
      <c r="BZ693" s="15"/>
      <c r="CA693" s="8"/>
      <c r="CB693" s="8"/>
      <c r="CC693" s="8"/>
      <c r="CD693" s="8"/>
      <c r="CE693" s="8"/>
      <c r="CF693" s="8"/>
      <c r="CG693" s="8"/>
      <c r="CH693" s="8"/>
      <c r="CI693" s="8"/>
      <c r="CJ693" s="8"/>
      <c r="CK693" s="8"/>
      <c r="CL693" s="8"/>
      <c r="CM693" s="8"/>
      <c r="CN693" s="8"/>
      <c r="CO693" s="8"/>
      <c r="CP693" s="8"/>
      <c r="CQ693" s="8"/>
      <c r="CR693" s="8"/>
      <c r="CS693" s="8"/>
      <c r="CT693" s="8"/>
      <c r="CU693" s="8"/>
      <c r="CV693" s="8"/>
      <c r="CW693" s="8"/>
      <c r="CX693" s="8"/>
      <c r="CY693" s="8"/>
      <c r="CZ693" s="8"/>
    </row>
    <row r="694" ht="14.25" customHeight="1">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c r="BC694" s="15"/>
      <c r="BD694" s="15"/>
      <c r="BE694" s="15"/>
      <c r="BF694" s="15"/>
      <c r="BG694" s="15"/>
      <c r="BH694" s="15"/>
      <c r="BI694" s="15"/>
      <c r="BJ694" s="15"/>
      <c r="BK694" s="15"/>
      <c r="BL694" s="15"/>
      <c r="BM694" s="15"/>
      <c r="BN694" s="15"/>
      <c r="BO694" s="15"/>
      <c r="BP694" s="15"/>
      <c r="BQ694" s="15"/>
      <c r="BR694" s="15"/>
      <c r="BS694" s="15"/>
      <c r="BT694" s="15"/>
      <c r="BU694" s="15"/>
      <c r="BV694" s="15"/>
      <c r="BW694" s="15"/>
      <c r="BX694" s="15"/>
      <c r="BY694" s="15"/>
      <c r="BZ694" s="15"/>
      <c r="CA694" s="8"/>
      <c r="CB694" s="8"/>
      <c r="CC694" s="8"/>
      <c r="CD694" s="8"/>
      <c r="CE694" s="8"/>
      <c r="CF694" s="8"/>
      <c r="CG694" s="8"/>
      <c r="CH694" s="8"/>
      <c r="CI694" s="8"/>
      <c r="CJ694" s="8"/>
      <c r="CK694" s="8"/>
      <c r="CL694" s="8"/>
      <c r="CM694" s="8"/>
      <c r="CN694" s="8"/>
      <c r="CO694" s="8"/>
      <c r="CP694" s="8"/>
      <c r="CQ694" s="8"/>
      <c r="CR694" s="8"/>
      <c r="CS694" s="8"/>
      <c r="CT694" s="8"/>
      <c r="CU694" s="8"/>
      <c r="CV694" s="8"/>
      <c r="CW694" s="8"/>
      <c r="CX694" s="8"/>
      <c r="CY694" s="8"/>
      <c r="CZ694" s="8"/>
    </row>
    <row r="695" ht="14.25" customHeight="1">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c r="AA695" s="15"/>
      <c r="AB695" s="15"/>
      <c r="AC695" s="15"/>
      <c r="AD695" s="15"/>
      <c r="AE695" s="15"/>
      <c r="AF695" s="15"/>
      <c r="AG695" s="15"/>
      <c r="AH695" s="15"/>
      <c r="AI695" s="15"/>
      <c r="AJ695" s="15"/>
      <c r="AK695" s="15"/>
      <c r="AL695" s="15"/>
      <c r="AM695" s="15"/>
      <c r="AN695" s="15"/>
      <c r="AO695" s="15"/>
      <c r="AP695" s="15"/>
      <c r="AQ695" s="15"/>
      <c r="AR695" s="15"/>
      <c r="AS695" s="15"/>
      <c r="AT695" s="15"/>
      <c r="AU695" s="15"/>
      <c r="AV695" s="15"/>
      <c r="AW695" s="15"/>
      <c r="AX695" s="15"/>
      <c r="AY695" s="15"/>
      <c r="AZ695" s="15"/>
      <c r="BA695" s="15"/>
      <c r="BB695" s="15"/>
      <c r="BC695" s="15"/>
      <c r="BD695" s="15"/>
      <c r="BE695" s="15"/>
      <c r="BF695" s="15"/>
      <c r="BG695" s="15"/>
      <c r="BH695" s="15"/>
      <c r="BI695" s="15"/>
      <c r="BJ695" s="15"/>
      <c r="BK695" s="15"/>
      <c r="BL695" s="15"/>
      <c r="BM695" s="15"/>
      <c r="BN695" s="15"/>
      <c r="BO695" s="15"/>
      <c r="BP695" s="15"/>
      <c r="BQ695" s="15"/>
      <c r="BR695" s="15"/>
      <c r="BS695" s="15"/>
      <c r="BT695" s="15"/>
      <c r="BU695" s="15"/>
      <c r="BV695" s="15"/>
      <c r="BW695" s="15"/>
      <c r="BX695" s="15"/>
      <c r="BY695" s="15"/>
      <c r="BZ695" s="15"/>
      <c r="CA695" s="8"/>
      <c r="CB695" s="8"/>
      <c r="CC695" s="8"/>
      <c r="CD695" s="8"/>
      <c r="CE695" s="8"/>
      <c r="CF695" s="8"/>
      <c r="CG695" s="8"/>
      <c r="CH695" s="8"/>
      <c r="CI695" s="8"/>
      <c r="CJ695" s="8"/>
      <c r="CK695" s="8"/>
      <c r="CL695" s="8"/>
      <c r="CM695" s="8"/>
      <c r="CN695" s="8"/>
      <c r="CO695" s="8"/>
      <c r="CP695" s="8"/>
      <c r="CQ695" s="8"/>
      <c r="CR695" s="8"/>
      <c r="CS695" s="8"/>
      <c r="CT695" s="8"/>
      <c r="CU695" s="8"/>
      <c r="CV695" s="8"/>
      <c r="CW695" s="8"/>
      <c r="CX695" s="8"/>
      <c r="CY695" s="8"/>
      <c r="CZ695" s="8"/>
    </row>
    <row r="696" ht="14.25" customHeight="1">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c r="BC696" s="15"/>
      <c r="BD696" s="15"/>
      <c r="BE696" s="15"/>
      <c r="BF696" s="15"/>
      <c r="BG696" s="15"/>
      <c r="BH696" s="15"/>
      <c r="BI696" s="15"/>
      <c r="BJ696" s="15"/>
      <c r="BK696" s="15"/>
      <c r="BL696" s="15"/>
      <c r="BM696" s="15"/>
      <c r="BN696" s="15"/>
      <c r="BO696" s="15"/>
      <c r="BP696" s="15"/>
      <c r="BQ696" s="15"/>
      <c r="BR696" s="15"/>
      <c r="BS696" s="15"/>
      <c r="BT696" s="15"/>
      <c r="BU696" s="15"/>
      <c r="BV696" s="15"/>
      <c r="BW696" s="15"/>
      <c r="BX696" s="15"/>
      <c r="BY696" s="15"/>
      <c r="BZ696" s="15"/>
      <c r="CA696" s="8"/>
      <c r="CB696" s="8"/>
      <c r="CC696" s="8"/>
      <c r="CD696" s="8"/>
      <c r="CE696" s="8"/>
      <c r="CF696" s="8"/>
      <c r="CG696" s="8"/>
      <c r="CH696" s="8"/>
      <c r="CI696" s="8"/>
      <c r="CJ696" s="8"/>
      <c r="CK696" s="8"/>
      <c r="CL696" s="8"/>
      <c r="CM696" s="8"/>
      <c r="CN696" s="8"/>
      <c r="CO696" s="8"/>
      <c r="CP696" s="8"/>
      <c r="CQ696" s="8"/>
      <c r="CR696" s="8"/>
      <c r="CS696" s="8"/>
      <c r="CT696" s="8"/>
      <c r="CU696" s="8"/>
      <c r="CV696" s="8"/>
      <c r="CW696" s="8"/>
      <c r="CX696" s="8"/>
      <c r="CY696" s="8"/>
      <c r="CZ696" s="8"/>
    </row>
    <row r="697" ht="14.25" customHeight="1">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c r="AA697" s="15"/>
      <c r="AB697" s="15"/>
      <c r="AC697" s="15"/>
      <c r="AD697" s="15"/>
      <c r="AE697" s="15"/>
      <c r="AF697" s="15"/>
      <c r="AG697" s="15"/>
      <c r="AH697" s="15"/>
      <c r="AI697" s="15"/>
      <c r="AJ697" s="15"/>
      <c r="AK697" s="15"/>
      <c r="AL697" s="15"/>
      <c r="AM697" s="15"/>
      <c r="AN697" s="15"/>
      <c r="AO697" s="15"/>
      <c r="AP697" s="15"/>
      <c r="AQ697" s="15"/>
      <c r="AR697" s="15"/>
      <c r="AS697" s="15"/>
      <c r="AT697" s="15"/>
      <c r="AU697" s="15"/>
      <c r="AV697" s="15"/>
      <c r="AW697" s="15"/>
      <c r="AX697" s="15"/>
      <c r="AY697" s="15"/>
      <c r="AZ697" s="15"/>
      <c r="BA697" s="15"/>
      <c r="BB697" s="15"/>
      <c r="BC697" s="15"/>
      <c r="BD697" s="15"/>
      <c r="BE697" s="15"/>
      <c r="BF697" s="15"/>
      <c r="BG697" s="15"/>
      <c r="BH697" s="15"/>
      <c r="BI697" s="15"/>
      <c r="BJ697" s="15"/>
      <c r="BK697" s="15"/>
      <c r="BL697" s="15"/>
      <c r="BM697" s="15"/>
      <c r="BN697" s="15"/>
      <c r="BO697" s="15"/>
      <c r="BP697" s="15"/>
      <c r="BQ697" s="15"/>
      <c r="BR697" s="15"/>
      <c r="BS697" s="15"/>
      <c r="BT697" s="15"/>
      <c r="BU697" s="15"/>
      <c r="BV697" s="15"/>
      <c r="BW697" s="15"/>
      <c r="BX697" s="15"/>
      <c r="BY697" s="15"/>
      <c r="BZ697" s="15"/>
      <c r="CA697" s="8"/>
      <c r="CB697" s="8"/>
      <c r="CC697" s="8"/>
      <c r="CD697" s="8"/>
      <c r="CE697" s="8"/>
      <c r="CF697" s="8"/>
      <c r="CG697" s="8"/>
      <c r="CH697" s="8"/>
      <c r="CI697" s="8"/>
      <c r="CJ697" s="8"/>
      <c r="CK697" s="8"/>
      <c r="CL697" s="8"/>
      <c r="CM697" s="8"/>
      <c r="CN697" s="8"/>
      <c r="CO697" s="8"/>
      <c r="CP697" s="8"/>
      <c r="CQ697" s="8"/>
      <c r="CR697" s="8"/>
      <c r="CS697" s="8"/>
      <c r="CT697" s="8"/>
      <c r="CU697" s="8"/>
      <c r="CV697" s="8"/>
      <c r="CW697" s="8"/>
      <c r="CX697" s="8"/>
      <c r="CY697" s="8"/>
      <c r="CZ697" s="8"/>
    </row>
    <row r="698" ht="14.25" customHeight="1">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c r="BC698" s="15"/>
      <c r="BD698" s="15"/>
      <c r="BE698" s="15"/>
      <c r="BF698" s="15"/>
      <c r="BG698" s="15"/>
      <c r="BH698" s="15"/>
      <c r="BI698" s="15"/>
      <c r="BJ698" s="15"/>
      <c r="BK698" s="15"/>
      <c r="BL698" s="15"/>
      <c r="BM698" s="15"/>
      <c r="BN698" s="15"/>
      <c r="BO698" s="15"/>
      <c r="BP698" s="15"/>
      <c r="BQ698" s="15"/>
      <c r="BR698" s="15"/>
      <c r="BS698" s="15"/>
      <c r="BT698" s="15"/>
      <c r="BU698" s="15"/>
      <c r="BV698" s="15"/>
      <c r="BW698" s="15"/>
      <c r="BX698" s="15"/>
      <c r="BY698" s="15"/>
      <c r="BZ698" s="15"/>
      <c r="CA698" s="8"/>
      <c r="CB698" s="8"/>
      <c r="CC698" s="8"/>
      <c r="CD698" s="8"/>
      <c r="CE698" s="8"/>
      <c r="CF698" s="8"/>
      <c r="CG698" s="8"/>
      <c r="CH698" s="8"/>
      <c r="CI698" s="8"/>
      <c r="CJ698" s="8"/>
      <c r="CK698" s="8"/>
      <c r="CL698" s="8"/>
      <c r="CM698" s="8"/>
      <c r="CN698" s="8"/>
      <c r="CO698" s="8"/>
      <c r="CP698" s="8"/>
      <c r="CQ698" s="8"/>
      <c r="CR698" s="8"/>
      <c r="CS698" s="8"/>
      <c r="CT698" s="8"/>
      <c r="CU698" s="8"/>
      <c r="CV698" s="8"/>
      <c r="CW698" s="8"/>
      <c r="CX698" s="8"/>
      <c r="CY698" s="8"/>
      <c r="CZ698" s="8"/>
    </row>
    <row r="699" ht="14.25" customHeight="1">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c r="AA699" s="15"/>
      <c r="AB699" s="15"/>
      <c r="AC699" s="15"/>
      <c r="AD699" s="15"/>
      <c r="AE699" s="15"/>
      <c r="AF699" s="15"/>
      <c r="AG699" s="15"/>
      <c r="AH699" s="15"/>
      <c r="AI699" s="15"/>
      <c r="AJ699" s="15"/>
      <c r="AK699" s="15"/>
      <c r="AL699" s="15"/>
      <c r="AM699" s="15"/>
      <c r="AN699" s="15"/>
      <c r="AO699" s="15"/>
      <c r="AP699" s="15"/>
      <c r="AQ699" s="15"/>
      <c r="AR699" s="15"/>
      <c r="AS699" s="15"/>
      <c r="AT699" s="15"/>
      <c r="AU699" s="15"/>
      <c r="AV699" s="15"/>
      <c r="AW699" s="15"/>
      <c r="AX699" s="15"/>
      <c r="AY699" s="15"/>
      <c r="AZ699" s="15"/>
      <c r="BA699" s="15"/>
      <c r="BB699" s="15"/>
      <c r="BC699" s="15"/>
      <c r="BD699" s="15"/>
      <c r="BE699" s="15"/>
      <c r="BF699" s="15"/>
      <c r="BG699" s="15"/>
      <c r="BH699" s="15"/>
      <c r="BI699" s="15"/>
      <c r="BJ699" s="15"/>
      <c r="BK699" s="15"/>
      <c r="BL699" s="15"/>
      <c r="BM699" s="15"/>
      <c r="BN699" s="15"/>
      <c r="BO699" s="15"/>
      <c r="BP699" s="15"/>
      <c r="BQ699" s="15"/>
      <c r="BR699" s="15"/>
      <c r="BS699" s="15"/>
      <c r="BT699" s="15"/>
      <c r="BU699" s="15"/>
      <c r="BV699" s="15"/>
      <c r="BW699" s="15"/>
      <c r="BX699" s="15"/>
      <c r="BY699" s="15"/>
      <c r="BZ699" s="15"/>
      <c r="CA699" s="8"/>
      <c r="CB699" s="8"/>
      <c r="CC699" s="8"/>
      <c r="CD699" s="8"/>
      <c r="CE699" s="8"/>
      <c r="CF699" s="8"/>
      <c r="CG699" s="8"/>
      <c r="CH699" s="8"/>
      <c r="CI699" s="8"/>
      <c r="CJ699" s="8"/>
      <c r="CK699" s="8"/>
      <c r="CL699" s="8"/>
      <c r="CM699" s="8"/>
      <c r="CN699" s="8"/>
      <c r="CO699" s="8"/>
      <c r="CP699" s="8"/>
      <c r="CQ699" s="8"/>
      <c r="CR699" s="8"/>
      <c r="CS699" s="8"/>
      <c r="CT699" s="8"/>
      <c r="CU699" s="8"/>
      <c r="CV699" s="8"/>
      <c r="CW699" s="8"/>
      <c r="CX699" s="8"/>
      <c r="CY699" s="8"/>
      <c r="CZ699" s="8"/>
    </row>
    <row r="700" ht="14.25" customHeight="1">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c r="BC700" s="15"/>
      <c r="BD700" s="15"/>
      <c r="BE700" s="15"/>
      <c r="BF700" s="15"/>
      <c r="BG700" s="15"/>
      <c r="BH700" s="15"/>
      <c r="BI700" s="15"/>
      <c r="BJ700" s="15"/>
      <c r="BK700" s="15"/>
      <c r="BL700" s="15"/>
      <c r="BM700" s="15"/>
      <c r="BN700" s="15"/>
      <c r="BO700" s="15"/>
      <c r="BP700" s="15"/>
      <c r="BQ700" s="15"/>
      <c r="BR700" s="15"/>
      <c r="BS700" s="15"/>
      <c r="BT700" s="15"/>
      <c r="BU700" s="15"/>
      <c r="BV700" s="15"/>
      <c r="BW700" s="15"/>
      <c r="BX700" s="15"/>
      <c r="BY700" s="15"/>
      <c r="BZ700" s="15"/>
      <c r="CA700" s="8"/>
      <c r="CB700" s="8"/>
      <c r="CC700" s="8"/>
      <c r="CD700" s="8"/>
      <c r="CE700" s="8"/>
      <c r="CF700" s="8"/>
      <c r="CG700" s="8"/>
      <c r="CH700" s="8"/>
      <c r="CI700" s="8"/>
      <c r="CJ700" s="8"/>
      <c r="CK700" s="8"/>
      <c r="CL700" s="8"/>
      <c r="CM700" s="8"/>
      <c r="CN700" s="8"/>
      <c r="CO700" s="8"/>
      <c r="CP700" s="8"/>
      <c r="CQ700" s="8"/>
      <c r="CR700" s="8"/>
      <c r="CS700" s="8"/>
      <c r="CT700" s="8"/>
      <c r="CU700" s="8"/>
      <c r="CV700" s="8"/>
      <c r="CW700" s="8"/>
      <c r="CX700" s="8"/>
      <c r="CY700" s="8"/>
      <c r="CZ700" s="8"/>
    </row>
    <row r="701" ht="14.25" customHeight="1">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c r="AA701" s="15"/>
      <c r="AB701" s="15"/>
      <c r="AC701" s="15"/>
      <c r="AD701" s="15"/>
      <c r="AE701" s="15"/>
      <c r="AF701" s="15"/>
      <c r="AG701" s="15"/>
      <c r="AH701" s="15"/>
      <c r="AI701" s="15"/>
      <c r="AJ701" s="15"/>
      <c r="AK701" s="15"/>
      <c r="AL701" s="15"/>
      <c r="AM701" s="15"/>
      <c r="AN701" s="15"/>
      <c r="AO701" s="15"/>
      <c r="AP701" s="15"/>
      <c r="AQ701" s="15"/>
      <c r="AR701" s="15"/>
      <c r="AS701" s="15"/>
      <c r="AT701" s="15"/>
      <c r="AU701" s="15"/>
      <c r="AV701" s="15"/>
      <c r="AW701" s="15"/>
      <c r="AX701" s="15"/>
      <c r="AY701" s="15"/>
      <c r="AZ701" s="15"/>
      <c r="BA701" s="15"/>
      <c r="BB701" s="15"/>
      <c r="BC701" s="15"/>
      <c r="BD701" s="15"/>
      <c r="BE701" s="15"/>
      <c r="BF701" s="15"/>
      <c r="BG701" s="15"/>
      <c r="BH701" s="15"/>
      <c r="BI701" s="15"/>
      <c r="BJ701" s="15"/>
      <c r="BK701" s="15"/>
      <c r="BL701" s="15"/>
      <c r="BM701" s="15"/>
      <c r="BN701" s="15"/>
      <c r="BO701" s="15"/>
      <c r="BP701" s="15"/>
      <c r="BQ701" s="15"/>
      <c r="BR701" s="15"/>
      <c r="BS701" s="15"/>
      <c r="BT701" s="15"/>
      <c r="BU701" s="15"/>
      <c r="BV701" s="15"/>
      <c r="BW701" s="15"/>
      <c r="BX701" s="15"/>
      <c r="BY701" s="15"/>
      <c r="BZ701" s="15"/>
      <c r="CA701" s="8"/>
      <c r="CB701" s="8"/>
      <c r="CC701" s="8"/>
      <c r="CD701" s="8"/>
      <c r="CE701" s="8"/>
      <c r="CF701" s="8"/>
      <c r="CG701" s="8"/>
      <c r="CH701" s="8"/>
      <c r="CI701" s="8"/>
      <c r="CJ701" s="8"/>
      <c r="CK701" s="8"/>
      <c r="CL701" s="8"/>
      <c r="CM701" s="8"/>
      <c r="CN701" s="8"/>
      <c r="CO701" s="8"/>
      <c r="CP701" s="8"/>
      <c r="CQ701" s="8"/>
      <c r="CR701" s="8"/>
      <c r="CS701" s="8"/>
      <c r="CT701" s="8"/>
      <c r="CU701" s="8"/>
      <c r="CV701" s="8"/>
      <c r="CW701" s="8"/>
      <c r="CX701" s="8"/>
      <c r="CY701" s="8"/>
      <c r="CZ701" s="8"/>
    </row>
    <row r="702" ht="14.25" customHeight="1">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c r="BC702" s="15"/>
      <c r="BD702" s="15"/>
      <c r="BE702" s="15"/>
      <c r="BF702" s="15"/>
      <c r="BG702" s="15"/>
      <c r="BH702" s="15"/>
      <c r="BI702" s="15"/>
      <c r="BJ702" s="15"/>
      <c r="BK702" s="15"/>
      <c r="BL702" s="15"/>
      <c r="BM702" s="15"/>
      <c r="BN702" s="15"/>
      <c r="BO702" s="15"/>
      <c r="BP702" s="15"/>
      <c r="BQ702" s="15"/>
      <c r="BR702" s="15"/>
      <c r="BS702" s="15"/>
      <c r="BT702" s="15"/>
      <c r="BU702" s="15"/>
      <c r="BV702" s="15"/>
      <c r="BW702" s="15"/>
      <c r="BX702" s="15"/>
      <c r="BY702" s="15"/>
      <c r="BZ702" s="15"/>
      <c r="CA702" s="8"/>
      <c r="CB702" s="8"/>
      <c r="CC702" s="8"/>
      <c r="CD702" s="8"/>
      <c r="CE702" s="8"/>
      <c r="CF702" s="8"/>
      <c r="CG702" s="8"/>
      <c r="CH702" s="8"/>
      <c r="CI702" s="8"/>
      <c r="CJ702" s="8"/>
      <c r="CK702" s="8"/>
      <c r="CL702" s="8"/>
      <c r="CM702" s="8"/>
      <c r="CN702" s="8"/>
      <c r="CO702" s="8"/>
      <c r="CP702" s="8"/>
      <c r="CQ702" s="8"/>
      <c r="CR702" s="8"/>
      <c r="CS702" s="8"/>
      <c r="CT702" s="8"/>
      <c r="CU702" s="8"/>
      <c r="CV702" s="8"/>
      <c r="CW702" s="8"/>
      <c r="CX702" s="8"/>
      <c r="CY702" s="8"/>
      <c r="CZ702" s="8"/>
    </row>
    <row r="703" ht="14.25" customHeight="1">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5"/>
      <c r="BC703" s="15"/>
      <c r="BD703" s="15"/>
      <c r="BE703" s="15"/>
      <c r="BF703" s="15"/>
      <c r="BG703" s="15"/>
      <c r="BH703" s="15"/>
      <c r="BI703" s="15"/>
      <c r="BJ703" s="15"/>
      <c r="BK703" s="15"/>
      <c r="BL703" s="15"/>
      <c r="BM703" s="15"/>
      <c r="BN703" s="15"/>
      <c r="BO703" s="15"/>
      <c r="BP703" s="15"/>
      <c r="BQ703" s="15"/>
      <c r="BR703" s="15"/>
      <c r="BS703" s="15"/>
      <c r="BT703" s="15"/>
      <c r="BU703" s="15"/>
      <c r="BV703" s="15"/>
      <c r="BW703" s="15"/>
      <c r="BX703" s="15"/>
      <c r="BY703" s="15"/>
      <c r="BZ703" s="15"/>
      <c r="CA703" s="8"/>
      <c r="CB703" s="8"/>
      <c r="CC703" s="8"/>
      <c r="CD703" s="8"/>
      <c r="CE703" s="8"/>
      <c r="CF703" s="8"/>
      <c r="CG703" s="8"/>
      <c r="CH703" s="8"/>
      <c r="CI703" s="8"/>
      <c r="CJ703" s="8"/>
      <c r="CK703" s="8"/>
      <c r="CL703" s="8"/>
      <c r="CM703" s="8"/>
      <c r="CN703" s="8"/>
      <c r="CO703" s="8"/>
      <c r="CP703" s="8"/>
      <c r="CQ703" s="8"/>
      <c r="CR703" s="8"/>
      <c r="CS703" s="8"/>
      <c r="CT703" s="8"/>
      <c r="CU703" s="8"/>
      <c r="CV703" s="8"/>
      <c r="CW703" s="8"/>
      <c r="CX703" s="8"/>
      <c r="CY703" s="8"/>
      <c r="CZ703" s="8"/>
    </row>
    <row r="704" ht="14.25" customHeight="1">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c r="BC704" s="15"/>
      <c r="BD704" s="15"/>
      <c r="BE704" s="15"/>
      <c r="BF704" s="15"/>
      <c r="BG704" s="15"/>
      <c r="BH704" s="15"/>
      <c r="BI704" s="15"/>
      <c r="BJ704" s="15"/>
      <c r="BK704" s="15"/>
      <c r="BL704" s="15"/>
      <c r="BM704" s="15"/>
      <c r="BN704" s="15"/>
      <c r="BO704" s="15"/>
      <c r="BP704" s="15"/>
      <c r="BQ704" s="15"/>
      <c r="BR704" s="15"/>
      <c r="BS704" s="15"/>
      <c r="BT704" s="15"/>
      <c r="BU704" s="15"/>
      <c r="BV704" s="15"/>
      <c r="BW704" s="15"/>
      <c r="BX704" s="15"/>
      <c r="BY704" s="15"/>
      <c r="BZ704" s="15"/>
      <c r="CA704" s="8"/>
      <c r="CB704" s="8"/>
      <c r="CC704" s="8"/>
      <c r="CD704" s="8"/>
      <c r="CE704" s="8"/>
      <c r="CF704" s="8"/>
      <c r="CG704" s="8"/>
      <c r="CH704" s="8"/>
      <c r="CI704" s="8"/>
      <c r="CJ704" s="8"/>
      <c r="CK704" s="8"/>
      <c r="CL704" s="8"/>
      <c r="CM704" s="8"/>
      <c r="CN704" s="8"/>
      <c r="CO704" s="8"/>
      <c r="CP704" s="8"/>
      <c r="CQ704" s="8"/>
      <c r="CR704" s="8"/>
      <c r="CS704" s="8"/>
      <c r="CT704" s="8"/>
      <c r="CU704" s="8"/>
      <c r="CV704" s="8"/>
      <c r="CW704" s="8"/>
      <c r="CX704" s="8"/>
      <c r="CY704" s="8"/>
      <c r="CZ704" s="8"/>
    </row>
    <row r="705" ht="14.25" customHeight="1">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5"/>
      <c r="BC705" s="15"/>
      <c r="BD705" s="15"/>
      <c r="BE705" s="15"/>
      <c r="BF705" s="15"/>
      <c r="BG705" s="15"/>
      <c r="BH705" s="15"/>
      <c r="BI705" s="15"/>
      <c r="BJ705" s="15"/>
      <c r="BK705" s="15"/>
      <c r="BL705" s="15"/>
      <c r="BM705" s="15"/>
      <c r="BN705" s="15"/>
      <c r="BO705" s="15"/>
      <c r="BP705" s="15"/>
      <c r="BQ705" s="15"/>
      <c r="BR705" s="15"/>
      <c r="BS705" s="15"/>
      <c r="BT705" s="15"/>
      <c r="BU705" s="15"/>
      <c r="BV705" s="15"/>
      <c r="BW705" s="15"/>
      <c r="BX705" s="15"/>
      <c r="BY705" s="15"/>
      <c r="BZ705" s="15"/>
      <c r="CA705" s="8"/>
      <c r="CB705" s="8"/>
      <c r="CC705" s="8"/>
      <c r="CD705" s="8"/>
      <c r="CE705" s="8"/>
      <c r="CF705" s="8"/>
      <c r="CG705" s="8"/>
      <c r="CH705" s="8"/>
      <c r="CI705" s="8"/>
      <c r="CJ705" s="8"/>
      <c r="CK705" s="8"/>
      <c r="CL705" s="8"/>
      <c r="CM705" s="8"/>
      <c r="CN705" s="8"/>
      <c r="CO705" s="8"/>
      <c r="CP705" s="8"/>
      <c r="CQ705" s="8"/>
      <c r="CR705" s="8"/>
      <c r="CS705" s="8"/>
      <c r="CT705" s="8"/>
      <c r="CU705" s="8"/>
      <c r="CV705" s="8"/>
      <c r="CW705" s="8"/>
      <c r="CX705" s="8"/>
      <c r="CY705" s="8"/>
      <c r="CZ705" s="8"/>
    </row>
    <row r="706" ht="14.25" customHeight="1">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c r="BC706" s="15"/>
      <c r="BD706" s="15"/>
      <c r="BE706" s="15"/>
      <c r="BF706" s="15"/>
      <c r="BG706" s="15"/>
      <c r="BH706" s="15"/>
      <c r="BI706" s="15"/>
      <c r="BJ706" s="15"/>
      <c r="BK706" s="15"/>
      <c r="BL706" s="15"/>
      <c r="BM706" s="15"/>
      <c r="BN706" s="15"/>
      <c r="BO706" s="15"/>
      <c r="BP706" s="15"/>
      <c r="BQ706" s="15"/>
      <c r="BR706" s="15"/>
      <c r="BS706" s="15"/>
      <c r="BT706" s="15"/>
      <c r="BU706" s="15"/>
      <c r="BV706" s="15"/>
      <c r="BW706" s="15"/>
      <c r="BX706" s="15"/>
      <c r="BY706" s="15"/>
      <c r="BZ706" s="15"/>
      <c r="CA706" s="8"/>
      <c r="CB706" s="8"/>
      <c r="CC706" s="8"/>
      <c r="CD706" s="8"/>
      <c r="CE706" s="8"/>
      <c r="CF706" s="8"/>
      <c r="CG706" s="8"/>
      <c r="CH706" s="8"/>
      <c r="CI706" s="8"/>
      <c r="CJ706" s="8"/>
      <c r="CK706" s="8"/>
      <c r="CL706" s="8"/>
      <c r="CM706" s="8"/>
      <c r="CN706" s="8"/>
      <c r="CO706" s="8"/>
      <c r="CP706" s="8"/>
      <c r="CQ706" s="8"/>
      <c r="CR706" s="8"/>
      <c r="CS706" s="8"/>
      <c r="CT706" s="8"/>
      <c r="CU706" s="8"/>
      <c r="CV706" s="8"/>
      <c r="CW706" s="8"/>
      <c r="CX706" s="8"/>
      <c r="CY706" s="8"/>
      <c r="CZ706" s="8"/>
    </row>
    <row r="707" ht="14.25" customHeight="1">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c r="AA707" s="15"/>
      <c r="AB707" s="15"/>
      <c r="AC707" s="15"/>
      <c r="AD707" s="15"/>
      <c r="AE707" s="15"/>
      <c r="AF707" s="15"/>
      <c r="AG707" s="15"/>
      <c r="AH707" s="15"/>
      <c r="AI707" s="15"/>
      <c r="AJ707" s="15"/>
      <c r="AK707" s="15"/>
      <c r="AL707" s="15"/>
      <c r="AM707" s="15"/>
      <c r="AN707" s="15"/>
      <c r="AO707" s="15"/>
      <c r="AP707" s="15"/>
      <c r="AQ707" s="15"/>
      <c r="AR707" s="15"/>
      <c r="AS707" s="15"/>
      <c r="AT707" s="15"/>
      <c r="AU707" s="15"/>
      <c r="AV707" s="15"/>
      <c r="AW707" s="15"/>
      <c r="AX707" s="15"/>
      <c r="AY707" s="15"/>
      <c r="AZ707" s="15"/>
      <c r="BA707" s="15"/>
      <c r="BB707" s="15"/>
      <c r="BC707" s="15"/>
      <c r="BD707" s="15"/>
      <c r="BE707" s="15"/>
      <c r="BF707" s="15"/>
      <c r="BG707" s="15"/>
      <c r="BH707" s="15"/>
      <c r="BI707" s="15"/>
      <c r="BJ707" s="15"/>
      <c r="BK707" s="15"/>
      <c r="BL707" s="15"/>
      <c r="BM707" s="15"/>
      <c r="BN707" s="15"/>
      <c r="BO707" s="15"/>
      <c r="BP707" s="15"/>
      <c r="BQ707" s="15"/>
      <c r="BR707" s="15"/>
      <c r="BS707" s="15"/>
      <c r="BT707" s="15"/>
      <c r="BU707" s="15"/>
      <c r="BV707" s="15"/>
      <c r="BW707" s="15"/>
      <c r="BX707" s="15"/>
      <c r="BY707" s="15"/>
      <c r="BZ707" s="15"/>
      <c r="CA707" s="8"/>
      <c r="CB707" s="8"/>
      <c r="CC707" s="8"/>
      <c r="CD707" s="8"/>
      <c r="CE707" s="8"/>
      <c r="CF707" s="8"/>
      <c r="CG707" s="8"/>
      <c r="CH707" s="8"/>
      <c r="CI707" s="8"/>
      <c r="CJ707" s="8"/>
      <c r="CK707" s="8"/>
      <c r="CL707" s="8"/>
      <c r="CM707" s="8"/>
      <c r="CN707" s="8"/>
      <c r="CO707" s="8"/>
      <c r="CP707" s="8"/>
      <c r="CQ707" s="8"/>
      <c r="CR707" s="8"/>
      <c r="CS707" s="8"/>
      <c r="CT707" s="8"/>
      <c r="CU707" s="8"/>
      <c r="CV707" s="8"/>
      <c r="CW707" s="8"/>
      <c r="CX707" s="8"/>
      <c r="CY707" s="8"/>
      <c r="CZ707" s="8"/>
    </row>
    <row r="708" ht="14.25" customHeight="1">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c r="BC708" s="15"/>
      <c r="BD708" s="15"/>
      <c r="BE708" s="15"/>
      <c r="BF708" s="15"/>
      <c r="BG708" s="15"/>
      <c r="BH708" s="15"/>
      <c r="BI708" s="15"/>
      <c r="BJ708" s="15"/>
      <c r="BK708" s="15"/>
      <c r="BL708" s="15"/>
      <c r="BM708" s="15"/>
      <c r="BN708" s="15"/>
      <c r="BO708" s="15"/>
      <c r="BP708" s="15"/>
      <c r="BQ708" s="15"/>
      <c r="BR708" s="15"/>
      <c r="BS708" s="15"/>
      <c r="BT708" s="15"/>
      <c r="BU708" s="15"/>
      <c r="BV708" s="15"/>
      <c r="BW708" s="15"/>
      <c r="BX708" s="15"/>
      <c r="BY708" s="15"/>
      <c r="BZ708" s="15"/>
      <c r="CA708" s="8"/>
      <c r="CB708" s="8"/>
      <c r="CC708" s="8"/>
      <c r="CD708" s="8"/>
      <c r="CE708" s="8"/>
      <c r="CF708" s="8"/>
      <c r="CG708" s="8"/>
      <c r="CH708" s="8"/>
      <c r="CI708" s="8"/>
      <c r="CJ708" s="8"/>
      <c r="CK708" s="8"/>
      <c r="CL708" s="8"/>
      <c r="CM708" s="8"/>
      <c r="CN708" s="8"/>
      <c r="CO708" s="8"/>
      <c r="CP708" s="8"/>
      <c r="CQ708" s="8"/>
      <c r="CR708" s="8"/>
      <c r="CS708" s="8"/>
      <c r="CT708" s="8"/>
      <c r="CU708" s="8"/>
      <c r="CV708" s="8"/>
      <c r="CW708" s="8"/>
      <c r="CX708" s="8"/>
      <c r="CY708" s="8"/>
      <c r="CZ708" s="8"/>
    </row>
    <row r="709" ht="14.25" customHeight="1">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c r="AA709" s="15"/>
      <c r="AB709" s="15"/>
      <c r="AC709" s="15"/>
      <c r="AD709" s="15"/>
      <c r="AE709" s="15"/>
      <c r="AF709" s="15"/>
      <c r="AG709" s="15"/>
      <c r="AH709" s="15"/>
      <c r="AI709" s="15"/>
      <c r="AJ709" s="15"/>
      <c r="AK709" s="15"/>
      <c r="AL709" s="15"/>
      <c r="AM709" s="15"/>
      <c r="AN709" s="15"/>
      <c r="AO709" s="15"/>
      <c r="AP709" s="15"/>
      <c r="AQ709" s="15"/>
      <c r="AR709" s="15"/>
      <c r="AS709" s="15"/>
      <c r="AT709" s="15"/>
      <c r="AU709" s="15"/>
      <c r="AV709" s="15"/>
      <c r="AW709" s="15"/>
      <c r="AX709" s="15"/>
      <c r="AY709" s="15"/>
      <c r="AZ709" s="15"/>
      <c r="BA709" s="15"/>
      <c r="BB709" s="15"/>
      <c r="BC709" s="15"/>
      <c r="BD709" s="15"/>
      <c r="BE709" s="15"/>
      <c r="BF709" s="15"/>
      <c r="BG709" s="15"/>
      <c r="BH709" s="15"/>
      <c r="BI709" s="15"/>
      <c r="BJ709" s="15"/>
      <c r="BK709" s="15"/>
      <c r="BL709" s="15"/>
      <c r="BM709" s="15"/>
      <c r="BN709" s="15"/>
      <c r="BO709" s="15"/>
      <c r="BP709" s="15"/>
      <c r="BQ709" s="15"/>
      <c r="BR709" s="15"/>
      <c r="BS709" s="15"/>
      <c r="BT709" s="15"/>
      <c r="BU709" s="15"/>
      <c r="BV709" s="15"/>
      <c r="BW709" s="15"/>
      <c r="BX709" s="15"/>
      <c r="BY709" s="15"/>
      <c r="BZ709" s="15"/>
      <c r="CA709" s="8"/>
      <c r="CB709" s="8"/>
      <c r="CC709" s="8"/>
      <c r="CD709" s="8"/>
      <c r="CE709" s="8"/>
      <c r="CF709" s="8"/>
      <c r="CG709" s="8"/>
      <c r="CH709" s="8"/>
      <c r="CI709" s="8"/>
      <c r="CJ709" s="8"/>
      <c r="CK709" s="8"/>
      <c r="CL709" s="8"/>
      <c r="CM709" s="8"/>
      <c r="CN709" s="8"/>
      <c r="CO709" s="8"/>
      <c r="CP709" s="8"/>
      <c r="CQ709" s="8"/>
      <c r="CR709" s="8"/>
      <c r="CS709" s="8"/>
      <c r="CT709" s="8"/>
      <c r="CU709" s="8"/>
      <c r="CV709" s="8"/>
      <c r="CW709" s="8"/>
      <c r="CX709" s="8"/>
      <c r="CY709" s="8"/>
      <c r="CZ709" s="8"/>
    </row>
    <row r="710" ht="14.25" customHeight="1">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c r="BC710" s="15"/>
      <c r="BD710" s="15"/>
      <c r="BE710" s="15"/>
      <c r="BF710" s="15"/>
      <c r="BG710" s="15"/>
      <c r="BH710" s="15"/>
      <c r="BI710" s="15"/>
      <c r="BJ710" s="15"/>
      <c r="BK710" s="15"/>
      <c r="BL710" s="15"/>
      <c r="BM710" s="15"/>
      <c r="BN710" s="15"/>
      <c r="BO710" s="15"/>
      <c r="BP710" s="15"/>
      <c r="BQ710" s="15"/>
      <c r="BR710" s="15"/>
      <c r="BS710" s="15"/>
      <c r="BT710" s="15"/>
      <c r="BU710" s="15"/>
      <c r="BV710" s="15"/>
      <c r="BW710" s="15"/>
      <c r="BX710" s="15"/>
      <c r="BY710" s="15"/>
      <c r="BZ710" s="15"/>
      <c r="CA710" s="8"/>
      <c r="CB710" s="8"/>
      <c r="CC710" s="8"/>
      <c r="CD710" s="8"/>
      <c r="CE710" s="8"/>
      <c r="CF710" s="8"/>
      <c r="CG710" s="8"/>
      <c r="CH710" s="8"/>
      <c r="CI710" s="8"/>
      <c r="CJ710" s="8"/>
      <c r="CK710" s="8"/>
      <c r="CL710" s="8"/>
      <c r="CM710" s="8"/>
      <c r="CN710" s="8"/>
      <c r="CO710" s="8"/>
      <c r="CP710" s="8"/>
      <c r="CQ710" s="8"/>
      <c r="CR710" s="8"/>
      <c r="CS710" s="8"/>
      <c r="CT710" s="8"/>
      <c r="CU710" s="8"/>
      <c r="CV710" s="8"/>
      <c r="CW710" s="8"/>
      <c r="CX710" s="8"/>
      <c r="CY710" s="8"/>
      <c r="CZ710" s="8"/>
    </row>
    <row r="711" ht="14.25" customHeight="1">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c r="AA711" s="15"/>
      <c r="AB711" s="15"/>
      <c r="AC711" s="15"/>
      <c r="AD711" s="15"/>
      <c r="AE711" s="15"/>
      <c r="AF711" s="15"/>
      <c r="AG711" s="15"/>
      <c r="AH711" s="15"/>
      <c r="AI711" s="15"/>
      <c r="AJ711" s="15"/>
      <c r="AK711" s="15"/>
      <c r="AL711" s="15"/>
      <c r="AM711" s="15"/>
      <c r="AN711" s="15"/>
      <c r="AO711" s="15"/>
      <c r="AP711" s="15"/>
      <c r="AQ711" s="15"/>
      <c r="AR711" s="15"/>
      <c r="AS711" s="15"/>
      <c r="AT711" s="15"/>
      <c r="AU711" s="15"/>
      <c r="AV711" s="15"/>
      <c r="AW711" s="15"/>
      <c r="AX711" s="15"/>
      <c r="AY711" s="15"/>
      <c r="AZ711" s="15"/>
      <c r="BA711" s="15"/>
      <c r="BB711" s="15"/>
      <c r="BC711" s="15"/>
      <c r="BD711" s="15"/>
      <c r="BE711" s="15"/>
      <c r="BF711" s="15"/>
      <c r="BG711" s="15"/>
      <c r="BH711" s="15"/>
      <c r="BI711" s="15"/>
      <c r="BJ711" s="15"/>
      <c r="BK711" s="15"/>
      <c r="BL711" s="15"/>
      <c r="BM711" s="15"/>
      <c r="BN711" s="15"/>
      <c r="BO711" s="15"/>
      <c r="BP711" s="15"/>
      <c r="BQ711" s="15"/>
      <c r="BR711" s="15"/>
      <c r="BS711" s="15"/>
      <c r="BT711" s="15"/>
      <c r="BU711" s="15"/>
      <c r="BV711" s="15"/>
      <c r="BW711" s="15"/>
      <c r="BX711" s="15"/>
      <c r="BY711" s="15"/>
      <c r="BZ711" s="15"/>
      <c r="CA711" s="8"/>
      <c r="CB711" s="8"/>
      <c r="CC711" s="8"/>
      <c r="CD711" s="8"/>
      <c r="CE711" s="8"/>
      <c r="CF711" s="8"/>
      <c r="CG711" s="8"/>
      <c r="CH711" s="8"/>
      <c r="CI711" s="8"/>
      <c r="CJ711" s="8"/>
      <c r="CK711" s="8"/>
      <c r="CL711" s="8"/>
      <c r="CM711" s="8"/>
      <c r="CN711" s="8"/>
      <c r="CO711" s="8"/>
      <c r="CP711" s="8"/>
      <c r="CQ711" s="8"/>
      <c r="CR711" s="8"/>
      <c r="CS711" s="8"/>
      <c r="CT711" s="8"/>
      <c r="CU711" s="8"/>
      <c r="CV711" s="8"/>
      <c r="CW711" s="8"/>
      <c r="CX711" s="8"/>
      <c r="CY711" s="8"/>
      <c r="CZ711" s="8"/>
    </row>
    <row r="712" ht="14.25" customHeight="1">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c r="BC712" s="15"/>
      <c r="BD712" s="15"/>
      <c r="BE712" s="15"/>
      <c r="BF712" s="15"/>
      <c r="BG712" s="15"/>
      <c r="BH712" s="15"/>
      <c r="BI712" s="15"/>
      <c r="BJ712" s="15"/>
      <c r="BK712" s="15"/>
      <c r="BL712" s="15"/>
      <c r="BM712" s="15"/>
      <c r="BN712" s="15"/>
      <c r="BO712" s="15"/>
      <c r="BP712" s="15"/>
      <c r="BQ712" s="15"/>
      <c r="BR712" s="15"/>
      <c r="BS712" s="15"/>
      <c r="BT712" s="15"/>
      <c r="BU712" s="15"/>
      <c r="BV712" s="15"/>
      <c r="BW712" s="15"/>
      <c r="BX712" s="15"/>
      <c r="BY712" s="15"/>
      <c r="BZ712" s="15"/>
      <c r="CA712" s="8"/>
      <c r="CB712" s="8"/>
      <c r="CC712" s="8"/>
      <c r="CD712" s="8"/>
      <c r="CE712" s="8"/>
      <c r="CF712" s="8"/>
      <c r="CG712" s="8"/>
      <c r="CH712" s="8"/>
      <c r="CI712" s="8"/>
      <c r="CJ712" s="8"/>
      <c r="CK712" s="8"/>
      <c r="CL712" s="8"/>
      <c r="CM712" s="8"/>
      <c r="CN712" s="8"/>
      <c r="CO712" s="8"/>
      <c r="CP712" s="8"/>
      <c r="CQ712" s="8"/>
      <c r="CR712" s="8"/>
      <c r="CS712" s="8"/>
      <c r="CT712" s="8"/>
      <c r="CU712" s="8"/>
      <c r="CV712" s="8"/>
      <c r="CW712" s="8"/>
      <c r="CX712" s="8"/>
      <c r="CY712" s="8"/>
      <c r="CZ712" s="8"/>
    </row>
    <row r="713" ht="14.25" customHeight="1">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c r="AA713" s="15"/>
      <c r="AB713" s="15"/>
      <c r="AC713" s="15"/>
      <c r="AD713" s="15"/>
      <c r="AE713" s="15"/>
      <c r="AF713" s="15"/>
      <c r="AG713" s="15"/>
      <c r="AH713" s="15"/>
      <c r="AI713" s="15"/>
      <c r="AJ713" s="15"/>
      <c r="AK713" s="15"/>
      <c r="AL713" s="15"/>
      <c r="AM713" s="15"/>
      <c r="AN713" s="15"/>
      <c r="AO713" s="15"/>
      <c r="AP713" s="15"/>
      <c r="AQ713" s="15"/>
      <c r="AR713" s="15"/>
      <c r="AS713" s="15"/>
      <c r="AT713" s="15"/>
      <c r="AU713" s="15"/>
      <c r="AV713" s="15"/>
      <c r="AW713" s="15"/>
      <c r="AX713" s="15"/>
      <c r="AY713" s="15"/>
      <c r="AZ713" s="15"/>
      <c r="BA713" s="15"/>
      <c r="BB713" s="15"/>
      <c r="BC713" s="15"/>
      <c r="BD713" s="15"/>
      <c r="BE713" s="15"/>
      <c r="BF713" s="15"/>
      <c r="BG713" s="15"/>
      <c r="BH713" s="15"/>
      <c r="BI713" s="15"/>
      <c r="BJ713" s="15"/>
      <c r="BK713" s="15"/>
      <c r="BL713" s="15"/>
      <c r="BM713" s="15"/>
      <c r="BN713" s="15"/>
      <c r="BO713" s="15"/>
      <c r="BP713" s="15"/>
      <c r="BQ713" s="15"/>
      <c r="BR713" s="15"/>
      <c r="BS713" s="15"/>
      <c r="BT713" s="15"/>
      <c r="BU713" s="15"/>
      <c r="BV713" s="15"/>
      <c r="BW713" s="15"/>
      <c r="BX713" s="15"/>
      <c r="BY713" s="15"/>
      <c r="BZ713" s="15"/>
      <c r="CA713" s="8"/>
      <c r="CB713" s="8"/>
      <c r="CC713" s="8"/>
      <c r="CD713" s="8"/>
      <c r="CE713" s="8"/>
      <c r="CF713" s="8"/>
      <c r="CG713" s="8"/>
      <c r="CH713" s="8"/>
      <c r="CI713" s="8"/>
      <c r="CJ713" s="8"/>
      <c r="CK713" s="8"/>
      <c r="CL713" s="8"/>
      <c r="CM713" s="8"/>
      <c r="CN713" s="8"/>
      <c r="CO713" s="8"/>
      <c r="CP713" s="8"/>
      <c r="CQ713" s="8"/>
      <c r="CR713" s="8"/>
      <c r="CS713" s="8"/>
      <c r="CT713" s="8"/>
      <c r="CU713" s="8"/>
      <c r="CV713" s="8"/>
      <c r="CW713" s="8"/>
      <c r="CX713" s="8"/>
      <c r="CY713" s="8"/>
      <c r="CZ713" s="8"/>
    </row>
    <row r="714" ht="14.25" customHeight="1">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c r="BC714" s="15"/>
      <c r="BD714" s="15"/>
      <c r="BE714" s="15"/>
      <c r="BF714" s="15"/>
      <c r="BG714" s="15"/>
      <c r="BH714" s="15"/>
      <c r="BI714" s="15"/>
      <c r="BJ714" s="15"/>
      <c r="BK714" s="15"/>
      <c r="BL714" s="15"/>
      <c r="BM714" s="15"/>
      <c r="BN714" s="15"/>
      <c r="BO714" s="15"/>
      <c r="BP714" s="15"/>
      <c r="BQ714" s="15"/>
      <c r="BR714" s="15"/>
      <c r="BS714" s="15"/>
      <c r="BT714" s="15"/>
      <c r="BU714" s="15"/>
      <c r="BV714" s="15"/>
      <c r="BW714" s="15"/>
      <c r="BX714" s="15"/>
      <c r="BY714" s="15"/>
      <c r="BZ714" s="15"/>
      <c r="CA714" s="8"/>
      <c r="CB714" s="8"/>
      <c r="CC714" s="8"/>
      <c r="CD714" s="8"/>
      <c r="CE714" s="8"/>
      <c r="CF714" s="8"/>
      <c r="CG714" s="8"/>
      <c r="CH714" s="8"/>
      <c r="CI714" s="8"/>
      <c r="CJ714" s="8"/>
      <c r="CK714" s="8"/>
      <c r="CL714" s="8"/>
      <c r="CM714" s="8"/>
      <c r="CN714" s="8"/>
      <c r="CO714" s="8"/>
      <c r="CP714" s="8"/>
      <c r="CQ714" s="8"/>
      <c r="CR714" s="8"/>
      <c r="CS714" s="8"/>
      <c r="CT714" s="8"/>
      <c r="CU714" s="8"/>
      <c r="CV714" s="8"/>
      <c r="CW714" s="8"/>
      <c r="CX714" s="8"/>
      <c r="CY714" s="8"/>
      <c r="CZ714" s="8"/>
    </row>
    <row r="715" ht="14.25" customHeight="1">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c r="AA715" s="15"/>
      <c r="AB715" s="15"/>
      <c r="AC715" s="15"/>
      <c r="AD715" s="15"/>
      <c r="AE715" s="15"/>
      <c r="AF715" s="15"/>
      <c r="AG715" s="15"/>
      <c r="AH715" s="15"/>
      <c r="AI715" s="15"/>
      <c r="AJ715" s="15"/>
      <c r="AK715" s="15"/>
      <c r="AL715" s="15"/>
      <c r="AM715" s="15"/>
      <c r="AN715" s="15"/>
      <c r="AO715" s="15"/>
      <c r="AP715" s="15"/>
      <c r="AQ715" s="15"/>
      <c r="AR715" s="15"/>
      <c r="AS715" s="15"/>
      <c r="AT715" s="15"/>
      <c r="AU715" s="15"/>
      <c r="AV715" s="15"/>
      <c r="AW715" s="15"/>
      <c r="AX715" s="15"/>
      <c r="AY715" s="15"/>
      <c r="AZ715" s="15"/>
      <c r="BA715" s="15"/>
      <c r="BB715" s="15"/>
      <c r="BC715" s="15"/>
      <c r="BD715" s="15"/>
      <c r="BE715" s="15"/>
      <c r="BF715" s="15"/>
      <c r="BG715" s="15"/>
      <c r="BH715" s="15"/>
      <c r="BI715" s="15"/>
      <c r="BJ715" s="15"/>
      <c r="BK715" s="15"/>
      <c r="BL715" s="15"/>
      <c r="BM715" s="15"/>
      <c r="BN715" s="15"/>
      <c r="BO715" s="15"/>
      <c r="BP715" s="15"/>
      <c r="BQ715" s="15"/>
      <c r="BR715" s="15"/>
      <c r="BS715" s="15"/>
      <c r="BT715" s="15"/>
      <c r="BU715" s="15"/>
      <c r="BV715" s="15"/>
      <c r="BW715" s="15"/>
      <c r="BX715" s="15"/>
      <c r="BY715" s="15"/>
      <c r="BZ715" s="15"/>
      <c r="CA715" s="8"/>
      <c r="CB715" s="8"/>
      <c r="CC715" s="8"/>
      <c r="CD715" s="8"/>
      <c r="CE715" s="8"/>
      <c r="CF715" s="8"/>
      <c r="CG715" s="8"/>
      <c r="CH715" s="8"/>
      <c r="CI715" s="8"/>
      <c r="CJ715" s="8"/>
      <c r="CK715" s="8"/>
      <c r="CL715" s="8"/>
      <c r="CM715" s="8"/>
      <c r="CN715" s="8"/>
      <c r="CO715" s="8"/>
      <c r="CP715" s="8"/>
      <c r="CQ715" s="8"/>
      <c r="CR715" s="8"/>
      <c r="CS715" s="8"/>
      <c r="CT715" s="8"/>
      <c r="CU715" s="8"/>
      <c r="CV715" s="8"/>
      <c r="CW715" s="8"/>
      <c r="CX715" s="8"/>
      <c r="CY715" s="8"/>
      <c r="CZ715" s="8"/>
    </row>
    <row r="716" ht="14.25" customHeight="1">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c r="BC716" s="15"/>
      <c r="BD716" s="15"/>
      <c r="BE716" s="15"/>
      <c r="BF716" s="15"/>
      <c r="BG716" s="15"/>
      <c r="BH716" s="15"/>
      <c r="BI716" s="15"/>
      <c r="BJ716" s="15"/>
      <c r="BK716" s="15"/>
      <c r="BL716" s="15"/>
      <c r="BM716" s="15"/>
      <c r="BN716" s="15"/>
      <c r="BO716" s="15"/>
      <c r="BP716" s="15"/>
      <c r="BQ716" s="15"/>
      <c r="BR716" s="15"/>
      <c r="BS716" s="15"/>
      <c r="BT716" s="15"/>
      <c r="BU716" s="15"/>
      <c r="BV716" s="15"/>
      <c r="BW716" s="15"/>
      <c r="BX716" s="15"/>
      <c r="BY716" s="15"/>
      <c r="BZ716" s="15"/>
      <c r="CA716" s="8"/>
      <c r="CB716" s="8"/>
      <c r="CC716" s="8"/>
      <c r="CD716" s="8"/>
      <c r="CE716" s="8"/>
      <c r="CF716" s="8"/>
      <c r="CG716" s="8"/>
      <c r="CH716" s="8"/>
      <c r="CI716" s="8"/>
      <c r="CJ716" s="8"/>
      <c r="CK716" s="8"/>
      <c r="CL716" s="8"/>
      <c r="CM716" s="8"/>
      <c r="CN716" s="8"/>
      <c r="CO716" s="8"/>
      <c r="CP716" s="8"/>
      <c r="CQ716" s="8"/>
      <c r="CR716" s="8"/>
      <c r="CS716" s="8"/>
      <c r="CT716" s="8"/>
      <c r="CU716" s="8"/>
      <c r="CV716" s="8"/>
      <c r="CW716" s="8"/>
      <c r="CX716" s="8"/>
      <c r="CY716" s="8"/>
      <c r="CZ716" s="8"/>
    </row>
    <row r="717" ht="14.25" customHeight="1">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c r="AA717" s="15"/>
      <c r="AB717" s="15"/>
      <c r="AC717" s="15"/>
      <c r="AD717" s="15"/>
      <c r="AE717" s="15"/>
      <c r="AF717" s="15"/>
      <c r="AG717" s="15"/>
      <c r="AH717" s="15"/>
      <c r="AI717" s="15"/>
      <c r="AJ717" s="15"/>
      <c r="AK717" s="15"/>
      <c r="AL717" s="15"/>
      <c r="AM717" s="15"/>
      <c r="AN717" s="15"/>
      <c r="AO717" s="15"/>
      <c r="AP717" s="15"/>
      <c r="AQ717" s="15"/>
      <c r="AR717" s="15"/>
      <c r="AS717" s="15"/>
      <c r="AT717" s="15"/>
      <c r="AU717" s="15"/>
      <c r="AV717" s="15"/>
      <c r="AW717" s="15"/>
      <c r="AX717" s="15"/>
      <c r="AY717" s="15"/>
      <c r="AZ717" s="15"/>
      <c r="BA717" s="15"/>
      <c r="BB717" s="15"/>
      <c r="BC717" s="15"/>
      <c r="BD717" s="15"/>
      <c r="BE717" s="15"/>
      <c r="BF717" s="15"/>
      <c r="BG717" s="15"/>
      <c r="BH717" s="15"/>
      <c r="BI717" s="15"/>
      <c r="BJ717" s="15"/>
      <c r="BK717" s="15"/>
      <c r="BL717" s="15"/>
      <c r="BM717" s="15"/>
      <c r="BN717" s="15"/>
      <c r="BO717" s="15"/>
      <c r="BP717" s="15"/>
      <c r="BQ717" s="15"/>
      <c r="BR717" s="15"/>
      <c r="BS717" s="15"/>
      <c r="BT717" s="15"/>
      <c r="BU717" s="15"/>
      <c r="BV717" s="15"/>
      <c r="BW717" s="15"/>
      <c r="BX717" s="15"/>
      <c r="BY717" s="15"/>
      <c r="BZ717" s="15"/>
      <c r="CA717" s="8"/>
      <c r="CB717" s="8"/>
      <c r="CC717" s="8"/>
      <c r="CD717" s="8"/>
      <c r="CE717" s="8"/>
      <c r="CF717" s="8"/>
      <c r="CG717" s="8"/>
      <c r="CH717" s="8"/>
      <c r="CI717" s="8"/>
      <c r="CJ717" s="8"/>
      <c r="CK717" s="8"/>
      <c r="CL717" s="8"/>
      <c r="CM717" s="8"/>
      <c r="CN717" s="8"/>
      <c r="CO717" s="8"/>
      <c r="CP717" s="8"/>
      <c r="CQ717" s="8"/>
      <c r="CR717" s="8"/>
      <c r="CS717" s="8"/>
      <c r="CT717" s="8"/>
      <c r="CU717" s="8"/>
      <c r="CV717" s="8"/>
      <c r="CW717" s="8"/>
      <c r="CX717" s="8"/>
      <c r="CY717" s="8"/>
      <c r="CZ717" s="8"/>
    </row>
    <row r="718" ht="14.25" customHeight="1">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c r="BC718" s="15"/>
      <c r="BD718" s="15"/>
      <c r="BE718" s="15"/>
      <c r="BF718" s="15"/>
      <c r="BG718" s="15"/>
      <c r="BH718" s="15"/>
      <c r="BI718" s="15"/>
      <c r="BJ718" s="15"/>
      <c r="BK718" s="15"/>
      <c r="BL718" s="15"/>
      <c r="BM718" s="15"/>
      <c r="BN718" s="15"/>
      <c r="BO718" s="15"/>
      <c r="BP718" s="15"/>
      <c r="BQ718" s="15"/>
      <c r="BR718" s="15"/>
      <c r="BS718" s="15"/>
      <c r="BT718" s="15"/>
      <c r="BU718" s="15"/>
      <c r="BV718" s="15"/>
      <c r="BW718" s="15"/>
      <c r="BX718" s="15"/>
      <c r="BY718" s="15"/>
      <c r="BZ718" s="15"/>
      <c r="CA718" s="8"/>
      <c r="CB718" s="8"/>
      <c r="CC718" s="8"/>
      <c r="CD718" s="8"/>
      <c r="CE718" s="8"/>
      <c r="CF718" s="8"/>
      <c r="CG718" s="8"/>
      <c r="CH718" s="8"/>
      <c r="CI718" s="8"/>
      <c r="CJ718" s="8"/>
      <c r="CK718" s="8"/>
      <c r="CL718" s="8"/>
      <c r="CM718" s="8"/>
      <c r="CN718" s="8"/>
      <c r="CO718" s="8"/>
      <c r="CP718" s="8"/>
      <c r="CQ718" s="8"/>
      <c r="CR718" s="8"/>
      <c r="CS718" s="8"/>
      <c r="CT718" s="8"/>
      <c r="CU718" s="8"/>
      <c r="CV718" s="8"/>
      <c r="CW718" s="8"/>
      <c r="CX718" s="8"/>
      <c r="CY718" s="8"/>
      <c r="CZ718" s="8"/>
    </row>
    <row r="719" ht="14.25" customHeight="1">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5"/>
      <c r="BC719" s="15"/>
      <c r="BD719" s="15"/>
      <c r="BE719" s="15"/>
      <c r="BF719" s="15"/>
      <c r="BG719" s="15"/>
      <c r="BH719" s="15"/>
      <c r="BI719" s="15"/>
      <c r="BJ719" s="15"/>
      <c r="BK719" s="15"/>
      <c r="BL719" s="15"/>
      <c r="BM719" s="15"/>
      <c r="BN719" s="15"/>
      <c r="BO719" s="15"/>
      <c r="BP719" s="15"/>
      <c r="BQ719" s="15"/>
      <c r="BR719" s="15"/>
      <c r="BS719" s="15"/>
      <c r="BT719" s="15"/>
      <c r="BU719" s="15"/>
      <c r="BV719" s="15"/>
      <c r="BW719" s="15"/>
      <c r="BX719" s="15"/>
      <c r="BY719" s="15"/>
      <c r="BZ719" s="15"/>
      <c r="CA719" s="8"/>
      <c r="CB719" s="8"/>
      <c r="CC719" s="8"/>
      <c r="CD719" s="8"/>
      <c r="CE719" s="8"/>
      <c r="CF719" s="8"/>
      <c r="CG719" s="8"/>
      <c r="CH719" s="8"/>
      <c r="CI719" s="8"/>
      <c r="CJ719" s="8"/>
      <c r="CK719" s="8"/>
      <c r="CL719" s="8"/>
      <c r="CM719" s="8"/>
      <c r="CN719" s="8"/>
      <c r="CO719" s="8"/>
      <c r="CP719" s="8"/>
      <c r="CQ719" s="8"/>
      <c r="CR719" s="8"/>
      <c r="CS719" s="8"/>
      <c r="CT719" s="8"/>
      <c r="CU719" s="8"/>
      <c r="CV719" s="8"/>
      <c r="CW719" s="8"/>
      <c r="CX719" s="8"/>
      <c r="CY719" s="8"/>
      <c r="CZ719" s="8"/>
    </row>
    <row r="720" ht="14.25" customHeight="1">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c r="BC720" s="15"/>
      <c r="BD720" s="15"/>
      <c r="BE720" s="15"/>
      <c r="BF720" s="15"/>
      <c r="BG720" s="15"/>
      <c r="BH720" s="15"/>
      <c r="BI720" s="15"/>
      <c r="BJ720" s="15"/>
      <c r="BK720" s="15"/>
      <c r="BL720" s="15"/>
      <c r="BM720" s="15"/>
      <c r="BN720" s="15"/>
      <c r="BO720" s="15"/>
      <c r="BP720" s="15"/>
      <c r="BQ720" s="15"/>
      <c r="BR720" s="15"/>
      <c r="BS720" s="15"/>
      <c r="BT720" s="15"/>
      <c r="BU720" s="15"/>
      <c r="BV720" s="15"/>
      <c r="BW720" s="15"/>
      <c r="BX720" s="15"/>
      <c r="BY720" s="15"/>
      <c r="BZ720" s="15"/>
      <c r="CA720" s="8"/>
      <c r="CB720" s="8"/>
      <c r="CC720" s="8"/>
      <c r="CD720" s="8"/>
      <c r="CE720" s="8"/>
      <c r="CF720" s="8"/>
      <c r="CG720" s="8"/>
      <c r="CH720" s="8"/>
      <c r="CI720" s="8"/>
      <c r="CJ720" s="8"/>
      <c r="CK720" s="8"/>
      <c r="CL720" s="8"/>
      <c r="CM720" s="8"/>
      <c r="CN720" s="8"/>
      <c r="CO720" s="8"/>
      <c r="CP720" s="8"/>
      <c r="CQ720" s="8"/>
      <c r="CR720" s="8"/>
      <c r="CS720" s="8"/>
      <c r="CT720" s="8"/>
      <c r="CU720" s="8"/>
      <c r="CV720" s="8"/>
      <c r="CW720" s="8"/>
      <c r="CX720" s="8"/>
      <c r="CY720" s="8"/>
      <c r="CZ720" s="8"/>
    </row>
    <row r="721" ht="14.25" customHeight="1">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5"/>
      <c r="BC721" s="15"/>
      <c r="BD721" s="15"/>
      <c r="BE721" s="15"/>
      <c r="BF721" s="15"/>
      <c r="BG721" s="15"/>
      <c r="BH721" s="15"/>
      <c r="BI721" s="15"/>
      <c r="BJ721" s="15"/>
      <c r="BK721" s="15"/>
      <c r="BL721" s="15"/>
      <c r="BM721" s="15"/>
      <c r="BN721" s="15"/>
      <c r="BO721" s="15"/>
      <c r="BP721" s="15"/>
      <c r="BQ721" s="15"/>
      <c r="BR721" s="15"/>
      <c r="BS721" s="15"/>
      <c r="BT721" s="15"/>
      <c r="BU721" s="15"/>
      <c r="BV721" s="15"/>
      <c r="BW721" s="15"/>
      <c r="BX721" s="15"/>
      <c r="BY721" s="15"/>
      <c r="BZ721" s="15"/>
      <c r="CA721" s="8"/>
      <c r="CB721" s="8"/>
      <c r="CC721" s="8"/>
      <c r="CD721" s="8"/>
      <c r="CE721" s="8"/>
      <c r="CF721" s="8"/>
      <c r="CG721" s="8"/>
      <c r="CH721" s="8"/>
      <c r="CI721" s="8"/>
      <c r="CJ721" s="8"/>
      <c r="CK721" s="8"/>
      <c r="CL721" s="8"/>
      <c r="CM721" s="8"/>
      <c r="CN721" s="8"/>
      <c r="CO721" s="8"/>
      <c r="CP721" s="8"/>
      <c r="CQ721" s="8"/>
      <c r="CR721" s="8"/>
      <c r="CS721" s="8"/>
      <c r="CT721" s="8"/>
      <c r="CU721" s="8"/>
      <c r="CV721" s="8"/>
      <c r="CW721" s="8"/>
      <c r="CX721" s="8"/>
      <c r="CY721" s="8"/>
      <c r="CZ721" s="8"/>
    </row>
    <row r="722" ht="14.25" customHeight="1">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c r="AA722" s="15"/>
      <c r="AB722" s="15"/>
      <c r="AC722" s="15"/>
      <c r="AD722" s="15"/>
      <c r="AE722" s="15"/>
      <c r="AF722" s="15"/>
      <c r="AG722" s="15"/>
      <c r="AH722" s="15"/>
      <c r="AI722" s="15"/>
      <c r="AJ722" s="15"/>
      <c r="AK722" s="15"/>
      <c r="AL722" s="15"/>
      <c r="AM722" s="15"/>
      <c r="AN722" s="15"/>
      <c r="AO722" s="15"/>
      <c r="AP722" s="15"/>
      <c r="AQ722" s="15"/>
      <c r="AR722" s="15"/>
      <c r="AS722" s="15"/>
      <c r="AT722" s="15"/>
      <c r="AU722" s="15"/>
      <c r="AV722" s="15"/>
      <c r="AW722" s="15"/>
      <c r="AX722" s="15"/>
      <c r="AY722" s="15"/>
      <c r="AZ722" s="15"/>
      <c r="BA722" s="15"/>
      <c r="BB722" s="15"/>
      <c r="BC722" s="15"/>
      <c r="BD722" s="15"/>
      <c r="BE722" s="15"/>
      <c r="BF722" s="15"/>
      <c r="BG722" s="15"/>
      <c r="BH722" s="15"/>
      <c r="BI722" s="15"/>
      <c r="BJ722" s="15"/>
      <c r="BK722" s="15"/>
      <c r="BL722" s="15"/>
      <c r="BM722" s="15"/>
      <c r="BN722" s="15"/>
      <c r="BO722" s="15"/>
      <c r="BP722" s="15"/>
      <c r="BQ722" s="15"/>
      <c r="BR722" s="15"/>
      <c r="BS722" s="15"/>
      <c r="BT722" s="15"/>
      <c r="BU722" s="15"/>
      <c r="BV722" s="15"/>
      <c r="BW722" s="15"/>
      <c r="BX722" s="15"/>
      <c r="BY722" s="15"/>
      <c r="BZ722" s="15"/>
      <c r="CA722" s="8"/>
      <c r="CB722" s="8"/>
      <c r="CC722" s="8"/>
      <c r="CD722" s="8"/>
      <c r="CE722" s="8"/>
      <c r="CF722" s="8"/>
      <c r="CG722" s="8"/>
      <c r="CH722" s="8"/>
      <c r="CI722" s="8"/>
      <c r="CJ722" s="8"/>
      <c r="CK722" s="8"/>
      <c r="CL722" s="8"/>
      <c r="CM722" s="8"/>
      <c r="CN722" s="8"/>
      <c r="CO722" s="8"/>
      <c r="CP722" s="8"/>
      <c r="CQ722" s="8"/>
      <c r="CR722" s="8"/>
      <c r="CS722" s="8"/>
      <c r="CT722" s="8"/>
      <c r="CU722" s="8"/>
      <c r="CV722" s="8"/>
      <c r="CW722" s="8"/>
      <c r="CX722" s="8"/>
      <c r="CY722" s="8"/>
      <c r="CZ722" s="8"/>
    </row>
    <row r="723" ht="14.25" customHeight="1">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c r="AA723" s="15"/>
      <c r="AB723" s="15"/>
      <c r="AC723" s="15"/>
      <c r="AD723" s="15"/>
      <c r="AE723" s="15"/>
      <c r="AF723" s="15"/>
      <c r="AG723" s="15"/>
      <c r="AH723" s="15"/>
      <c r="AI723" s="15"/>
      <c r="AJ723" s="15"/>
      <c r="AK723" s="15"/>
      <c r="AL723" s="15"/>
      <c r="AM723" s="15"/>
      <c r="AN723" s="15"/>
      <c r="AO723" s="15"/>
      <c r="AP723" s="15"/>
      <c r="AQ723" s="15"/>
      <c r="AR723" s="15"/>
      <c r="AS723" s="15"/>
      <c r="AT723" s="15"/>
      <c r="AU723" s="15"/>
      <c r="AV723" s="15"/>
      <c r="AW723" s="15"/>
      <c r="AX723" s="15"/>
      <c r="AY723" s="15"/>
      <c r="AZ723" s="15"/>
      <c r="BA723" s="15"/>
      <c r="BB723" s="15"/>
      <c r="BC723" s="15"/>
      <c r="BD723" s="15"/>
      <c r="BE723" s="15"/>
      <c r="BF723" s="15"/>
      <c r="BG723" s="15"/>
      <c r="BH723" s="15"/>
      <c r="BI723" s="15"/>
      <c r="BJ723" s="15"/>
      <c r="BK723" s="15"/>
      <c r="BL723" s="15"/>
      <c r="BM723" s="15"/>
      <c r="BN723" s="15"/>
      <c r="BO723" s="15"/>
      <c r="BP723" s="15"/>
      <c r="BQ723" s="15"/>
      <c r="BR723" s="15"/>
      <c r="BS723" s="15"/>
      <c r="BT723" s="15"/>
      <c r="BU723" s="15"/>
      <c r="BV723" s="15"/>
      <c r="BW723" s="15"/>
      <c r="BX723" s="15"/>
      <c r="BY723" s="15"/>
      <c r="BZ723" s="15"/>
      <c r="CA723" s="8"/>
      <c r="CB723" s="8"/>
      <c r="CC723" s="8"/>
      <c r="CD723" s="8"/>
      <c r="CE723" s="8"/>
      <c r="CF723" s="8"/>
      <c r="CG723" s="8"/>
      <c r="CH723" s="8"/>
      <c r="CI723" s="8"/>
      <c r="CJ723" s="8"/>
      <c r="CK723" s="8"/>
      <c r="CL723" s="8"/>
      <c r="CM723" s="8"/>
      <c r="CN723" s="8"/>
      <c r="CO723" s="8"/>
      <c r="CP723" s="8"/>
      <c r="CQ723" s="8"/>
      <c r="CR723" s="8"/>
      <c r="CS723" s="8"/>
      <c r="CT723" s="8"/>
      <c r="CU723" s="8"/>
      <c r="CV723" s="8"/>
      <c r="CW723" s="8"/>
      <c r="CX723" s="8"/>
      <c r="CY723" s="8"/>
      <c r="CZ723" s="8"/>
    </row>
    <row r="724" ht="14.25" customHeight="1">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15"/>
      <c r="AO724" s="15"/>
      <c r="AP724" s="15"/>
      <c r="AQ724" s="15"/>
      <c r="AR724" s="15"/>
      <c r="AS724" s="15"/>
      <c r="AT724" s="15"/>
      <c r="AU724" s="15"/>
      <c r="AV724" s="15"/>
      <c r="AW724" s="15"/>
      <c r="AX724" s="15"/>
      <c r="AY724" s="15"/>
      <c r="AZ724" s="15"/>
      <c r="BA724" s="15"/>
      <c r="BB724" s="15"/>
      <c r="BC724" s="15"/>
      <c r="BD724" s="15"/>
      <c r="BE724" s="15"/>
      <c r="BF724" s="15"/>
      <c r="BG724" s="15"/>
      <c r="BH724" s="15"/>
      <c r="BI724" s="15"/>
      <c r="BJ724" s="15"/>
      <c r="BK724" s="15"/>
      <c r="BL724" s="15"/>
      <c r="BM724" s="15"/>
      <c r="BN724" s="15"/>
      <c r="BO724" s="15"/>
      <c r="BP724" s="15"/>
      <c r="BQ724" s="15"/>
      <c r="BR724" s="15"/>
      <c r="BS724" s="15"/>
      <c r="BT724" s="15"/>
      <c r="BU724" s="15"/>
      <c r="BV724" s="15"/>
      <c r="BW724" s="15"/>
      <c r="BX724" s="15"/>
      <c r="BY724" s="15"/>
      <c r="BZ724" s="15"/>
      <c r="CA724" s="8"/>
      <c r="CB724" s="8"/>
      <c r="CC724" s="8"/>
      <c r="CD724" s="8"/>
      <c r="CE724" s="8"/>
      <c r="CF724" s="8"/>
      <c r="CG724" s="8"/>
      <c r="CH724" s="8"/>
      <c r="CI724" s="8"/>
      <c r="CJ724" s="8"/>
      <c r="CK724" s="8"/>
      <c r="CL724" s="8"/>
      <c r="CM724" s="8"/>
      <c r="CN724" s="8"/>
      <c r="CO724" s="8"/>
      <c r="CP724" s="8"/>
      <c r="CQ724" s="8"/>
      <c r="CR724" s="8"/>
      <c r="CS724" s="8"/>
      <c r="CT724" s="8"/>
      <c r="CU724" s="8"/>
      <c r="CV724" s="8"/>
      <c r="CW724" s="8"/>
      <c r="CX724" s="8"/>
      <c r="CY724" s="8"/>
      <c r="CZ724" s="8"/>
    </row>
    <row r="725" ht="14.25" customHeight="1">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c r="AA725" s="15"/>
      <c r="AB725" s="15"/>
      <c r="AC725" s="15"/>
      <c r="AD725" s="15"/>
      <c r="AE725" s="15"/>
      <c r="AF725" s="15"/>
      <c r="AG725" s="15"/>
      <c r="AH725" s="15"/>
      <c r="AI725" s="15"/>
      <c r="AJ725" s="15"/>
      <c r="AK725" s="15"/>
      <c r="AL725" s="15"/>
      <c r="AM725" s="15"/>
      <c r="AN725" s="15"/>
      <c r="AO725" s="15"/>
      <c r="AP725" s="15"/>
      <c r="AQ725" s="15"/>
      <c r="AR725" s="15"/>
      <c r="AS725" s="15"/>
      <c r="AT725" s="15"/>
      <c r="AU725" s="15"/>
      <c r="AV725" s="15"/>
      <c r="AW725" s="15"/>
      <c r="AX725" s="15"/>
      <c r="AY725" s="15"/>
      <c r="AZ725" s="15"/>
      <c r="BA725" s="15"/>
      <c r="BB725" s="15"/>
      <c r="BC725" s="15"/>
      <c r="BD725" s="15"/>
      <c r="BE725" s="15"/>
      <c r="BF725" s="15"/>
      <c r="BG725" s="15"/>
      <c r="BH725" s="15"/>
      <c r="BI725" s="15"/>
      <c r="BJ725" s="15"/>
      <c r="BK725" s="15"/>
      <c r="BL725" s="15"/>
      <c r="BM725" s="15"/>
      <c r="BN725" s="15"/>
      <c r="BO725" s="15"/>
      <c r="BP725" s="15"/>
      <c r="BQ725" s="15"/>
      <c r="BR725" s="15"/>
      <c r="BS725" s="15"/>
      <c r="BT725" s="15"/>
      <c r="BU725" s="15"/>
      <c r="BV725" s="15"/>
      <c r="BW725" s="15"/>
      <c r="BX725" s="15"/>
      <c r="BY725" s="15"/>
      <c r="BZ725" s="15"/>
      <c r="CA725" s="8"/>
      <c r="CB725" s="8"/>
      <c r="CC725" s="8"/>
      <c r="CD725" s="8"/>
      <c r="CE725" s="8"/>
      <c r="CF725" s="8"/>
      <c r="CG725" s="8"/>
      <c r="CH725" s="8"/>
      <c r="CI725" s="8"/>
      <c r="CJ725" s="8"/>
      <c r="CK725" s="8"/>
      <c r="CL725" s="8"/>
      <c r="CM725" s="8"/>
      <c r="CN725" s="8"/>
      <c r="CO725" s="8"/>
      <c r="CP725" s="8"/>
      <c r="CQ725" s="8"/>
      <c r="CR725" s="8"/>
      <c r="CS725" s="8"/>
      <c r="CT725" s="8"/>
      <c r="CU725" s="8"/>
      <c r="CV725" s="8"/>
      <c r="CW725" s="8"/>
      <c r="CX725" s="8"/>
      <c r="CY725" s="8"/>
      <c r="CZ725" s="8"/>
    </row>
    <row r="726" ht="14.25" customHeight="1">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c r="BC726" s="15"/>
      <c r="BD726" s="15"/>
      <c r="BE726" s="15"/>
      <c r="BF726" s="15"/>
      <c r="BG726" s="15"/>
      <c r="BH726" s="15"/>
      <c r="BI726" s="15"/>
      <c r="BJ726" s="15"/>
      <c r="BK726" s="15"/>
      <c r="BL726" s="15"/>
      <c r="BM726" s="15"/>
      <c r="BN726" s="15"/>
      <c r="BO726" s="15"/>
      <c r="BP726" s="15"/>
      <c r="BQ726" s="15"/>
      <c r="BR726" s="15"/>
      <c r="BS726" s="15"/>
      <c r="BT726" s="15"/>
      <c r="BU726" s="15"/>
      <c r="BV726" s="15"/>
      <c r="BW726" s="15"/>
      <c r="BX726" s="15"/>
      <c r="BY726" s="15"/>
      <c r="BZ726" s="15"/>
      <c r="CA726" s="8"/>
      <c r="CB726" s="8"/>
      <c r="CC726" s="8"/>
      <c r="CD726" s="8"/>
      <c r="CE726" s="8"/>
      <c r="CF726" s="8"/>
      <c r="CG726" s="8"/>
      <c r="CH726" s="8"/>
      <c r="CI726" s="8"/>
      <c r="CJ726" s="8"/>
      <c r="CK726" s="8"/>
      <c r="CL726" s="8"/>
      <c r="CM726" s="8"/>
      <c r="CN726" s="8"/>
      <c r="CO726" s="8"/>
      <c r="CP726" s="8"/>
      <c r="CQ726" s="8"/>
      <c r="CR726" s="8"/>
      <c r="CS726" s="8"/>
      <c r="CT726" s="8"/>
      <c r="CU726" s="8"/>
      <c r="CV726" s="8"/>
      <c r="CW726" s="8"/>
      <c r="CX726" s="8"/>
      <c r="CY726" s="8"/>
      <c r="CZ726" s="8"/>
    </row>
    <row r="727" ht="14.25" customHeight="1">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c r="AA727" s="15"/>
      <c r="AB727" s="15"/>
      <c r="AC727" s="15"/>
      <c r="AD727" s="15"/>
      <c r="AE727" s="15"/>
      <c r="AF727" s="15"/>
      <c r="AG727" s="15"/>
      <c r="AH727" s="15"/>
      <c r="AI727" s="15"/>
      <c r="AJ727" s="15"/>
      <c r="AK727" s="15"/>
      <c r="AL727" s="15"/>
      <c r="AM727" s="15"/>
      <c r="AN727" s="15"/>
      <c r="AO727" s="15"/>
      <c r="AP727" s="15"/>
      <c r="AQ727" s="15"/>
      <c r="AR727" s="15"/>
      <c r="AS727" s="15"/>
      <c r="AT727" s="15"/>
      <c r="AU727" s="15"/>
      <c r="AV727" s="15"/>
      <c r="AW727" s="15"/>
      <c r="AX727" s="15"/>
      <c r="AY727" s="15"/>
      <c r="AZ727" s="15"/>
      <c r="BA727" s="15"/>
      <c r="BB727" s="15"/>
      <c r="BC727" s="15"/>
      <c r="BD727" s="15"/>
      <c r="BE727" s="15"/>
      <c r="BF727" s="15"/>
      <c r="BG727" s="15"/>
      <c r="BH727" s="15"/>
      <c r="BI727" s="15"/>
      <c r="BJ727" s="15"/>
      <c r="BK727" s="15"/>
      <c r="BL727" s="15"/>
      <c r="BM727" s="15"/>
      <c r="BN727" s="15"/>
      <c r="BO727" s="15"/>
      <c r="BP727" s="15"/>
      <c r="BQ727" s="15"/>
      <c r="BR727" s="15"/>
      <c r="BS727" s="15"/>
      <c r="BT727" s="15"/>
      <c r="BU727" s="15"/>
      <c r="BV727" s="15"/>
      <c r="BW727" s="15"/>
      <c r="BX727" s="15"/>
      <c r="BY727" s="15"/>
      <c r="BZ727" s="15"/>
      <c r="CA727" s="8"/>
      <c r="CB727" s="8"/>
      <c r="CC727" s="8"/>
      <c r="CD727" s="8"/>
      <c r="CE727" s="8"/>
      <c r="CF727" s="8"/>
      <c r="CG727" s="8"/>
      <c r="CH727" s="8"/>
      <c r="CI727" s="8"/>
      <c r="CJ727" s="8"/>
      <c r="CK727" s="8"/>
      <c r="CL727" s="8"/>
      <c r="CM727" s="8"/>
      <c r="CN727" s="8"/>
      <c r="CO727" s="8"/>
      <c r="CP727" s="8"/>
      <c r="CQ727" s="8"/>
      <c r="CR727" s="8"/>
      <c r="CS727" s="8"/>
      <c r="CT727" s="8"/>
      <c r="CU727" s="8"/>
      <c r="CV727" s="8"/>
      <c r="CW727" s="8"/>
      <c r="CX727" s="8"/>
      <c r="CY727" s="8"/>
      <c r="CZ727" s="8"/>
    </row>
    <row r="728" ht="14.25" customHeight="1">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c r="BC728" s="15"/>
      <c r="BD728" s="15"/>
      <c r="BE728" s="15"/>
      <c r="BF728" s="15"/>
      <c r="BG728" s="15"/>
      <c r="BH728" s="15"/>
      <c r="BI728" s="15"/>
      <c r="BJ728" s="15"/>
      <c r="BK728" s="15"/>
      <c r="BL728" s="15"/>
      <c r="BM728" s="15"/>
      <c r="BN728" s="15"/>
      <c r="BO728" s="15"/>
      <c r="BP728" s="15"/>
      <c r="BQ728" s="15"/>
      <c r="BR728" s="15"/>
      <c r="BS728" s="15"/>
      <c r="BT728" s="15"/>
      <c r="BU728" s="15"/>
      <c r="BV728" s="15"/>
      <c r="BW728" s="15"/>
      <c r="BX728" s="15"/>
      <c r="BY728" s="15"/>
      <c r="BZ728" s="15"/>
      <c r="CA728" s="8"/>
      <c r="CB728" s="8"/>
      <c r="CC728" s="8"/>
      <c r="CD728" s="8"/>
      <c r="CE728" s="8"/>
      <c r="CF728" s="8"/>
      <c r="CG728" s="8"/>
      <c r="CH728" s="8"/>
      <c r="CI728" s="8"/>
      <c r="CJ728" s="8"/>
      <c r="CK728" s="8"/>
      <c r="CL728" s="8"/>
      <c r="CM728" s="8"/>
      <c r="CN728" s="8"/>
      <c r="CO728" s="8"/>
      <c r="CP728" s="8"/>
      <c r="CQ728" s="8"/>
      <c r="CR728" s="8"/>
      <c r="CS728" s="8"/>
      <c r="CT728" s="8"/>
      <c r="CU728" s="8"/>
      <c r="CV728" s="8"/>
      <c r="CW728" s="8"/>
      <c r="CX728" s="8"/>
      <c r="CY728" s="8"/>
      <c r="CZ728" s="8"/>
    </row>
    <row r="729" ht="14.25" customHeight="1">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c r="AA729" s="15"/>
      <c r="AB729" s="15"/>
      <c r="AC729" s="15"/>
      <c r="AD729" s="15"/>
      <c r="AE729" s="15"/>
      <c r="AF729" s="15"/>
      <c r="AG729" s="15"/>
      <c r="AH729" s="15"/>
      <c r="AI729" s="15"/>
      <c r="AJ729" s="15"/>
      <c r="AK729" s="15"/>
      <c r="AL729" s="15"/>
      <c r="AM729" s="15"/>
      <c r="AN729" s="15"/>
      <c r="AO729" s="15"/>
      <c r="AP729" s="15"/>
      <c r="AQ729" s="15"/>
      <c r="AR729" s="15"/>
      <c r="AS729" s="15"/>
      <c r="AT729" s="15"/>
      <c r="AU729" s="15"/>
      <c r="AV729" s="15"/>
      <c r="AW729" s="15"/>
      <c r="AX729" s="15"/>
      <c r="AY729" s="15"/>
      <c r="AZ729" s="15"/>
      <c r="BA729" s="15"/>
      <c r="BB729" s="15"/>
      <c r="BC729" s="15"/>
      <c r="BD729" s="15"/>
      <c r="BE729" s="15"/>
      <c r="BF729" s="15"/>
      <c r="BG729" s="15"/>
      <c r="BH729" s="15"/>
      <c r="BI729" s="15"/>
      <c r="BJ729" s="15"/>
      <c r="BK729" s="15"/>
      <c r="BL729" s="15"/>
      <c r="BM729" s="15"/>
      <c r="BN729" s="15"/>
      <c r="BO729" s="15"/>
      <c r="BP729" s="15"/>
      <c r="BQ729" s="15"/>
      <c r="BR729" s="15"/>
      <c r="BS729" s="15"/>
      <c r="BT729" s="15"/>
      <c r="BU729" s="15"/>
      <c r="BV729" s="15"/>
      <c r="BW729" s="15"/>
      <c r="BX729" s="15"/>
      <c r="BY729" s="15"/>
      <c r="BZ729" s="15"/>
      <c r="CA729" s="8"/>
      <c r="CB729" s="8"/>
      <c r="CC729" s="8"/>
      <c r="CD729" s="8"/>
      <c r="CE729" s="8"/>
      <c r="CF729" s="8"/>
      <c r="CG729" s="8"/>
      <c r="CH729" s="8"/>
      <c r="CI729" s="8"/>
      <c r="CJ729" s="8"/>
      <c r="CK729" s="8"/>
      <c r="CL729" s="8"/>
      <c r="CM729" s="8"/>
      <c r="CN729" s="8"/>
      <c r="CO729" s="8"/>
      <c r="CP729" s="8"/>
      <c r="CQ729" s="8"/>
      <c r="CR729" s="8"/>
      <c r="CS729" s="8"/>
      <c r="CT729" s="8"/>
      <c r="CU729" s="8"/>
      <c r="CV729" s="8"/>
      <c r="CW729" s="8"/>
      <c r="CX729" s="8"/>
      <c r="CY729" s="8"/>
      <c r="CZ729" s="8"/>
    </row>
    <row r="730" ht="14.25" customHeight="1">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c r="BC730" s="15"/>
      <c r="BD730" s="15"/>
      <c r="BE730" s="15"/>
      <c r="BF730" s="15"/>
      <c r="BG730" s="15"/>
      <c r="BH730" s="15"/>
      <c r="BI730" s="15"/>
      <c r="BJ730" s="15"/>
      <c r="BK730" s="15"/>
      <c r="BL730" s="15"/>
      <c r="BM730" s="15"/>
      <c r="BN730" s="15"/>
      <c r="BO730" s="15"/>
      <c r="BP730" s="15"/>
      <c r="BQ730" s="15"/>
      <c r="BR730" s="15"/>
      <c r="BS730" s="15"/>
      <c r="BT730" s="15"/>
      <c r="BU730" s="15"/>
      <c r="BV730" s="15"/>
      <c r="BW730" s="15"/>
      <c r="BX730" s="15"/>
      <c r="BY730" s="15"/>
      <c r="BZ730" s="15"/>
      <c r="CA730" s="8"/>
      <c r="CB730" s="8"/>
      <c r="CC730" s="8"/>
      <c r="CD730" s="8"/>
      <c r="CE730" s="8"/>
      <c r="CF730" s="8"/>
      <c r="CG730" s="8"/>
      <c r="CH730" s="8"/>
      <c r="CI730" s="8"/>
      <c r="CJ730" s="8"/>
      <c r="CK730" s="8"/>
      <c r="CL730" s="8"/>
      <c r="CM730" s="8"/>
      <c r="CN730" s="8"/>
      <c r="CO730" s="8"/>
      <c r="CP730" s="8"/>
      <c r="CQ730" s="8"/>
      <c r="CR730" s="8"/>
      <c r="CS730" s="8"/>
      <c r="CT730" s="8"/>
      <c r="CU730" s="8"/>
      <c r="CV730" s="8"/>
      <c r="CW730" s="8"/>
      <c r="CX730" s="8"/>
      <c r="CY730" s="8"/>
      <c r="CZ730" s="8"/>
    </row>
    <row r="731" ht="14.25" customHeight="1">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c r="AA731" s="15"/>
      <c r="AB731" s="15"/>
      <c r="AC731" s="15"/>
      <c r="AD731" s="15"/>
      <c r="AE731" s="15"/>
      <c r="AF731" s="15"/>
      <c r="AG731" s="15"/>
      <c r="AH731" s="15"/>
      <c r="AI731" s="15"/>
      <c r="AJ731" s="15"/>
      <c r="AK731" s="15"/>
      <c r="AL731" s="15"/>
      <c r="AM731" s="15"/>
      <c r="AN731" s="15"/>
      <c r="AO731" s="15"/>
      <c r="AP731" s="15"/>
      <c r="AQ731" s="15"/>
      <c r="AR731" s="15"/>
      <c r="AS731" s="15"/>
      <c r="AT731" s="15"/>
      <c r="AU731" s="15"/>
      <c r="AV731" s="15"/>
      <c r="AW731" s="15"/>
      <c r="AX731" s="15"/>
      <c r="AY731" s="15"/>
      <c r="AZ731" s="15"/>
      <c r="BA731" s="15"/>
      <c r="BB731" s="15"/>
      <c r="BC731" s="15"/>
      <c r="BD731" s="15"/>
      <c r="BE731" s="15"/>
      <c r="BF731" s="15"/>
      <c r="BG731" s="15"/>
      <c r="BH731" s="15"/>
      <c r="BI731" s="15"/>
      <c r="BJ731" s="15"/>
      <c r="BK731" s="15"/>
      <c r="BL731" s="15"/>
      <c r="BM731" s="15"/>
      <c r="BN731" s="15"/>
      <c r="BO731" s="15"/>
      <c r="BP731" s="15"/>
      <c r="BQ731" s="15"/>
      <c r="BR731" s="15"/>
      <c r="BS731" s="15"/>
      <c r="BT731" s="15"/>
      <c r="BU731" s="15"/>
      <c r="BV731" s="15"/>
      <c r="BW731" s="15"/>
      <c r="BX731" s="15"/>
      <c r="BY731" s="15"/>
      <c r="BZ731" s="15"/>
      <c r="CA731" s="8"/>
      <c r="CB731" s="8"/>
      <c r="CC731" s="8"/>
      <c r="CD731" s="8"/>
      <c r="CE731" s="8"/>
      <c r="CF731" s="8"/>
      <c r="CG731" s="8"/>
      <c r="CH731" s="8"/>
      <c r="CI731" s="8"/>
      <c r="CJ731" s="8"/>
      <c r="CK731" s="8"/>
      <c r="CL731" s="8"/>
      <c r="CM731" s="8"/>
      <c r="CN731" s="8"/>
      <c r="CO731" s="8"/>
      <c r="CP731" s="8"/>
      <c r="CQ731" s="8"/>
      <c r="CR731" s="8"/>
      <c r="CS731" s="8"/>
      <c r="CT731" s="8"/>
      <c r="CU731" s="8"/>
      <c r="CV731" s="8"/>
      <c r="CW731" s="8"/>
      <c r="CX731" s="8"/>
      <c r="CY731" s="8"/>
      <c r="CZ731" s="8"/>
    </row>
    <row r="732" ht="14.25" customHeight="1">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c r="BC732" s="15"/>
      <c r="BD732" s="15"/>
      <c r="BE732" s="15"/>
      <c r="BF732" s="15"/>
      <c r="BG732" s="15"/>
      <c r="BH732" s="15"/>
      <c r="BI732" s="15"/>
      <c r="BJ732" s="15"/>
      <c r="BK732" s="15"/>
      <c r="BL732" s="15"/>
      <c r="BM732" s="15"/>
      <c r="BN732" s="15"/>
      <c r="BO732" s="15"/>
      <c r="BP732" s="15"/>
      <c r="BQ732" s="15"/>
      <c r="BR732" s="15"/>
      <c r="BS732" s="15"/>
      <c r="BT732" s="15"/>
      <c r="BU732" s="15"/>
      <c r="BV732" s="15"/>
      <c r="BW732" s="15"/>
      <c r="BX732" s="15"/>
      <c r="BY732" s="15"/>
      <c r="BZ732" s="15"/>
      <c r="CA732" s="8"/>
      <c r="CB732" s="8"/>
      <c r="CC732" s="8"/>
      <c r="CD732" s="8"/>
      <c r="CE732" s="8"/>
      <c r="CF732" s="8"/>
      <c r="CG732" s="8"/>
      <c r="CH732" s="8"/>
      <c r="CI732" s="8"/>
      <c r="CJ732" s="8"/>
      <c r="CK732" s="8"/>
      <c r="CL732" s="8"/>
      <c r="CM732" s="8"/>
      <c r="CN732" s="8"/>
      <c r="CO732" s="8"/>
      <c r="CP732" s="8"/>
      <c r="CQ732" s="8"/>
      <c r="CR732" s="8"/>
      <c r="CS732" s="8"/>
      <c r="CT732" s="8"/>
      <c r="CU732" s="8"/>
      <c r="CV732" s="8"/>
      <c r="CW732" s="8"/>
      <c r="CX732" s="8"/>
      <c r="CY732" s="8"/>
      <c r="CZ732" s="8"/>
    </row>
    <row r="733" ht="14.25" customHeight="1">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c r="AA733" s="15"/>
      <c r="AB733" s="15"/>
      <c r="AC733" s="15"/>
      <c r="AD733" s="15"/>
      <c r="AE733" s="15"/>
      <c r="AF733" s="15"/>
      <c r="AG733" s="15"/>
      <c r="AH733" s="15"/>
      <c r="AI733" s="15"/>
      <c r="AJ733" s="15"/>
      <c r="AK733" s="15"/>
      <c r="AL733" s="15"/>
      <c r="AM733" s="15"/>
      <c r="AN733" s="15"/>
      <c r="AO733" s="15"/>
      <c r="AP733" s="15"/>
      <c r="AQ733" s="15"/>
      <c r="AR733" s="15"/>
      <c r="AS733" s="15"/>
      <c r="AT733" s="15"/>
      <c r="AU733" s="15"/>
      <c r="AV733" s="15"/>
      <c r="AW733" s="15"/>
      <c r="AX733" s="15"/>
      <c r="AY733" s="15"/>
      <c r="AZ733" s="15"/>
      <c r="BA733" s="15"/>
      <c r="BB733" s="15"/>
      <c r="BC733" s="15"/>
      <c r="BD733" s="15"/>
      <c r="BE733" s="15"/>
      <c r="BF733" s="15"/>
      <c r="BG733" s="15"/>
      <c r="BH733" s="15"/>
      <c r="BI733" s="15"/>
      <c r="BJ733" s="15"/>
      <c r="BK733" s="15"/>
      <c r="BL733" s="15"/>
      <c r="BM733" s="15"/>
      <c r="BN733" s="15"/>
      <c r="BO733" s="15"/>
      <c r="BP733" s="15"/>
      <c r="BQ733" s="15"/>
      <c r="BR733" s="15"/>
      <c r="BS733" s="15"/>
      <c r="BT733" s="15"/>
      <c r="BU733" s="15"/>
      <c r="BV733" s="15"/>
      <c r="BW733" s="15"/>
      <c r="BX733" s="15"/>
      <c r="BY733" s="15"/>
      <c r="BZ733" s="15"/>
      <c r="CA733" s="8"/>
      <c r="CB733" s="8"/>
      <c r="CC733" s="8"/>
      <c r="CD733" s="8"/>
      <c r="CE733" s="8"/>
      <c r="CF733" s="8"/>
      <c r="CG733" s="8"/>
      <c r="CH733" s="8"/>
      <c r="CI733" s="8"/>
      <c r="CJ733" s="8"/>
      <c r="CK733" s="8"/>
      <c r="CL733" s="8"/>
      <c r="CM733" s="8"/>
      <c r="CN733" s="8"/>
      <c r="CO733" s="8"/>
      <c r="CP733" s="8"/>
      <c r="CQ733" s="8"/>
      <c r="CR733" s="8"/>
      <c r="CS733" s="8"/>
      <c r="CT733" s="8"/>
      <c r="CU733" s="8"/>
      <c r="CV733" s="8"/>
      <c r="CW733" s="8"/>
      <c r="CX733" s="8"/>
      <c r="CY733" s="8"/>
      <c r="CZ733" s="8"/>
    </row>
    <row r="734" ht="14.25" customHeight="1">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c r="BC734" s="15"/>
      <c r="BD734" s="15"/>
      <c r="BE734" s="15"/>
      <c r="BF734" s="15"/>
      <c r="BG734" s="15"/>
      <c r="BH734" s="15"/>
      <c r="BI734" s="15"/>
      <c r="BJ734" s="15"/>
      <c r="BK734" s="15"/>
      <c r="BL734" s="15"/>
      <c r="BM734" s="15"/>
      <c r="BN734" s="15"/>
      <c r="BO734" s="15"/>
      <c r="BP734" s="15"/>
      <c r="BQ734" s="15"/>
      <c r="BR734" s="15"/>
      <c r="BS734" s="15"/>
      <c r="BT734" s="15"/>
      <c r="BU734" s="15"/>
      <c r="BV734" s="15"/>
      <c r="BW734" s="15"/>
      <c r="BX734" s="15"/>
      <c r="BY734" s="15"/>
      <c r="BZ734" s="15"/>
      <c r="CA734" s="8"/>
      <c r="CB734" s="8"/>
      <c r="CC734" s="8"/>
      <c r="CD734" s="8"/>
      <c r="CE734" s="8"/>
      <c r="CF734" s="8"/>
      <c r="CG734" s="8"/>
      <c r="CH734" s="8"/>
      <c r="CI734" s="8"/>
      <c r="CJ734" s="8"/>
      <c r="CK734" s="8"/>
      <c r="CL734" s="8"/>
      <c r="CM734" s="8"/>
      <c r="CN734" s="8"/>
      <c r="CO734" s="8"/>
      <c r="CP734" s="8"/>
      <c r="CQ734" s="8"/>
      <c r="CR734" s="8"/>
      <c r="CS734" s="8"/>
      <c r="CT734" s="8"/>
      <c r="CU734" s="8"/>
      <c r="CV734" s="8"/>
      <c r="CW734" s="8"/>
      <c r="CX734" s="8"/>
      <c r="CY734" s="8"/>
      <c r="CZ734" s="8"/>
    </row>
    <row r="735" ht="14.25" customHeight="1">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5"/>
      <c r="BC735" s="15"/>
      <c r="BD735" s="15"/>
      <c r="BE735" s="15"/>
      <c r="BF735" s="15"/>
      <c r="BG735" s="15"/>
      <c r="BH735" s="15"/>
      <c r="BI735" s="15"/>
      <c r="BJ735" s="15"/>
      <c r="BK735" s="15"/>
      <c r="BL735" s="15"/>
      <c r="BM735" s="15"/>
      <c r="BN735" s="15"/>
      <c r="BO735" s="15"/>
      <c r="BP735" s="15"/>
      <c r="BQ735" s="15"/>
      <c r="BR735" s="15"/>
      <c r="BS735" s="15"/>
      <c r="BT735" s="15"/>
      <c r="BU735" s="15"/>
      <c r="BV735" s="15"/>
      <c r="BW735" s="15"/>
      <c r="BX735" s="15"/>
      <c r="BY735" s="15"/>
      <c r="BZ735" s="15"/>
      <c r="CA735" s="8"/>
      <c r="CB735" s="8"/>
      <c r="CC735" s="8"/>
      <c r="CD735" s="8"/>
      <c r="CE735" s="8"/>
      <c r="CF735" s="8"/>
      <c r="CG735" s="8"/>
      <c r="CH735" s="8"/>
      <c r="CI735" s="8"/>
      <c r="CJ735" s="8"/>
      <c r="CK735" s="8"/>
      <c r="CL735" s="8"/>
      <c r="CM735" s="8"/>
      <c r="CN735" s="8"/>
      <c r="CO735" s="8"/>
      <c r="CP735" s="8"/>
      <c r="CQ735" s="8"/>
      <c r="CR735" s="8"/>
      <c r="CS735" s="8"/>
      <c r="CT735" s="8"/>
      <c r="CU735" s="8"/>
      <c r="CV735" s="8"/>
      <c r="CW735" s="8"/>
      <c r="CX735" s="8"/>
      <c r="CY735" s="8"/>
      <c r="CZ735" s="8"/>
    </row>
    <row r="736" ht="14.25" customHeight="1">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c r="BC736" s="15"/>
      <c r="BD736" s="15"/>
      <c r="BE736" s="15"/>
      <c r="BF736" s="15"/>
      <c r="BG736" s="15"/>
      <c r="BH736" s="15"/>
      <c r="BI736" s="15"/>
      <c r="BJ736" s="15"/>
      <c r="BK736" s="15"/>
      <c r="BL736" s="15"/>
      <c r="BM736" s="15"/>
      <c r="BN736" s="15"/>
      <c r="BO736" s="15"/>
      <c r="BP736" s="15"/>
      <c r="BQ736" s="15"/>
      <c r="BR736" s="15"/>
      <c r="BS736" s="15"/>
      <c r="BT736" s="15"/>
      <c r="BU736" s="15"/>
      <c r="BV736" s="15"/>
      <c r="BW736" s="15"/>
      <c r="BX736" s="15"/>
      <c r="BY736" s="15"/>
      <c r="BZ736" s="15"/>
      <c r="CA736" s="8"/>
      <c r="CB736" s="8"/>
      <c r="CC736" s="8"/>
      <c r="CD736" s="8"/>
      <c r="CE736" s="8"/>
      <c r="CF736" s="8"/>
      <c r="CG736" s="8"/>
      <c r="CH736" s="8"/>
      <c r="CI736" s="8"/>
      <c r="CJ736" s="8"/>
      <c r="CK736" s="8"/>
      <c r="CL736" s="8"/>
      <c r="CM736" s="8"/>
      <c r="CN736" s="8"/>
      <c r="CO736" s="8"/>
      <c r="CP736" s="8"/>
      <c r="CQ736" s="8"/>
      <c r="CR736" s="8"/>
      <c r="CS736" s="8"/>
      <c r="CT736" s="8"/>
      <c r="CU736" s="8"/>
      <c r="CV736" s="8"/>
      <c r="CW736" s="8"/>
      <c r="CX736" s="8"/>
      <c r="CY736" s="8"/>
      <c r="CZ736" s="8"/>
    </row>
    <row r="737" ht="14.25" customHeight="1">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c r="AA737" s="15"/>
      <c r="AB737" s="15"/>
      <c r="AC737" s="15"/>
      <c r="AD737" s="15"/>
      <c r="AE737" s="15"/>
      <c r="AF737" s="15"/>
      <c r="AG737" s="15"/>
      <c r="AH737" s="15"/>
      <c r="AI737" s="15"/>
      <c r="AJ737" s="15"/>
      <c r="AK737" s="15"/>
      <c r="AL737" s="15"/>
      <c r="AM737" s="15"/>
      <c r="AN737" s="15"/>
      <c r="AO737" s="15"/>
      <c r="AP737" s="15"/>
      <c r="AQ737" s="15"/>
      <c r="AR737" s="15"/>
      <c r="AS737" s="15"/>
      <c r="AT737" s="15"/>
      <c r="AU737" s="15"/>
      <c r="AV737" s="15"/>
      <c r="AW737" s="15"/>
      <c r="AX737" s="15"/>
      <c r="AY737" s="15"/>
      <c r="AZ737" s="15"/>
      <c r="BA737" s="15"/>
      <c r="BB737" s="15"/>
      <c r="BC737" s="15"/>
      <c r="BD737" s="15"/>
      <c r="BE737" s="15"/>
      <c r="BF737" s="15"/>
      <c r="BG737" s="15"/>
      <c r="BH737" s="15"/>
      <c r="BI737" s="15"/>
      <c r="BJ737" s="15"/>
      <c r="BK737" s="15"/>
      <c r="BL737" s="15"/>
      <c r="BM737" s="15"/>
      <c r="BN737" s="15"/>
      <c r="BO737" s="15"/>
      <c r="BP737" s="15"/>
      <c r="BQ737" s="15"/>
      <c r="BR737" s="15"/>
      <c r="BS737" s="15"/>
      <c r="BT737" s="15"/>
      <c r="BU737" s="15"/>
      <c r="BV737" s="15"/>
      <c r="BW737" s="15"/>
      <c r="BX737" s="15"/>
      <c r="BY737" s="15"/>
      <c r="BZ737" s="15"/>
      <c r="CA737" s="8"/>
      <c r="CB737" s="8"/>
      <c r="CC737" s="8"/>
      <c r="CD737" s="8"/>
      <c r="CE737" s="8"/>
      <c r="CF737" s="8"/>
      <c r="CG737" s="8"/>
      <c r="CH737" s="8"/>
      <c r="CI737" s="8"/>
      <c r="CJ737" s="8"/>
      <c r="CK737" s="8"/>
      <c r="CL737" s="8"/>
      <c r="CM737" s="8"/>
      <c r="CN737" s="8"/>
      <c r="CO737" s="8"/>
      <c r="CP737" s="8"/>
      <c r="CQ737" s="8"/>
      <c r="CR737" s="8"/>
      <c r="CS737" s="8"/>
      <c r="CT737" s="8"/>
      <c r="CU737" s="8"/>
      <c r="CV737" s="8"/>
      <c r="CW737" s="8"/>
      <c r="CX737" s="8"/>
      <c r="CY737" s="8"/>
      <c r="CZ737" s="8"/>
    </row>
    <row r="738" ht="14.25" customHeight="1">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c r="BC738" s="15"/>
      <c r="BD738" s="15"/>
      <c r="BE738" s="15"/>
      <c r="BF738" s="15"/>
      <c r="BG738" s="15"/>
      <c r="BH738" s="15"/>
      <c r="BI738" s="15"/>
      <c r="BJ738" s="15"/>
      <c r="BK738" s="15"/>
      <c r="BL738" s="15"/>
      <c r="BM738" s="15"/>
      <c r="BN738" s="15"/>
      <c r="BO738" s="15"/>
      <c r="BP738" s="15"/>
      <c r="BQ738" s="15"/>
      <c r="BR738" s="15"/>
      <c r="BS738" s="15"/>
      <c r="BT738" s="15"/>
      <c r="BU738" s="15"/>
      <c r="BV738" s="15"/>
      <c r="BW738" s="15"/>
      <c r="BX738" s="15"/>
      <c r="BY738" s="15"/>
      <c r="BZ738" s="15"/>
      <c r="CA738" s="8"/>
      <c r="CB738" s="8"/>
      <c r="CC738" s="8"/>
      <c r="CD738" s="8"/>
      <c r="CE738" s="8"/>
      <c r="CF738" s="8"/>
      <c r="CG738" s="8"/>
      <c r="CH738" s="8"/>
      <c r="CI738" s="8"/>
      <c r="CJ738" s="8"/>
      <c r="CK738" s="8"/>
      <c r="CL738" s="8"/>
      <c r="CM738" s="8"/>
      <c r="CN738" s="8"/>
      <c r="CO738" s="8"/>
      <c r="CP738" s="8"/>
      <c r="CQ738" s="8"/>
      <c r="CR738" s="8"/>
      <c r="CS738" s="8"/>
      <c r="CT738" s="8"/>
      <c r="CU738" s="8"/>
      <c r="CV738" s="8"/>
      <c r="CW738" s="8"/>
      <c r="CX738" s="8"/>
      <c r="CY738" s="8"/>
      <c r="CZ738" s="8"/>
    </row>
    <row r="739" ht="14.25" customHeight="1">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c r="AA739" s="15"/>
      <c r="AB739" s="15"/>
      <c r="AC739" s="15"/>
      <c r="AD739" s="15"/>
      <c r="AE739" s="15"/>
      <c r="AF739" s="15"/>
      <c r="AG739" s="15"/>
      <c r="AH739" s="15"/>
      <c r="AI739" s="15"/>
      <c r="AJ739" s="15"/>
      <c r="AK739" s="15"/>
      <c r="AL739" s="15"/>
      <c r="AM739" s="15"/>
      <c r="AN739" s="15"/>
      <c r="AO739" s="15"/>
      <c r="AP739" s="15"/>
      <c r="AQ739" s="15"/>
      <c r="AR739" s="15"/>
      <c r="AS739" s="15"/>
      <c r="AT739" s="15"/>
      <c r="AU739" s="15"/>
      <c r="AV739" s="15"/>
      <c r="AW739" s="15"/>
      <c r="AX739" s="15"/>
      <c r="AY739" s="15"/>
      <c r="AZ739" s="15"/>
      <c r="BA739" s="15"/>
      <c r="BB739" s="15"/>
      <c r="BC739" s="15"/>
      <c r="BD739" s="15"/>
      <c r="BE739" s="15"/>
      <c r="BF739" s="15"/>
      <c r="BG739" s="15"/>
      <c r="BH739" s="15"/>
      <c r="BI739" s="15"/>
      <c r="BJ739" s="15"/>
      <c r="BK739" s="15"/>
      <c r="BL739" s="15"/>
      <c r="BM739" s="15"/>
      <c r="BN739" s="15"/>
      <c r="BO739" s="15"/>
      <c r="BP739" s="15"/>
      <c r="BQ739" s="15"/>
      <c r="BR739" s="15"/>
      <c r="BS739" s="15"/>
      <c r="BT739" s="15"/>
      <c r="BU739" s="15"/>
      <c r="BV739" s="15"/>
      <c r="BW739" s="15"/>
      <c r="BX739" s="15"/>
      <c r="BY739" s="15"/>
      <c r="BZ739" s="15"/>
      <c r="CA739" s="8"/>
      <c r="CB739" s="8"/>
      <c r="CC739" s="8"/>
      <c r="CD739" s="8"/>
      <c r="CE739" s="8"/>
      <c r="CF739" s="8"/>
      <c r="CG739" s="8"/>
      <c r="CH739" s="8"/>
      <c r="CI739" s="8"/>
      <c r="CJ739" s="8"/>
      <c r="CK739" s="8"/>
      <c r="CL739" s="8"/>
      <c r="CM739" s="8"/>
      <c r="CN739" s="8"/>
      <c r="CO739" s="8"/>
      <c r="CP739" s="8"/>
      <c r="CQ739" s="8"/>
      <c r="CR739" s="8"/>
      <c r="CS739" s="8"/>
      <c r="CT739" s="8"/>
      <c r="CU739" s="8"/>
      <c r="CV739" s="8"/>
      <c r="CW739" s="8"/>
      <c r="CX739" s="8"/>
      <c r="CY739" s="8"/>
      <c r="CZ739" s="8"/>
    </row>
    <row r="740" ht="14.25" customHeight="1">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c r="BC740" s="15"/>
      <c r="BD740" s="15"/>
      <c r="BE740" s="15"/>
      <c r="BF740" s="15"/>
      <c r="BG740" s="15"/>
      <c r="BH740" s="15"/>
      <c r="BI740" s="15"/>
      <c r="BJ740" s="15"/>
      <c r="BK740" s="15"/>
      <c r="BL740" s="15"/>
      <c r="BM740" s="15"/>
      <c r="BN740" s="15"/>
      <c r="BO740" s="15"/>
      <c r="BP740" s="15"/>
      <c r="BQ740" s="15"/>
      <c r="BR740" s="15"/>
      <c r="BS740" s="15"/>
      <c r="BT740" s="15"/>
      <c r="BU740" s="15"/>
      <c r="BV740" s="15"/>
      <c r="BW740" s="15"/>
      <c r="BX740" s="15"/>
      <c r="BY740" s="15"/>
      <c r="BZ740" s="15"/>
      <c r="CA740" s="8"/>
      <c r="CB740" s="8"/>
      <c r="CC740" s="8"/>
      <c r="CD740" s="8"/>
      <c r="CE740" s="8"/>
      <c r="CF740" s="8"/>
      <c r="CG740" s="8"/>
      <c r="CH740" s="8"/>
      <c r="CI740" s="8"/>
      <c r="CJ740" s="8"/>
      <c r="CK740" s="8"/>
      <c r="CL740" s="8"/>
      <c r="CM740" s="8"/>
      <c r="CN740" s="8"/>
      <c r="CO740" s="8"/>
      <c r="CP740" s="8"/>
      <c r="CQ740" s="8"/>
      <c r="CR740" s="8"/>
      <c r="CS740" s="8"/>
      <c r="CT740" s="8"/>
      <c r="CU740" s="8"/>
      <c r="CV740" s="8"/>
      <c r="CW740" s="8"/>
      <c r="CX740" s="8"/>
      <c r="CY740" s="8"/>
      <c r="CZ740" s="8"/>
    </row>
    <row r="741" ht="14.25" customHeight="1">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c r="AA741" s="15"/>
      <c r="AB741" s="15"/>
      <c r="AC741" s="15"/>
      <c r="AD741" s="15"/>
      <c r="AE741" s="15"/>
      <c r="AF741" s="15"/>
      <c r="AG741" s="15"/>
      <c r="AH741" s="15"/>
      <c r="AI741" s="15"/>
      <c r="AJ741" s="15"/>
      <c r="AK741" s="15"/>
      <c r="AL741" s="15"/>
      <c r="AM741" s="15"/>
      <c r="AN741" s="15"/>
      <c r="AO741" s="15"/>
      <c r="AP741" s="15"/>
      <c r="AQ741" s="15"/>
      <c r="AR741" s="15"/>
      <c r="AS741" s="15"/>
      <c r="AT741" s="15"/>
      <c r="AU741" s="15"/>
      <c r="AV741" s="15"/>
      <c r="AW741" s="15"/>
      <c r="AX741" s="15"/>
      <c r="AY741" s="15"/>
      <c r="AZ741" s="15"/>
      <c r="BA741" s="15"/>
      <c r="BB741" s="15"/>
      <c r="BC741" s="15"/>
      <c r="BD741" s="15"/>
      <c r="BE741" s="15"/>
      <c r="BF741" s="15"/>
      <c r="BG741" s="15"/>
      <c r="BH741" s="15"/>
      <c r="BI741" s="15"/>
      <c r="BJ741" s="15"/>
      <c r="BK741" s="15"/>
      <c r="BL741" s="15"/>
      <c r="BM741" s="15"/>
      <c r="BN741" s="15"/>
      <c r="BO741" s="15"/>
      <c r="BP741" s="15"/>
      <c r="BQ741" s="15"/>
      <c r="BR741" s="15"/>
      <c r="BS741" s="15"/>
      <c r="BT741" s="15"/>
      <c r="BU741" s="15"/>
      <c r="BV741" s="15"/>
      <c r="BW741" s="15"/>
      <c r="BX741" s="15"/>
      <c r="BY741" s="15"/>
      <c r="BZ741" s="15"/>
      <c r="CA741" s="8"/>
      <c r="CB741" s="8"/>
      <c r="CC741" s="8"/>
      <c r="CD741" s="8"/>
      <c r="CE741" s="8"/>
      <c r="CF741" s="8"/>
      <c r="CG741" s="8"/>
      <c r="CH741" s="8"/>
      <c r="CI741" s="8"/>
      <c r="CJ741" s="8"/>
      <c r="CK741" s="8"/>
      <c r="CL741" s="8"/>
      <c r="CM741" s="8"/>
      <c r="CN741" s="8"/>
      <c r="CO741" s="8"/>
      <c r="CP741" s="8"/>
      <c r="CQ741" s="8"/>
      <c r="CR741" s="8"/>
      <c r="CS741" s="8"/>
      <c r="CT741" s="8"/>
      <c r="CU741" s="8"/>
      <c r="CV741" s="8"/>
      <c r="CW741" s="8"/>
      <c r="CX741" s="8"/>
      <c r="CY741" s="8"/>
      <c r="CZ741" s="8"/>
    </row>
    <row r="742" ht="14.25" customHeight="1">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c r="BC742" s="15"/>
      <c r="BD742" s="15"/>
      <c r="BE742" s="15"/>
      <c r="BF742" s="15"/>
      <c r="BG742" s="15"/>
      <c r="BH742" s="15"/>
      <c r="BI742" s="15"/>
      <c r="BJ742" s="15"/>
      <c r="BK742" s="15"/>
      <c r="BL742" s="15"/>
      <c r="BM742" s="15"/>
      <c r="BN742" s="15"/>
      <c r="BO742" s="15"/>
      <c r="BP742" s="15"/>
      <c r="BQ742" s="15"/>
      <c r="BR742" s="15"/>
      <c r="BS742" s="15"/>
      <c r="BT742" s="15"/>
      <c r="BU742" s="15"/>
      <c r="BV742" s="15"/>
      <c r="BW742" s="15"/>
      <c r="BX742" s="15"/>
      <c r="BY742" s="15"/>
      <c r="BZ742" s="15"/>
      <c r="CA742" s="8"/>
      <c r="CB742" s="8"/>
      <c r="CC742" s="8"/>
      <c r="CD742" s="8"/>
      <c r="CE742" s="8"/>
      <c r="CF742" s="8"/>
      <c r="CG742" s="8"/>
      <c r="CH742" s="8"/>
      <c r="CI742" s="8"/>
      <c r="CJ742" s="8"/>
      <c r="CK742" s="8"/>
      <c r="CL742" s="8"/>
      <c r="CM742" s="8"/>
      <c r="CN742" s="8"/>
      <c r="CO742" s="8"/>
      <c r="CP742" s="8"/>
      <c r="CQ742" s="8"/>
      <c r="CR742" s="8"/>
      <c r="CS742" s="8"/>
      <c r="CT742" s="8"/>
      <c r="CU742" s="8"/>
      <c r="CV742" s="8"/>
      <c r="CW742" s="8"/>
      <c r="CX742" s="8"/>
      <c r="CY742" s="8"/>
      <c r="CZ742" s="8"/>
    </row>
    <row r="743" ht="14.25" customHeight="1">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c r="AA743" s="15"/>
      <c r="AB743" s="15"/>
      <c r="AC743" s="15"/>
      <c r="AD743" s="15"/>
      <c r="AE743" s="15"/>
      <c r="AF743" s="15"/>
      <c r="AG743" s="15"/>
      <c r="AH743" s="15"/>
      <c r="AI743" s="15"/>
      <c r="AJ743" s="15"/>
      <c r="AK743" s="15"/>
      <c r="AL743" s="15"/>
      <c r="AM743" s="15"/>
      <c r="AN743" s="15"/>
      <c r="AO743" s="15"/>
      <c r="AP743" s="15"/>
      <c r="AQ743" s="15"/>
      <c r="AR743" s="15"/>
      <c r="AS743" s="15"/>
      <c r="AT743" s="15"/>
      <c r="AU743" s="15"/>
      <c r="AV743" s="15"/>
      <c r="AW743" s="15"/>
      <c r="AX743" s="15"/>
      <c r="AY743" s="15"/>
      <c r="AZ743" s="15"/>
      <c r="BA743" s="15"/>
      <c r="BB743" s="15"/>
      <c r="BC743" s="15"/>
      <c r="BD743" s="15"/>
      <c r="BE743" s="15"/>
      <c r="BF743" s="15"/>
      <c r="BG743" s="15"/>
      <c r="BH743" s="15"/>
      <c r="BI743" s="15"/>
      <c r="BJ743" s="15"/>
      <c r="BK743" s="15"/>
      <c r="BL743" s="15"/>
      <c r="BM743" s="15"/>
      <c r="BN743" s="15"/>
      <c r="BO743" s="15"/>
      <c r="BP743" s="15"/>
      <c r="BQ743" s="15"/>
      <c r="BR743" s="15"/>
      <c r="BS743" s="15"/>
      <c r="BT743" s="15"/>
      <c r="BU743" s="15"/>
      <c r="BV743" s="15"/>
      <c r="BW743" s="15"/>
      <c r="BX743" s="15"/>
      <c r="BY743" s="15"/>
      <c r="BZ743" s="15"/>
      <c r="CA743" s="8"/>
      <c r="CB743" s="8"/>
      <c r="CC743" s="8"/>
      <c r="CD743" s="8"/>
      <c r="CE743" s="8"/>
      <c r="CF743" s="8"/>
      <c r="CG743" s="8"/>
      <c r="CH743" s="8"/>
      <c r="CI743" s="8"/>
      <c r="CJ743" s="8"/>
      <c r="CK743" s="8"/>
      <c r="CL743" s="8"/>
      <c r="CM743" s="8"/>
      <c r="CN743" s="8"/>
      <c r="CO743" s="8"/>
      <c r="CP743" s="8"/>
      <c r="CQ743" s="8"/>
      <c r="CR743" s="8"/>
      <c r="CS743" s="8"/>
      <c r="CT743" s="8"/>
      <c r="CU743" s="8"/>
      <c r="CV743" s="8"/>
      <c r="CW743" s="8"/>
      <c r="CX743" s="8"/>
      <c r="CY743" s="8"/>
      <c r="CZ743" s="8"/>
    </row>
    <row r="744" ht="14.25" customHeight="1">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c r="BC744" s="15"/>
      <c r="BD744" s="15"/>
      <c r="BE744" s="15"/>
      <c r="BF744" s="15"/>
      <c r="BG744" s="15"/>
      <c r="BH744" s="15"/>
      <c r="BI744" s="15"/>
      <c r="BJ744" s="15"/>
      <c r="BK744" s="15"/>
      <c r="BL744" s="15"/>
      <c r="BM744" s="15"/>
      <c r="BN744" s="15"/>
      <c r="BO744" s="15"/>
      <c r="BP744" s="15"/>
      <c r="BQ744" s="15"/>
      <c r="BR744" s="15"/>
      <c r="BS744" s="15"/>
      <c r="BT744" s="15"/>
      <c r="BU744" s="15"/>
      <c r="BV744" s="15"/>
      <c r="BW744" s="15"/>
      <c r="BX744" s="15"/>
      <c r="BY744" s="15"/>
      <c r="BZ744" s="15"/>
      <c r="CA744" s="8"/>
      <c r="CB744" s="8"/>
      <c r="CC744" s="8"/>
      <c r="CD744" s="8"/>
      <c r="CE744" s="8"/>
      <c r="CF744" s="8"/>
      <c r="CG744" s="8"/>
      <c r="CH744" s="8"/>
      <c r="CI744" s="8"/>
      <c r="CJ744" s="8"/>
      <c r="CK744" s="8"/>
      <c r="CL744" s="8"/>
      <c r="CM744" s="8"/>
      <c r="CN744" s="8"/>
      <c r="CO744" s="8"/>
      <c r="CP744" s="8"/>
      <c r="CQ744" s="8"/>
      <c r="CR744" s="8"/>
      <c r="CS744" s="8"/>
      <c r="CT744" s="8"/>
      <c r="CU744" s="8"/>
      <c r="CV744" s="8"/>
      <c r="CW744" s="8"/>
      <c r="CX744" s="8"/>
      <c r="CY744" s="8"/>
      <c r="CZ744" s="8"/>
    </row>
    <row r="745" ht="14.25" customHeight="1">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c r="AA745" s="15"/>
      <c r="AB745" s="15"/>
      <c r="AC745" s="15"/>
      <c r="AD745" s="15"/>
      <c r="AE745" s="15"/>
      <c r="AF745" s="15"/>
      <c r="AG745" s="15"/>
      <c r="AH745" s="15"/>
      <c r="AI745" s="15"/>
      <c r="AJ745" s="15"/>
      <c r="AK745" s="15"/>
      <c r="AL745" s="15"/>
      <c r="AM745" s="15"/>
      <c r="AN745" s="15"/>
      <c r="AO745" s="15"/>
      <c r="AP745" s="15"/>
      <c r="AQ745" s="15"/>
      <c r="AR745" s="15"/>
      <c r="AS745" s="15"/>
      <c r="AT745" s="15"/>
      <c r="AU745" s="15"/>
      <c r="AV745" s="15"/>
      <c r="AW745" s="15"/>
      <c r="AX745" s="15"/>
      <c r="AY745" s="15"/>
      <c r="AZ745" s="15"/>
      <c r="BA745" s="15"/>
      <c r="BB745" s="15"/>
      <c r="BC745" s="15"/>
      <c r="BD745" s="15"/>
      <c r="BE745" s="15"/>
      <c r="BF745" s="15"/>
      <c r="BG745" s="15"/>
      <c r="BH745" s="15"/>
      <c r="BI745" s="15"/>
      <c r="BJ745" s="15"/>
      <c r="BK745" s="15"/>
      <c r="BL745" s="15"/>
      <c r="BM745" s="15"/>
      <c r="BN745" s="15"/>
      <c r="BO745" s="15"/>
      <c r="BP745" s="15"/>
      <c r="BQ745" s="15"/>
      <c r="BR745" s="15"/>
      <c r="BS745" s="15"/>
      <c r="BT745" s="15"/>
      <c r="BU745" s="15"/>
      <c r="BV745" s="15"/>
      <c r="BW745" s="15"/>
      <c r="BX745" s="15"/>
      <c r="BY745" s="15"/>
      <c r="BZ745" s="15"/>
      <c r="CA745" s="8"/>
      <c r="CB745" s="8"/>
      <c r="CC745" s="8"/>
      <c r="CD745" s="8"/>
      <c r="CE745" s="8"/>
      <c r="CF745" s="8"/>
      <c r="CG745" s="8"/>
      <c r="CH745" s="8"/>
      <c r="CI745" s="8"/>
      <c r="CJ745" s="8"/>
      <c r="CK745" s="8"/>
      <c r="CL745" s="8"/>
      <c r="CM745" s="8"/>
      <c r="CN745" s="8"/>
      <c r="CO745" s="8"/>
      <c r="CP745" s="8"/>
      <c r="CQ745" s="8"/>
      <c r="CR745" s="8"/>
      <c r="CS745" s="8"/>
      <c r="CT745" s="8"/>
      <c r="CU745" s="8"/>
      <c r="CV745" s="8"/>
      <c r="CW745" s="8"/>
      <c r="CX745" s="8"/>
      <c r="CY745" s="8"/>
      <c r="CZ745" s="8"/>
    </row>
    <row r="746" ht="14.25" customHeight="1">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c r="BC746" s="15"/>
      <c r="BD746" s="15"/>
      <c r="BE746" s="15"/>
      <c r="BF746" s="15"/>
      <c r="BG746" s="15"/>
      <c r="BH746" s="15"/>
      <c r="BI746" s="15"/>
      <c r="BJ746" s="15"/>
      <c r="BK746" s="15"/>
      <c r="BL746" s="15"/>
      <c r="BM746" s="15"/>
      <c r="BN746" s="15"/>
      <c r="BO746" s="15"/>
      <c r="BP746" s="15"/>
      <c r="BQ746" s="15"/>
      <c r="BR746" s="15"/>
      <c r="BS746" s="15"/>
      <c r="BT746" s="15"/>
      <c r="BU746" s="15"/>
      <c r="BV746" s="15"/>
      <c r="BW746" s="15"/>
      <c r="BX746" s="15"/>
      <c r="BY746" s="15"/>
      <c r="BZ746" s="15"/>
      <c r="CA746" s="8"/>
      <c r="CB746" s="8"/>
      <c r="CC746" s="8"/>
      <c r="CD746" s="8"/>
      <c r="CE746" s="8"/>
      <c r="CF746" s="8"/>
      <c r="CG746" s="8"/>
      <c r="CH746" s="8"/>
      <c r="CI746" s="8"/>
      <c r="CJ746" s="8"/>
      <c r="CK746" s="8"/>
      <c r="CL746" s="8"/>
      <c r="CM746" s="8"/>
      <c r="CN746" s="8"/>
      <c r="CO746" s="8"/>
      <c r="CP746" s="8"/>
      <c r="CQ746" s="8"/>
      <c r="CR746" s="8"/>
      <c r="CS746" s="8"/>
      <c r="CT746" s="8"/>
      <c r="CU746" s="8"/>
      <c r="CV746" s="8"/>
      <c r="CW746" s="8"/>
      <c r="CX746" s="8"/>
      <c r="CY746" s="8"/>
      <c r="CZ746" s="8"/>
    </row>
    <row r="747" ht="14.25" customHeight="1">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c r="AA747" s="15"/>
      <c r="AB747" s="15"/>
      <c r="AC747" s="15"/>
      <c r="AD747" s="15"/>
      <c r="AE747" s="15"/>
      <c r="AF747" s="15"/>
      <c r="AG747" s="15"/>
      <c r="AH747" s="15"/>
      <c r="AI747" s="15"/>
      <c r="AJ747" s="15"/>
      <c r="AK747" s="15"/>
      <c r="AL747" s="15"/>
      <c r="AM747" s="15"/>
      <c r="AN747" s="15"/>
      <c r="AO747" s="15"/>
      <c r="AP747" s="15"/>
      <c r="AQ747" s="15"/>
      <c r="AR747" s="15"/>
      <c r="AS747" s="15"/>
      <c r="AT747" s="15"/>
      <c r="AU747" s="15"/>
      <c r="AV747" s="15"/>
      <c r="AW747" s="15"/>
      <c r="AX747" s="15"/>
      <c r="AY747" s="15"/>
      <c r="AZ747" s="15"/>
      <c r="BA747" s="15"/>
      <c r="BB747" s="15"/>
      <c r="BC747" s="15"/>
      <c r="BD747" s="15"/>
      <c r="BE747" s="15"/>
      <c r="BF747" s="15"/>
      <c r="BG747" s="15"/>
      <c r="BH747" s="15"/>
      <c r="BI747" s="15"/>
      <c r="BJ747" s="15"/>
      <c r="BK747" s="15"/>
      <c r="BL747" s="15"/>
      <c r="BM747" s="15"/>
      <c r="BN747" s="15"/>
      <c r="BO747" s="15"/>
      <c r="BP747" s="15"/>
      <c r="BQ747" s="15"/>
      <c r="BR747" s="15"/>
      <c r="BS747" s="15"/>
      <c r="BT747" s="15"/>
      <c r="BU747" s="15"/>
      <c r="BV747" s="15"/>
      <c r="BW747" s="15"/>
      <c r="BX747" s="15"/>
      <c r="BY747" s="15"/>
      <c r="BZ747" s="15"/>
      <c r="CA747" s="8"/>
      <c r="CB747" s="8"/>
      <c r="CC747" s="8"/>
      <c r="CD747" s="8"/>
      <c r="CE747" s="8"/>
      <c r="CF747" s="8"/>
      <c r="CG747" s="8"/>
      <c r="CH747" s="8"/>
      <c r="CI747" s="8"/>
      <c r="CJ747" s="8"/>
      <c r="CK747" s="8"/>
      <c r="CL747" s="8"/>
      <c r="CM747" s="8"/>
      <c r="CN747" s="8"/>
      <c r="CO747" s="8"/>
      <c r="CP747" s="8"/>
      <c r="CQ747" s="8"/>
      <c r="CR747" s="8"/>
      <c r="CS747" s="8"/>
      <c r="CT747" s="8"/>
      <c r="CU747" s="8"/>
      <c r="CV747" s="8"/>
      <c r="CW747" s="8"/>
      <c r="CX747" s="8"/>
      <c r="CY747" s="8"/>
      <c r="CZ747" s="8"/>
    </row>
    <row r="748" ht="14.25" customHeight="1">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c r="BC748" s="15"/>
      <c r="BD748" s="15"/>
      <c r="BE748" s="15"/>
      <c r="BF748" s="15"/>
      <c r="BG748" s="15"/>
      <c r="BH748" s="15"/>
      <c r="BI748" s="15"/>
      <c r="BJ748" s="15"/>
      <c r="BK748" s="15"/>
      <c r="BL748" s="15"/>
      <c r="BM748" s="15"/>
      <c r="BN748" s="15"/>
      <c r="BO748" s="15"/>
      <c r="BP748" s="15"/>
      <c r="BQ748" s="15"/>
      <c r="BR748" s="15"/>
      <c r="BS748" s="15"/>
      <c r="BT748" s="15"/>
      <c r="BU748" s="15"/>
      <c r="BV748" s="15"/>
      <c r="BW748" s="15"/>
      <c r="BX748" s="15"/>
      <c r="BY748" s="15"/>
      <c r="BZ748" s="15"/>
      <c r="CA748" s="8"/>
      <c r="CB748" s="8"/>
      <c r="CC748" s="8"/>
      <c r="CD748" s="8"/>
      <c r="CE748" s="8"/>
      <c r="CF748" s="8"/>
      <c r="CG748" s="8"/>
      <c r="CH748" s="8"/>
      <c r="CI748" s="8"/>
      <c r="CJ748" s="8"/>
      <c r="CK748" s="8"/>
      <c r="CL748" s="8"/>
      <c r="CM748" s="8"/>
      <c r="CN748" s="8"/>
      <c r="CO748" s="8"/>
      <c r="CP748" s="8"/>
      <c r="CQ748" s="8"/>
      <c r="CR748" s="8"/>
      <c r="CS748" s="8"/>
      <c r="CT748" s="8"/>
      <c r="CU748" s="8"/>
      <c r="CV748" s="8"/>
      <c r="CW748" s="8"/>
      <c r="CX748" s="8"/>
      <c r="CY748" s="8"/>
      <c r="CZ748" s="8"/>
    </row>
    <row r="749" ht="14.25" customHeight="1">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c r="AA749" s="15"/>
      <c r="AB749" s="15"/>
      <c r="AC749" s="15"/>
      <c r="AD749" s="15"/>
      <c r="AE749" s="15"/>
      <c r="AF749" s="15"/>
      <c r="AG749" s="15"/>
      <c r="AH749" s="15"/>
      <c r="AI749" s="15"/>
      <c r="AJ749" s="15"/>
      <c r="AK749" s="15"/>
      <c r="AL749" s="15"/>
      <c r="AM749" s="15"/>
      <c r="AN749" s="15"/>
      <c r="AO749" s="15"/>
      <c r="AP749" s="15"/>
      <c r="AQ749" s="15"/>
      <c r="AR749" s="15"/>
      <c r="AS749" s="15"/>
      <c r="AT749" s="15"/>
      <c r="AU749" s="15"/>
      <c r="AV749" s="15"/>
      <c r="AW749" s="15"/>
      <c r="AX749" s="15"/>
      <c r="AY749" s="15"/>
      <c r="AZ749" s="15"/>
      <c r="BA749" s="15"/>
      <c r="BB749" s="15"/>
      <c r="BC749" s="15"/>
      <c r="BD749" s="15"/>
      <c r="BE749" s="15"/>
      <c r="BF749" s="15"/>
      <c r="BG749" s="15"/>
      <c r="BH749" s="15"/>
      <c r="BI749" s="15"/>
      <c r="BJ749" s="15"/>
      <c r="BK749" s="15"/>
      <c r="BL749" s="15"/>
      <c r="BM749" s="15"/>
      <c r="BN749" s="15"/>
      <c r="BO749" s="15"/>
      <c r="BP749" s="15"/>
      <c r="BQ749" s="15"/>
      <c r="BR749" s="15"/>
      <c r="BS749" s="15"/>
      <c r="BT749" s="15"/>
      <c r="BU749" s="15"/>
      <c r="BV749" s="15"/>
      <c r="BW749" s="15"/>
      <c r="BX749" s="15"/>
      <c r="BY749" s="15"/>
      <c r="BZ749" s="15"/>
      <c r="CA749" s="8"/>
      <c r="CB749" s="8"/>
      <c r="CC749" s="8"/>
      <c r="CD749" s="8"/>
      <c r="CE749" s="8"/>
      <c r="CF749" s="8"/>
      <c r="CG749" s="8"/>
      <c r="CH749" s="8"/>
      <c r="CI749" s="8"/>
      <c r="CJ749" s="8"/>
      <c r="CK749" s="8"/>
      <c r="CL749" s="8"/>
      <c r="CM749" s="8"/>
      <c r="CN749" s="8"/>
      <c r="CO749" s="8"/>
      <c r="CP749" s="8"/>
      <c r="CQ749" s="8"/>
      <c r="CR749" s="8"/>
      <c r="CS749" s="8"/>
      <c r="CT749" s="8"/>
      <c r="CU749" s="8"/>
      <c r="CV749" s="8"/>
      <c r="CW749" s="8"/>
      <c r="CX749" s="8"/>
      <c r="CY749" s="8"/>
      <c r="CZ749" s="8"/>
    </row>
    <row r="750" ht="14.25" customHeight="1">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c r="BC750" s="15"/>
      <c r="BD750" s="15"/>
      <c r="BE750" s="15"/>
      <c r="BF750" s="15"/>
      <c r="BG750" s="15"/>
      <c r="BH750" s="15"/>
      <c r="BI750" s="15"/>
      <c r="BJ750" s="15"/>
      <c r="BK750" s="15"/>
      <c r="BL750" s="15"/>
      <c r="BM750" s="15"/>
      <c r="BN750" s="15"/>
      <c r="BO750" s="15"/>
      <c r="BP750" s="15"/>
      <c r="BQ750" s="15"/>
      <c r="BR750" s="15"/>
      <c r="BS750" s="15"/>
      <c r="BT750" s="15"/>
      <c r="BU750" s="15"/>
      <c r="BV750" s="15"/>
      <c r="BW750" s="15"/>
      <c r="BX750" s="15"/>
      <c r="BY750" s="15"/>
      <c r="BZ750" s="15"/>
      <c r="CA750" s="8"/>
      <c r="CB750" s="8"/>
      <c r="CC750" s="8"/>
      <c r="CD750" s="8"/>
      <c r="CE750" s="8"/>
      <c r="CF750" s="8"/>
      <c r="CG750" s="8"/>
      <c r="CH750" s="8"/>
      <c r="CI750" s="8"/>
      <c r="CJ750" s="8"/>
      <c r="CK750" s="8"/>
      <c r="CL750" s="8"/>
      <c r="CM750" s="8"/>
      <c r="CN750" s="8"/>
      <c r="CO750" s="8"/>
      <c r="CP750" s="8"/>
      <c r="CQ750" s="8"/>
      <c r="CR750" s="8"/>
      <c r="CS750" s="8"/>
      <c r="CT750" s="8"/>
      <c r="CU750" s="8"/>
      <c r="CV750" s="8"/>
      <c r="CW750" s="8"/>
      <c r="CX750" s="8"/>
      <c r="CY750" s="8"/>
      <c r="CZ750" s="8"/>
    </row>
    <row r="751" ht="14.25" customHeight="1">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c r="AA751" s="15"/>
      <c r="AB751" s="15"/>
      <c r="AC751" s="15"/>
      <c r="AD751" s="15"/>
      <c r="AE751" s="15"/>
      <c r="AF751" s="15"/>
      <c r="AG751" s="15"/>
      <c r="AH751" s="15"/>
      <c r="AI751" s="15"/>
      <c r="AJ751" s="15"/>
      <c r="AK751" s="15"/>
      <c r="AL751" s="15"/>
      <c r="AM751" s="15"/>
      <c r="AN751" s="15"/>
      <c r="AO751" s="15"/>
      <c r="AP751" s="15"/>
      <c r="AQ751" s="15"/>
      <c r="AR751" s="15"/>
      <c r="AS751" s="15"/>
      <c r="AT751" s="15"/>
      <c r="AU751" s="15"/>
      <c r="AV751" s="15"/>
      <c r="AW751" s="15"/>
      <c r="AX751" s="15"/>
      <c r="AY751" s="15"/>
      <c r="AZ751" s="15"/>
      <c r="BA751" s="15"/>
      <c r="BB751" s="15"/>
      <c r="BC751" s="15"/>
      <c r="BD751" s="15"/>
      <c r="BE751" s="15"/>
      <c r="BF751" s="15"/>
      <c r="BG751" s="15"/>
      <c r="BH751" s="15"/>
      <c r="BI751" s="15"/>
      <c r="BJ751" s="15"/>
      <c r="BK751" s="15"/>
      <c r="BL751" s="15"/>
      <c r="BM751" s="15"/>
      <c r="BN751" s="15"/>
      <c r="BO751" s="15"/>
      <c r="BP751" s="15"/>
      <c r="BQ751" s="15"/>
      <c r="BR751" s="15"/>
      <c r="BS751" s="15"/>
      <c r="BT751" s="15"/>
      <c r="BU751" s="15"/>
      <c r="BV751" s="15"/>
      <c r="BW751" s="15"/>
      <c r="BX751" s="15"/>
      <c r="BY751" s="15"/>
      <c r="BZ751" s="15"/>
      <c r="CA751" s="8"/>
      <c r="CB751" s="8"/>
      <c r="CC751" s="8"/>
      <c r="CD751" s="8"/>
      <c r="CE751" s="8"/>
      <c r="CF751" s="8"/>
      <c r="CG751" s="8"/>
      <c r="CH751" s="8"/>
      <c r="CI751" s="8"/>
      <c r="CJ751" s="8"/>
      <c r="CK751" s="8"/>
      <c r="CL751" s="8"/>
      <c r="CM751" s="8"/>
      <c r="CN751" s="8"/>
      <c r="CO751" s="8"/>
      <c r="CP751" s="8"/>
      <c r="CQ751" s="8"/>
      <c r="CR751" s="8"/>
      <c r="CS751" s="8"/>
      <c r="CT751" s="8"/>
      <c r="CU751" s="8"/>
      <c r="CV751" s="8"/>
      <c r="CW751" s="8"/>
      <c r="CX751" s="8"/>
      <c r="CY751" s="8"/>
      <c r="CZ751" s="8"/>
    </row>
    <row r="752" ht="14.25" customHeight="1">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c r="BC752" s="15"/>
      <c r="BD752" s="15"/>
      <c r="BE752" s="15"/>
      <c r="BF752" s="15"/>
      <c r="BG752" s="15"/>
      <c r="BH752" s="15"/>
      <c r="BI752" s="15"/>
      <c r="BJ752" s="15"/>
      <c r="BK752" s="15"/>
      <c r="BL752" s="15"/>
      <c r="BM752" s="15"/>
      <c r="BN752" s="15"/>
      <c r="BO752" s="15"/>
      <c r="BP752" s="15"/>
      <c r="BQ752" s="15"/>
      <c r="BR752" s="15"/>
      <c r="BS752" s="15"/>
      <c r="BT752" s="15"/>
      <c r="BU752" s="15"/>
      <c r="BV752" s="15"/>
      <c r="BW752" s="15"/>
      <c r="BX752" s="15"/>
      <c r="BY752" s="15"/>
      <c r="BZ752" s="15"/>
      <c r="CA752" s="8"/>
      <c r="CB752" s="8"/>
      <c r="CC752" s="8"/>
      <c r="CD752" s="8"/>
      <c r="CE752" s="8"/>
      <c r="CF752" s="8"/>
      <c r="CG752" s="8"/>
      <c r="CH752" s="8"/>
      <c r="CI752" s="8"/>
      <c r="CJ752" s="8"/>
      <c r="CK752" s="8"/>
      <c r="CL752" s="8"/>
      <c r="CM752" s="8"/>
      <c r="CN752" s="8"/>
      <c r="CO752" s="8"/>
      <c r="CP752" s="8"/>
      <c r="CQ752" s="8"/>
      <c r="CR752" s="8"/>
      <c r="CS752" s="8"/>
      <c r="CT752" s="8"/>
      <c r="CU752" s="8"/>
      <c r="CV752" s="8"/>
      <c r="CW752" s="8"/>
      <c r="CX752" s="8"/>
      <c r="CY752" s="8"/>
      <c r="CZ752" s="8"/>
    </row>
    <row r="753" ht="14.25" customHeight="1">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c r="AA753" s="15"/>
      <c r="AB753" s="15"/>
      <c r="AC753" s="15"/>
      <c r="AD753" s="15"/>
      <c r="AE753" s="15"/>
      <c r="AF753" s="15"/>
      <c r="AG753" s="15"/>
      <c r="AH753" s="15"/>
      <c r="AI753" s="15"/>
      <c r="AJ753" s="15"/>
      <c r="AK753" s="15"/>
      <c r="AL753" s="15"/>
      <c r="AM753" s="15"/>
      <c r="AN753" s="15"/>
      <c r="AO753" s="15"/>
      <c r="AP753" s="15"/>
      <c r="AQ753" s="15"/>
      <c r="AR753" s="15"/>
      <c r="AS753" s="15"/>
      <c r="AT753" s="15"/>
      <c r="AU753" s="15"/>
      <c r="AV753" s="15"/>
      <c r="AW753" s="15"/>
      <c r="AX753" s="15"/>
      <c r="AY753" s="15"/>
      <c r="AZ753" s="15"/>
      <c r="BA753" s="15"/>
      <c r="BB753" s="15"/>
      <c r="BC753" s="15"/>
      <c r="BD753" s="15"/>
      <c r="BE753" s="15"/>
      <c r="BF753" s="15"/>
      <c r="BG753" s="15"/>
      <c r="BH753" s="15"/>
      <c r="BI753" s="15"/>
      <c r="BJ753" s="15"/>
      <c r="BK753" s="15"/>
      <c r="BL753" s="15"/>
      <c r="BM753" s="15"/>
      <c r="BN753" s="15"/>
      <c r="BO753" s="15"/>
      <c r="BP753" s="15"/>
      <c r="BQ753" s="15"/>
      <c r="BR753" s="15"/>
      <c r="BS753" s="15"/>
      <c r="BT753" s="15"/>
      <c r="BU753" s="15"/>
      <c r="BV753" s="15"/>
      <c r="BW753" s="15"/>
      <c r="BX753" s="15"/>
      <c r="BY753" s="15"/>
      <c r="BZ753" s="15"/>
      <c r="CA753" s="8"/>
      <c r="CB753" s="8"/>
      <c r="CC753" s="8"/>
      <c r="CD753" s="8"/>
      <c r="CE753" s="8"/>
      <c r="CF753" s="8"/>
      <c r="CG753" s="8"/>
      <c r="CH753" s="8"/>
      <c r="CI753" s="8"/>
      <c r="CJ753" s="8"/>
      <c r="CK753" s="8"/>
      <c r="CL753" s="8"/>
      <c r="CM753" s="8"/>
      <c r="CN753" s="8"/>
      <c r="CO753" s="8"/>
      <c r="CP753" s="8"/>
      <c r="CQ753" s="8"/>
      <c r="CR753" s="8"/>
      <c r="CS753" s="8"/>
      <c r="CT753" s="8"/>
      <c r="CU753" s="8"/>
      <c r="CV753" s="8"/>
      <c r="CW753" s="8"/>
      <c r="CX753" s="8"/>
      <c r="CY753" s="8"/>
      <c r="CZ753" s="8"/>
    </row>
    <row r="754" ht="14.25" customHeight="1">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c r="BC754" s="15"/>
      <c r="BD754" s="15"/>
      <c r="BE754" s="15"/>
      <c r="BF754" s="15"/>
      <c r="BG754" s="15"/>
      <c r="BH754" s="15"/>
      <c r="BI754" s="15"/>
      <c r="BJ754" s="15"/>
      <c r="BK754" s="15"/>
      <c r="BL754" s="15"/>
      <c r="BM754" s="15"/>
      <c r="BN754" s="15"/>
      <c r="BO754" s="15"/>
      <c r="BP754" s="15"/>
      <c r="BQ754" s="15"/>
      <c r="BR754" s="15"/>
      <c r="BS754" s="15"/>
      <c r="BT754" s="15"/>
      <c r="BU754" s="15"/>
      <c r="BV754" s="15"/>
      <c r="BW754" s="15"/>
      <c r="BX754" s="15"/>
      <c r="BY754" s="15"/>
      <c r="BZ754" s="15"/>
      <c r="CA754" s="8"/>
      <c r="CB754" s="8"/>
      <c r="CC754" s="8"/>
      <c r="CD754" s="8"/>
      <c r="CE754" s="8"/>
      <c r="CF754" s="8"/>
      <c r="CG754" s="8"/>
      <c r="CH754" s="8"/>
      <c r="CI754" s="8"/>
      <c r="CJ754" s="8"/>
      <c r="CK754" s="8"/>
      <c r="CL754" s="8"/>
      <c r="CM754" s="8"/>
      <c r="CN754" s="8"/>
      <c r="CO754" s="8"/>
      <c r="CP754" s="8"/>
      <c r="CQ754" s="8"/>
      <c r="CR754" s="8"/>
      <c r="CS754" s="8"/>
      <c r="CT754" s="8"/>
      <c r="CU754" s="8"/>
      <c r="CV754" s="8"/>
      <c r="CW754" s="8"/>
      <c r="CX754" s="8"/>
      <c r="CY754" s="8"/>
      <c r="CZ754" s="8"/>
    </row>
    <row r="755" ht="14.25" customHeight="1">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c r="AA755" s="15"/>
      <c r="AB755" s="15"/>
      <c r="AC755" s="15"/>
      <c r="AD755" s="15"/>
      <c r="AE755" s="15"/>
      <c r="AF755" s="15"/>
      <c r="AG755" s="15"/>
      <c r="AH755" s="15"/>
      <c r="AI755" s="15"/>
      <c r="AJ755" s="15"/>
      <c r="AK755" s="15"/>
      <c r="AL755" s="15"/>
      <c r="AM755" s="15"/>
      <c r="AN755" s="15"/>
      <c r="AO755" s="15"/>
      <c r="AP755" s="15"/>
      <c r="AQ755" s="15"/>
      <c r="AR755" s="15"/>
      <c r="AS755" s="15"/>
      <c r="AT755" s="15"/>
      <c r="AU755" s="15"/>
      <c r="AV755" s="15"/>
      <c r="AW755" s="15"/>
      <c r="AX755" s="15"/>
      <c r="AY755" s="15"/>
      <c r="AZ755" s="15"/>
      <c r="BA755" s="15"/>
      <c r="BB755" s="15"/>
      <c r="BC755" s="15"/>
      <c r="BD755" s="15"/>
      <c r="BE755" s="15"/>
      <c r="BF755" s="15"/>
      <c r="BG755" s="15"/>
      <c r="BH755" s="15"/>
      <c r="BI755" s="15"/>
      <c r="BJ755" s="15"/>
      <c r="BK755" s="15"/>
      <c r="BL755" s="15"/>
      <c r="BM755" s="15"/>
      <c r="BN755" s="15"/>
      <c r="BO755" s="15"/>
      <c r="BP755" s="15"/>
      <c r="BQ755" s="15"/>
      <c r="BR755" s="15"/>
      <c r="BS755" s="15"/>
      <c r="BT755" s="15"/>
      <c r="BU755" s="15"/>
      <c r="BV755" s="15"/>
      <c r="BW755" s="15"/>
      <c r="BX755" s="15"/>
      <c r="BY755" s="15"/>
      <c r="BZ755" s="15"/>
      <c r="CA755" s="8"/>
      <c r="CB755" s="8"/>
      <c r="CC755" s="8"/>
      <c r="CD755" s="8"/>
      <c r="CE755" s="8"/>
      <c r="CF755" s="8"/>
      <c r="CG755" s="8"/>
      <c r="CH755" s="8"/>
      <c r="CI755" s="8"/>
      <c r="CJ755" s="8"/>
      <c r="CK755" s="8"/>
      <c r="CL755" s="8"/>
      <c r="CM755" s="8"/>
      <c r="CN755" s="8"/>
      <c r="CO755" s="8"/>
      <c r="CP755" s="8"/>
      <c r="CQ755" s="8"/>
      <c r="CR755" s="8"/>
      <c r="CS755" s="8"/>
      <c r="CT755" s="8"/>
      <c r="CU755" s="8"/>
      <c r="CV755" s="8"/>
      <c r="CW755" s="8"/>
      <c r="CX755" s="8"/>
      <c r="CY755" s="8"/>
      <c r="CZ755" s="8"/>
    </row>
    <row r="756" ht="14.25" customHeight="1">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c r="BC756" s="15"/>
      <c r="BD756" s="15"/>
      <c r="BE756" s="15"/>
      <c r="BF756" s="15"/>
      <c r="BG756" s="15"/>
      <c r="BH756" s="15"/>
      <c r="BI756" s="15"/>
      <c r="BJ756" s="15"/>
      <c r="BK756" s="15"/>
      <c r="BL756" s="15"/>
      <c r="BM756" s="15"/>
      <c r="BN756" s="15"/>
      <c r="BO756" s="15"/>
      <c r="BP756" s="15"/>
      <c r="BQ756" s="15"/>
      <c r="BR756" s="15"/>
      <c r="BS756" s="15"/>
      <c r="BT756" s="15"/>
      <c r="BU756" s="15"/>
      <c r="BV756" s="15"/>
      <c r="BW756" s="15"/>
      <c r="BX756" s="15"/>
      <c r="BY756" s="15"/>
      <c r="BZ756" s="15"/>
      <c r="CA756" s="8"/>
      <c r="CB756" s="8"/>
      <c r="CC756" s="8"/>
      <c r="CD756" s="8"/>
      <c r="CE756" s="8"/>
      <c r="CF756" s="8"/>
      <c r="CG756" s="8"/>
      <c r="CH756" s="8"/>
      <c r="CI756" s="8"/>
      <c r="CJ756" s="8"/>
      <c r="CK756" s="8"/>
      <c r="CL756" s="8"/>
      <c r="CM756" s="8"/>
      <c r="CN756" s="8"/>
      <c r="CO756" s="8"/>
      <c r="CP756" s="8"/>
      <c r="CQ756" s="8"/>
      <c r="CR756" s="8"/>
      <c r="CS756" s="8"/>
      <c r="CT756" s="8"/>
      <c r="CU756" s="8"/>
      <c r="CV756" s="8"/>
      <c r="CW756" s="8"/>
      <c r="CX756" s="8"/>
      <c r="CY756" s="8"/>
      <c r="CZ756" s="8"/>
    </row>
    <row r="757" ht="14.25" customHeight="1">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c r="AA757" s="15"/>
      <c r="AB757" s="15"/>
      <c r="AC757" s="15"/>
      <c r="AD757" s="15"/>
      <c r="AE757" s="15"/>
      <c r="AF757" s="15"/>
      <c r="AG757" s="15"/>
      <c r="AH757" s="15"/>
      <c r="AI757" s="15"/>
      <c r="AJ757" s="15"/>
      <c r="AK757" s="15"/>
      <c r="AL757" s="15"/>
      <c r="AM757" s="15"/>
      <c r="AN757" s="15"/>
      <c r="AO757" s="15"/>
      <c r="AP757" s="15"/>
      <c r="AQ757" s="15"/>
      <c r="AR757" s="15"/>
      <c r="AS757" s="15"/>
      <c r="AT757" s="15"/>
      <c r="AU757" s="15"/>
      <c r="AV757" s="15"/>
      <c r="AW757" s="15"/>
      <c r="AX757" s="15"/>
      <c r="AY757" s="15"/>
      <c r="AZ757" s="15"/>
      <c r="BA757" s="15"/>
      <c r="BB757" s="15"/>
      <c r="BC757" s="15"/>
      <c r="BD757" s="15"/>
      <c r="BE757" s="15"/>
      <c r="BF757" s="15"/>
      <c r="BG757" s="15"/>
      <c r="BH757" s="15"/>
      <c r="BI757" s="15"/>
      <c r="BJ757" s="15"/>
      <c r="BK757" s="15"/>
      <c r="BL757" s="15"/>
      <c r="BM757" s="15"/>
      <c r="BN757" s="15"/>
      <c r="BO757" s="15"/>
      <c r="BP757" s="15"/>
      <c r="BQ757" s="15"/>
      <c r="BR757" s="15"/>
      <c r="BS757" s="15"/>
      <c r="BT757" s="15"/>
      <c r="BU757" s="15"/>
      <c r="BV757" s="15"/>
      <c r="BW757" s="15"/>
      <c r="BX757" s="15"/>
      <c r="BY757" s="15"/>
      <c r="BZ757" s="15"/>
      <c r="CA757" s="8"/>
      <c r="CB757" s="8"/>
      <c r="CC757" s="8"/>
      <c r="CD757" s="8"/>
      <c r="CE757" s="8"/>
      <c r="CF757" s="8"/>
      <c r="CG757" s="8"/>
      <c r="CH757" s="8"/>
      <c r="CI757" s="8"/>
      <c r="CJ757" s="8"/>
      <c r="CK757" s="8"/>
      <c r="CL757" s="8"/>
      <c r="CM757" s="8"/>
      <c r="CN757" s="8"/>
      <c r="CO757" s="8"/>
      <c r="CP757" s="8"/>
      <c r="CQ757" s="8"/>
      <c r="CR757" s="8"/>
      <c r="CS757" s="8"/>
      <c r="CT757" s="8"/>
      <c r="CU757" s="8"/>
      <c r="CV757" s="8"/>
      <c r="CW757" s="8"/>
      <c r="CX757" s="8"/>
      <c r="CY757" s="8"/>
      <c r="CZ757" s="8"/>
    </row>
    <row r="758" ht="14.25" customHeight="1">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c r="BC758" s="15"/>
      <c r="BD758" s="15"/>
      <c r="BE758" s="15"/>
      <c r="BF758" s="15"/>
      <c r="BG758" s="15"/>
      <c r="BH758" s="15"/>
      <c r="BI758" s="15"/>
      <c r="BJ758" s="15"/>
      <c r="BK758" s="15"/>
      <c r="BL758" s="15"/>
      <c r="BM758" s="15"/>
      <c r="BN758" s="15"/>
      <c r="BO758" s="15"/>
      <c r="BP758" s="15"/>
      <c r="BQ758" s="15"/>
      <c r="BR758" s="15"/>
      <c r="BS758" s="15"/>
      <c r="BT758" s="15"/>
      <c r="BU758" s="15"/>
      <c r="BV758" s="15"/>
      <c r="BW758" s="15"/>
      <c r="BX758" s="15"/>
      <c r="BY758" s="15"/>
      <c r="BZ758" s="15"/>
      <c r="CA758" s="8"/>
      <c r="CB758" s="8"/>
      <c r="CC758" s="8"/>
      <c r="CD758" s="8"/>
      <c r="CE758" s="8"/>
      <c r="CF758" s="8"/>
      <c r="CG758" s="8"/>
      <c r="CH758" s="8"/>
      <c r="CI758" s="8"/>
      <c r="CJ758" s="8"/>
      <c r="CK758" s="8"/>
      <c r="CL758" s="8"/>
      <c r="CM758" s="8"/>
      <c r="CN758" s="8"/>
      <c r="CO758" s="8"/>
      <c r="CP758" s="8"/>
      <c r="CQ758" s="8"/>
      <c r="CR758" s="8"/>
      <c r="CS758" s="8"/>
      <c r="CT758" s="8"/>
      <c r="CU758" s="8"/>
      <c r="CV758" s="8"/>
      <c r="CW758" s="8"/>
      <c r="CX758" s="8"/>
      <c r="CY758" s="8"/>
      <c r="CZ758" s="8"/>
    </row>
    <row r="759" ht="14.25" customHeight="1">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c r="AA759" s="15"/>
      <c r="AB759" s="15"/>
      <c r="AC759" s="15"/>
      <c r="AD759" s="15"/>
      <c r="AE759" s="15"/>
      <c r="AF759" s="15"/>
      <c r="AG759" s="15"/>
      <c r="AH759" s="15"/>
      <c r="AI759" s="15"/>
      <c r="AJ759" s="15"/>
      <c r="AK759" s="15"/>
      <c r="AL759" s="15"/>
      <c r="AM759" s="15"/>
      <c r="AN759" s="15"/>
      <c r="AO759" s="15"/>
      <c r="AP759" s="15"/>
      <c r="AQ759" s="15"/>
      <c r="AR759" s="15"/>
      <c r="AS759" s="15"/>
      <c r="AT759" s="15"/>
      <c r="AU759" s="15"/>
      <c r="AV759" s="15"/>
      <c r="AW759" s="15"/>
      <c r="AX759" s="15"/>
      <c r="AY759" s="15"/>
      <c r="AZ759" s="15"/>
      <c r="BA759" s="15"/>
      <c r="BB759" s="15"/>
      <c r="BC759" s="15"/>
      <c r="BD759" s="15"/>
      <c r="BE759" s="15"/>
      <c r="BF759" s="15"/>
      <c r="BG759" s="15"/>
      <c r="BH759" s="15"/>
      <c r="BI759" s="15"/>
      <c r="BJ759" s="15"/>
      <c r="BK759" s="15"/>
      <c r="BL759" s="15"/>
      <c r="BM759" s="15"/>
      <c r="BN759" s="15"/>
      <c r="BO759" s="15"/>
      <c r="BP759" s="15"/>
      <c r="BQ759" s="15"/>
      <c r="BR759" s="15"/>
      <c r="BS759" s="15"/>
      <c r="BT759" s="15"/>
      <c r="BU759" s="15"/>
      <c r="BV759" s="15"/>
      <c r="BW759" s="15"/>
      <c r="BX759" s="15"/>
      <c r="BY759" s="15"/>
      <c r="BZ759" s="15"/>
      <c r="CA759" s="8"/>
      <c r="CB759" s="8"/>
      <c r="CC759" s="8"/>
      <c r="CD759" s="8"/>
      <c r="CE759" s="8"/>
      <c r="CF759" s="8"/>
      <c r="CG759" s="8"/>
      <c r="CH759" s="8"/>
      <c r="CI759" s="8"/>
      <c r="CJ759" s="8"/>
      <c r="CK759" s="8"/>
      <c r="CL759" s="8"/>
      <c r="CM759" s="8"/>
      <c r="CN759" s="8"/>
      <c r="CO759" s="8"/>
      <c r="CP759" s="8"/>
      <c r="CQ759" s="8"/>
      <c r="CR759" s="8"/>
      <c r="CS759" s="8"/>
      <c r="CT759" s="8"/>
      <c r="CU759" s="8"/>
      <c r="CV759" s="8"/>
      <c r="CW759" s="8"/>
      <c r="CX759" s="8"/>
      <c r="CY759" s="8"/>
      <c r="CZ759" s="8"/>
    </row>
    <row r="760" ht="14.25" customHeight="1">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c r="AA760" s="15"/>
      <c r="AB760" s="15"/>
      <c r="AC760" s="15"/>
      <c r="AD760" s="15"/>
      <c r="AE760" s="15"/>
      <c r="AF760" s="15"/>
      <c r="AG760" s="15"/>
      <c r="AH760" s="15"/>
      <c r="AI760" s="15"/>
      <c r="AJ760" s="15"/>
      <c r="AK760" s="15"/>
      <c r="AL760" s="15"/>
      <c r="AM760" s="15"/>
      <c r="AN760" s="15"/>
      <c r="AO760" s="15"/>
      <c r="AP760" s="15"/>
      <c r="AQ760" s="15"/>
      <c r="AR760" s="15"/>
      <c r="AS760" s="15"/>
      <c r="AT760" s="15"/>
      <c r="AU760" s="15"/>
      <c r="AV760" s="15"/>
      <c r="AW760" s="15"/>
      <c r="AX760" s="15"/>
      <c r="AY760" s="15"/>
      <c r="AZ760" s="15"/>
      <c r="BA760" s="15"/>
      <c r="BB760" s="15"/>
      <c r="BC760" s="15"/>
      <c r="BD760" s="15"/>
      <c r="BE760" s="15"/>
      <c r="BF760" s="15"/>
      <c r="BG760" s="15"/>
      <c r="BH760" s="15"/>
      <c r="BI760" s="15"/>
      <c r="BJ760" s="15"/>
      <c r="BK760" s="15"/>
      <c r="BL760" s="15"/>
      <c r="BM760" s="15"/>
      <c r="BN760" s="15"/>
      <c r="BO760" s="15"/>
      <c r="BP760" s="15"/>
      <c r="BQ760" s="15"/>
      <c r="BR760" s="15"/>
      <c r="BS760" s="15"/>
      <c r="BT760" s="15"/>
      <c r="BU760" s="15"/>
      <c r="BV760" s="15"/>
      <c r="BW760" s="15"/>
      <c r="BX760" s="15"/>
      <c r="BY760" s="15"/>
      <c r="BZ760" s="15"/>
      <c r="CA760" s="8"/>
      <c r="CB760" s="8"/>
      <c r="CC760" s="8"/>
      <c r="CD760" s="8"/>
      <c r="CE760" s="8"/>
      <c r="CF760" s="8"/>
      <c r="CG760" s="8"/>
      <c r="CH760" s="8"/>
      <c r="CI760" s="8"/>
      <c r="CJ760" s="8"/>
      <c r="CK760" s="8"/>
      <c r="CL760" s="8"/>
      <c r="CM760" s="8"/>
      <c r="CN760" s="8"/>
      <c r="CO760" s="8"/>
      <c r="CP760" s="8"/>
      <c r="CQ760" s="8"/>
      <c r="CR760" s="8"/>
      <c r="CS760" s="8"/>
      <c r="CT760" s="8"/>
      <c r="CU760" s="8"/>
      <c r="CV760" s="8"/>
      <c r="CW760" s="8"/>
      <c r="CX760" s="8"/>
      <c r="CY760" s="8"/>
      <c r="CZ760" s="8"/>
    </row>
    <row r="761" ht="14.25" customHeight="1">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c r="AA761" s="15"/>
      <c r="AB761" s="15"/>
      <c r="AC761" s="15"/>
      <c r="AD761" s="15"/>
      <c r="AE761" s="15"/>
      <c r="AF761" s="15"/>
      <c r="AG761" s="15"/>
      <c r="AH761" s="15"/>
      <c r="AI761" s="15"/>
      <c r="AJ761" s="15"/>
      <c r="AK761" s="15"/>
      <c r="AL761" s="15"/>
      <c r="AM761" s="15"/>
      <c r="AN761" s="15"/>
      <c r="AO761" s="15"/>
      <c r="AP761" s="15"/>
      <c r="AQ761" s="15"/>
      <c r="AR761" s="15"/>
      <c r="AS761" s="15"/>
      <c r="AT761" s="15"/>
      <c r="AU761" s="15"/>
      <c r="AV761" s="15"/>
      <c r="AW761" s="15"/>
      <c r="AX761" s="15"/>
      <c r="AY761" s="15"/>
      <c r="AZ761" s="15"/>
      <c r="BA761" s="15"/>
      <c r="BB761" s="15"/>
      <c r="BC761" s="15"/>
      <c r="BD761" s="15"/>
      <c r="BE761" s="15"/>
      <c r="BF761" s="15"/>
      <c r="BG761" s="15"/>
      <c r="BH761" s="15"/>
      <c r="BI761" s="15"/>
      <c r="BJ761" s="15"/>
      <c r="BK761" s="15"/>
      <c r="BL761" s="15"/>
      <c r="BM761" s="15"/>
      <c r="BN761" s="15"/>
      <c r="BO761" s="15"/>
      <c r="BP761" s="15"/>
      <c r="BQ761" s="15"/>
      <c r="BR761" s="15"/>
      <c r="BS761" s="15"/>
      <c r="BT761" s="15"/>
      <c r="BU761" s="15"/>
      <c r="BV761" s="15"/>
      <c r="BW761" s="15"/>
      <c r="BX761" s="15"/>
      <c r="BY761" s="15"/>
      <c r="BZ761" s="15"/>
      <c r="CA761" s="8"/>
      <c r="CB761" s="8"/>
      <c r="CC761" s="8"/>
      <c r="CD761" s="8"/>
      <c r="CE761" s="8"/>
      <c r="CF761" s="8"/>
      <c r="CG761" s="8"/>
      <c r="CH761" s="8"/>
      <c r="CI761" s="8"/>
      <c r="CJ761" s="8"/>
      <c r="CK761" s="8"/>
      <c r="CL761" s="8"/>
      <c r="CM761" s="8"/>
      <c r="CN761" s="8"/>
      <c r="CO761" s="8"/>
      <c r="CP761" s="8"/>
      <c r="CQ761" s="8"/>
      <c r="CR761" s="8"/>
      <c r="CS761" s="8"/>
      <c r="CT761" s="8"/>
      <c r="CU761" s="8"/>
      <c r="CV761" s="8"/>
      <c r="CW761" s="8"/>
      <c r="CX761" s="8"/>
      <c r="CY761" s="8"/>
      <c r="CZ761" s="8"/>
    </row>
    <row r="762" ht="14.25" customHeight="1">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c r="AA762" s="15"/>
      <c r="AB762" s="15"/>
      <c r="AC762" s="15"/>
      <c r="AD762" s="15"/>
      <c r="AE762" s="15"/>
      <c r="AF762" s="15"/>
      <c r="AG762" s="15"/>
      <c r="AH762" s="15"/>
      <c r="AI762" s="15"/>
      <c r="AJ762" s="15"/>
      <c r="AK762" s="15"/>
      <c r="AL762" s="15"/>
      <c r="AM762" s="15"/>
      <c r="AN762" s="15"/>
      <c r="AO762" s="15"/>
      <c r="AP762" s="15"/>
      <c r="AQ762" s="15"/>
      <c r="AR762" s="15"/>
      <c r="AS762" s="15"/>
      <c r="AT762" s="15"/>
      <c r="AU762" s="15"/>
      <c r="AV762" s="15"/>
      <c r="AW762" s="15"/>
      <c r="AX762" s="15"/>
      <c r="AY762" s="15"/>
      <c r="AZ762" s="15"/>
      <c r="BA762" s="15"/>
      <c r="BB762" s="15"/>
      <c r="BC762" s="15"/>
      <c r="BD762" s="15"/>
      <c r="BE762" s="15"/>
      <c r="BF762" s="15"/>
      <c r="BG762" s="15"/>
      <c r="BH762" s="15"/>
      <c r="BI762" s="15"/>
      <c r="BJ762" s="15"/>
      <c r="BK762" s="15"/>
      <c r="BL762" s="15"/>
      <c r="BM762" s="15"/>
      <c r="BN762" s="15"/>
      <c r="BO762" s="15"/>
      <c r="BP762" s="15"/>
      <c r="BQ762" s="15"/>
      <c r="BR762" s="15"/>
      <c r="BS762" s="15"/>
      <c r="BT762" s="15"/>
      <c r="BU762" s="15"/>
      <c r="BV762" s="15"/>
      <c r="BW762" s="15"/>
      <c r="BX762" s="15"/>
      <c r="BY762" s="15"/>
      <c r="BZ762" s="15"/>
      <c r="CA762" s="8"/>
      <c r="CB762" s="8"/>
      <c r="CC762" s="8"/>
      <c r="CD762" s="8"/>
      <c r="CE762" s="8"/>
      <c r="CF762" s="8"/>
      <c r="CG762" s="8"/>
      <c r="CH762" s="8"/>
      <c r="CI762" s="8"/>
      <c r="CJ762" s="8"/>
      <c r="CK762" s="8"/>
      <c r="CL762" s="8"/>
      <c r="CM762" s="8"/>
      <c r="CN762" s="8"/>
      <c r="CO762" s="8"/>
      <c r="CP762" s="8"/>
      <c r="CQ762" s="8"/>
      <c r="CR762" s="8"/>
      <c r="CS762" s="8"/>
      <c r="CT762" s="8"/>
      <c r="CU762" s="8"/>
      <c r="CV762" s="8"/>
      <c r="CW762" s="8"/>
      <c r="CX762" s="8"/>
      <c r="CY762" s="8"/>
      <c r="CZ762" s="8"/>
    </row>
    <row r="763" ht="14.25" customHeight="1">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c r="AA763" s="15"/>
      <c r="AB763" s="15"/>
      <c r="AC763" s="15"/>
      <c r="AD763" s="15"/>
      <c r="AE763" s="15"/>
      <c r="AF763" s="15"/>
      <c r="AG763" s="15"/>
      <c r="AH763" s="15"/>
      <c r="AI763" s="15"/>
      <c r="AJ763" s="15"/>
      <c r="AK763" s="15"/>
      <c r="AL763" s="15"/>
      <c r="AM763" s="15"/>
      <c r="AN763" s="15"/>
      <c r="AO763" s="15"/>
      <c r="AP763" s="15"/>
      <c r="AQ763" s="15"/>
      <c r="AR763" s="15"/>
      <c r="AS763" s="15"/>
      <c r="AT763" s="15"/>
      <c r="AU763" s="15"/>
      <c r="AV763" s="15"/>
      <c r="AW763" s="15"/>
      <c r="AX763" s="15"/>
      <c r="AY763" s="15"/>
      <c r="AZ763" s="15"/>
      <c r="BA763" s="15"/>
      <c r="BB763" s="15"/>
      <c r="BC763" s="15"/>
      <c r="BD763" s="15"/>
      <c r="BE763" s="15"/>
      <c r="BF763" s="15"/>
      <c r="BG763" s="15"/>
      <c r="BH763" s="15"/>
      <c r="BI763" s="15"/>
      <c r="BJ763" s="15"/>
      <c r="BK763" s="15"/>
      <c r="BL763" s="15"/>
      <c r="BM763" s="15"/>
      <c r="BN763" s="15"/>
      <c r="BO763" s="15"/>
      <c r="BP763" s="15"/>
      <c r="BQ763" s="15"/>
      <c r="BR763" s="15"/>
      <c r="BS763" s="15"/>
      <c r="BT763" s="15"/>
      <c r="BU763" s="15"/>
      <c r="BV763" s="15"/>
      <c r="BW763" s="15"/>
      <c r="BX763" s="15"/>
      <c r="BY763" s="15"/>
      <c r="BZ763" s="15"/>
      <c r="CA763" s="8"/>
      <c r="CB763" s="8"/>
      <c r="CC763" s="8"/>
      <c r="CD763" s="8"/>
      <c r="CE763" s="8"/>
      <c r="CF763" s="8"/>
      <c r="CG763" s="8"/>
      <c r="CH763" s="8"/>
      <c r="CI763" s="8"/>
      <c r="CJ763" s="8"/>
      <c r="CK763" s="8"/>
      <c r="CL763" s="8"/>
      <c r="CM763" s="8"/>
      <c r="CN763" s="8"/>
      <c r="CO763" s="8"/>
      <c r="CP763" s="8"/>
      <c r="CQ763" s="8"/>
      <c r="CR763" s="8"/>
      <c r="CS763" s="8"/>
      <c r="CT763" s="8"/>
      <c r="CU763" s="8"/>
      <c r="CV763" s="8"/>
      <c r="CW763" s="8"/>
      <c r="CX763" s="8"/>
      <c r="CY763" s="8"/>
      <c r="CZ763" s="8"/>
    </row>
    <row r="764" ht="14.25" customHeight="1">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c r="BC764" s="15"/>
      <c r="BD764" s="15"/>
      <c r="BE764" s="15"/>
      <c r="BF764" s="15"/>
      <c r="BG764" s="15"/>
      <c r="BH764" s="15"/>
      <c r="BI764" s="15"/>
      <c r="BJ764" s="15"/>
      <c r="BK764" s="15"/>
      <c r="BL764" s="15"/>
      <c r="BM764" s="15"/>
      <c r="BN764" s="15"/>
      <c r="BO764" s="15"/>
      <c r="BP764" s="15"/>
      <c r="BQ764" s="15"/>
      <c r="BR764" s="15"/>
      <c r="BS764" s="15"/>
      <c r="BT764" s="15"/>
      <c r="BU764" s="15"/>
      <c r="BV764" s="15"/>
      <c r="BW764" s="15"/>
      <c r="BX764" s="15"/>
      <c r="BY764" s="15"/>
      <c r="BZ764" s="15"/>
      <c r="CA764" s="8"/>
      <c r="CB764" s="8"/>
      <c r="CC764" s="8"/>
      <c r="CD764" s="8"/>
      <c r="CE764" s="8"/>
      <c r="CF764" s="8"/>
      <c r="CG764" s="8"/>
      <c r="CH764" s="8"/>
      <c r="CI764" s="8"/>
      <c r="CJ764" s="8"/>
      <c r="CK764" s="8"/>
      <c r="CL764" s="8"/>
      <c r="CM764" s="8"/>
      <c r="CN764" s="8"/>
      <c r="CO764" s="8"/>
      <c r="CP764" s="8"/>
      <c r="CQ764" s="8"/>
      <c r="CR764" s="8"/>
      <c r="CS764" s="8"/>
      <c r="CT764" s="8"/>
      <c r="CU764" s="8"/>
      <c r="CV764" s="8"/>
      <c r="CW764" s="8"/>
      <c r="CX764" s="8"/>
      <c r="CY764" s="8"/>
      <c r="CZ764" s="8"/>
    </row>
    <row r="765" ht="14.25" customHeight="1">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c r="AA765" s="15"/>
      <c r="AB765" s="15"/>
      <c r="AC765" s="15"/>
      <c r="AD765" s="15"/>
      <c r="AE765" s="15"/>
      <c r="AF765" s="15"/>
      <c r="AG765" s="15"/>
      <c r="AH765" s="15"/>
      <c r="AI765" s="15"/>
      <c r="AJ765" s="15"/>
      <c r="AK765" s="15"/>
      <c r="AL765" s="15"/>
      <c r="AM765" s="15"/>
      <c r="AN765" s="15"/>
      <c r="AO765" s="15"/>
      <c r="AP765" s="15"/>
      <c r="AQ765" s="15"/>
      <c r="AR765" s="15"/>
      <c r="AS765" s="15"/>
      <c r="AT765" s="15"/>
      <c r="AU765" s="15"/>
      <c r="AV765" s="15"/>
      <c r="AW765" s="15"/>
      <c r="AX765" s="15"/>
      <c r="AY765" s="15"/>
      <c r="AZ765" s="15"/>
      <c r="BA765" s="15"/>
      <c r="BB765" s="15"/>
      <c r="BC765" s="15"/>
      <c r="BD765" s="15"/>
      <c r="BE765" s="15"/>
      <c r="BF765" s="15"/>
      <c r="BG765" s="15"/>
      <c r="BH765" s="15"/>
      <c r="BI765" s="15"/>
      <c r="BJ765" s="15"/>
      <c r="BK765" s="15"/>
      <c r="BL765" s="15"/>
      <c r="BM765" s="15"/>
      <c r="BN765" s="15"/>
      <c r="BO765" s="15"/>
      <c r="BP765" s="15"/>
      <c r="BQ765" s="15"/>
      <c r="BR765" s="15"/>
      <c r="BS765" s="15"/>
      <c r="BT765" s="15"/>
      <c r="BU765" s="15"/>
      <c r="BV765" s="15"/>
      <c r="BW765" s="15"/>
      <c r="BX765" s="15"/>
      <c r="BY765" s="15"/>
      <c r="BZ765" s="15"/>
      <c r="CA765" s="8"/>
      <c r="CB765" s="8"/>
      <c r="CC765" s="8"/>
      <c r="CD765" s="8"/>
      <c r="CE765" s="8"/>
      <c r="CF765" s="8"/>
      <c r="CG765" s="8"/>
      <c r="CH765" s="8"/>
      <c r="CI765" s="8"/>
      <c r="CJ765" s="8"/>
      <c r="CK765" s="8"/>
      <c r="CL765" s="8"/>
      <c r="CM765" s="8"/>
      <c r="CN765" s="8"/>
      <c r="CO765" s="8"/>
      <c r="CP765" s="8"/>
      <c r="CQ765" s="8"/>
      <c r="CR765" s="8"/>
      <c r="CS765" s="8"/>
      <c r="CT765" s="8"/>
      <c r="CU765" s="8"/>
      <c r="CV765" s="8"/>
      <c r="CW765" s="8"/>
      <c r="CX765" s="8"/>
      <c r="CY765" s="8"/>
      <c r="CZ765" s="8"/>
    </row>
    <row r="766" ht="14.25" customHeight="1">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c r="BC766" s="15"/>
      <c r="BD766" s="15"/>
      <c r="BE766" s="15"/>
      <c r="BF766" s="15"/>
      <c r="BG766" s="15"/>
      <c r="BH766" s="15"/>
      <c r="BI766" s="15"/>
      <c r="BJ766" s="15"/>
      <c r="BK766" s="15"/>
      <c r="BL766" s="15"/>
      <c r="BM766" s="15"/>
      <c r="BN766" s="15"/>
      <c r="BO766" s="15"/>
      <c r="BP766" s="15"/>
      <c r="BQ766" s="15"/>
      <c r="BR766" s="15"/>
      <c r="BS766" s="15"/>
      <c r="BT766" s="15"/>
      <c r="BU766" s="15"/>
      <c r="BV766" s="15"/>
      <c r="BW766" s="15"/>
      <c r="BX766" s="15"/>
      <c r="BY766" s="15"/>
      <c r="BZ766" s="15"/>
      <c r="CA766" s="8"/>
      <c r="CB766" s="8"/>
      <c r="CC766" s="8"/>
      <c r="CD766" s="8"/>
      <c r="CE766" s="8"/>
      <c r="CF766" s="8"/>
      <c r="CG766" s="8"/>
      <c r="CH766" s="8"/>
      <c r="CI766" s="8"/>
      <c r="CJ766" s="8"/>
      <c r="CK766" s="8"/>
      <c r="CL766" s="8"/>
      <c r="CM766" s="8"/>
      <c r="CN766" s="8"/>
      <c r="CO766" s="8"/>
      <c r="CP766" s="8"/>
      <c r="CQ766" s="8"/>
      <c r="CR766" s="8"/>
      <c r="CS766" s="8"/>
      <c r="CT766" s="8"/>
      <c r="CU766" s="8"/>
      <c r="CV766" s="8"/>
      <c r="CW766" s="8"/>
      <c r="CX766" s="8"/>
      <c r="CY766" s="8"/>
      <c r="CZ766" s="8"/>
    </row>
    <row r="767" ht="14.25" customHeight="1">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c r="AA767" s="15"/>
      <c r="AB767" s="15"/>
      <c r="AC767" s="15"/>
      <c r="AD767" s="15"/>
      <c r="AE767" s="15"/>
      <c r="AF767" s="15"/>
      <c r="AG767" s="15"/>
      <c r="AH767" s="15"/>
      <c r="AI767" s="15"/>
      <c r="AJ767" s="15"/>
      <c r="AK767" s="15"/>
      <c r="AL767" s="15"/>
      <c r="AM767" s="15"/>
      <c r="AN767" s="15"/>
      <c r="AO767" s="15"/>
      <c r="AP767" s="15"/>
      <c r="AQ767" s="15"/>
      <c r="AR767" s="15"/>
      <c r="AS767" s="15"/>
      <c r="AT767" s="15"/>
      <c r="AU767" s="15"/>
      <c r="AV767" s="15"/>
      <c r="AW767" s="15"/>
      <c r="AX767" s="15"/>
      <c r="AY767" s="15"/>
      <c r="AZ767" s="15"/>
      <c r="BA767" s="15"/>
      <c r="BB767" s="15"/>
      <c r="BC767" s="15"/>
      <c r="BD767" s="15"/>
      <c r="BE767" s="15"/>
      <c r="BF767" s="15"/>
      <c r="BG767" s="15"/>
      <c r="BH767" s="15"/>
      <c r="BI767" s="15"/>
      <c r="BJ767" s="15"/>
      <c r="BK767" s="15"/>
      <c r="BL767" s="15"/>
      <c r="BM767" s="15"/>
      <c r="BN767" s="15"/>
      <c r="BO767" s="15"/>
      <c r="BP767" s="15"/>
      <c r="BQ767" s="15"/>
      <c r="BR767" s="15"/>
      <c r="BS767" s="15"/>
      <c r="BT767" s="15"/>
      <c r="BU767" s="15"/>
      <c r="BV767" s="15"/>
      <c r="BW767" s="15"/>
      <c r="BX767" s="15"/>
      <c r="BY767" s="15"/>
      <c r="BZ767" s="15"/>
      <c r="CA767" s="8"/>
      <c r="CB767" s="8"/>
      <c r="CC767" s="8"/>
      <c r="CD767" s="8"/>
      <c r="CE767" s="8"/>
      <c r="CF767" s="8"/>
      <c r="CG767" s="8"/>
      <c r="CH767" s="8"/>
      <c r="CI767" s="8"/>
      <c r="CJ767" s="8"/>
      <c r="CK767" s="8"/>
      <c r="CL767" s="8"/>
      <c r="CM767" s="8"/>
      <c r="CN767" s="8"/>
      <c r="CO767" s="8"/>
      <c r="CP767" s="8"/>
      <c r="CQ767" s="8"/>
      <c r="CR767" s="8"/>
      <c r="CS767" s="8"/>
      <c r="CT767" s="8"/>
      <c r="CU767" s="8"/>
      <c r="CV767" s="8"/>
      <c r="CW767" s="8"/>
      <c r="CX767" s="8"/>
      <c r="CY767" s="8"/>
      <c r="CZ767" s="8"/>
    </row>
    <row r="768" ht="14.25" customHeight="1">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c r="BC768" s="15"/>
      <c r="BD768" s="15"/>
      <c r="BE768" s="15"/>
      <c r="BF768" s="15"/>
      <c r="BG768" s="15"/>
      <c r="BH768" s="15"/>
      <c r="BI768" s="15"/>
      <c r="BJ768" s="15"/>
      <c r="BK768" s="15"/>
      <c r="BL768" s="15"/>
      <c r="BM768" s="15"/>
      <c r="BN768" s="15"/>
      <c r="BO768" s="15"/>
      <c r="BP768" s="15"/>
      <c r="BQ768" s="15"/>
      <c r="BR768" s="15"/>
      <c r="BS768" s="15"/>
      <c r="BT768" s="15"/>
      <c r="BU768" s="15"/>
      <c r="BV768" s="15"/>
      <c r="BW768" s="15"/>
      <c r="BX768" s="15"/>
      <c r="BY768" s="15"/>
      <c r="BZ768" s="15"/>
      <c r="CA768" s="8"/>
      <c r="CB768" s="8"/>
      <c r="CC768" s="8"/>
      <c r="CD768" s="8"/>
      <c r="CE768" s="8"/>
      <c r="CF768" s="8"/>
      <c r="CG768" s="8"/>
      <c r="CH768" s="8"/>
      <c r="CI768" s="8"/>
      <c r="CJ768" s="8"/>
      <c r="CK768" s="8"/>
      <c r="CL768" s="8"/>
      <c r="CM768" s="8"/>
      <c r="CN768" s="8"/>
      <c r="CO768" s="8"/>
      <c r="CP768" s="8"/>
      <c r="CQ768" s="8"/>
      <c r="CR768" s="8"/>
      <c r="CS768" s="8"/>
      <c r="CT768" s="8"/>
      <c r="CU768" s="8"/>
      <c r="CV768" s="8"/>
      <c r="CW768" s="8"/>
      <c r="CX768" s="8"/>
      <c r="CY768" s="8"/>
      <c r="CZ768" s="8"/>
    </row>
    <row r="769" ht="14.25" customHeight="1">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c r="AA769" s="15"/>
      <c r="AB769" s="15"/>
      <c r="AC769" s="15"/>
      <c r="AD769" s="15"/>
      <c r="AE769" s="15"/>
      <c r="AF769" s="15"/>
      <c r="AG769" s="15"/>
      <c r="AH769" s="15"/>
      <c r="AI769" s="15"/>
      <c r="AJ769" s="15"/>
      <c r="AK769" s="15"/>
      <c r="AL769" s="15"/>
      <c r="AM769" s="15"/>
      <c r="AN769" s="15"/>
      <c r="AO769" s="15"/>
      <c r="AP769" s="15"/>
      <c r="AQ769" s="15"/>
      <c r="AR769" s="15"/>
      <c r="AS769" s="15"/>
      <c r="AT769" s="15"/>
      <c r="AU769" s="15"/>
      <c r="AV769" s="15"/>
      <c r="AW769" s="15"/>
      <c r="AX769" s="15"/>
      <c r="AY769" s="15"/>
      <c r="AZ769" s="15"/>
      <c r="BA769" s="15"/>
      <c r="BB769" s="15"/>
      <c r="BC769" s="15"/>
      <c r="BD769" s="15"/>
      <c r="BE769" s="15"/>
      <c r="BF769" s="15"/>
      <c r="BG769" s="15"/>
      <c r="BH769" s="15"/>
      <c r="BI769" s="15"/>
      <c r="BJ769" s="15"/>
      <c r="BK769" s="15"/>
      <c r="BL769" s="15"/>
      <c r="BM769" s="15"/>
      <c r="BN769" s="15"/>
      <c r="BO769" s="15"/>
      <c r="BP769" s="15"/>
      <c r="BQ769" s="15"/>
      <c r="BR769" s="15"/>
      <c r="BS769" s="15"/>
      <c r="BT769" s="15"/>
      <c r="BU769" s="15"/>
      <c r="BV769" s="15"/>
      <c r="BW769" s="15"/>
      <c r="BX769" s="15"/>
      <c r="BY769" s="15"/>
      <c r="BZ769" s="15"/>
      <c r="CA769" s="8"/>
      <c r="CB769" s="8"/>
      <c r="CC769" s="8"/>
      <c r="CD769" s="8"/>
      <c r="CE769" s="8"/>
      <c r="CF769" s="8"/>
      <c r="CG769" s="8"/>
      <c r="CH769" s="8"/>
      <c r="CI769" s="8"/>
      <c r="CJ769" s="8"/>
      <c r="CK769" s="8"/>
      <c r="CL769" s="8"/>
      <c r="CM769" s="8"/>
      <c r="CN769" s="8"/>
      <c r="CO769" s="8"/>
      <c r="CP769" s="8"/>
      <c r="CQ769" s="8"/>
      <c r="CR769" s="8"/>
      <c r="CS769" s="8"/>
      <c r="CT769" s="8"/>
      <c r="CU769" s="8"/>
      <c r="CV769" s="8"/>
      <c r="CW769" s="8"/>
      <c r="CX769" s="8"/>
      <c r="CY769" s="8"/>
      <c r="CZ769" s="8"/>
    </row>
    <row r="770" ht="14.25" customHeight="1">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c r="BC770" s="15"/>
      <c r="BD770" s="15"/>
      <c r="BE770" s="15"/>
      <c r="BF770" s="15"/>
      <c r="BG770" s="15"/>
      <c r="BH770" s="15"/>
      <c r="BI770" s="15"/>
      <c r="BJ770" s="15"/>
      <c r="BK770" s="15"/>
      <c r="BL770" s="15"/>
      <c r="BM770" s="15"/>
      <c r="BN770" s="15"/>
      <c r="BO770" s="15"/>
      <c r="BP770" s="15"/>
      <c r="BQ770" s="15"/>
      <c r="BR770" s="15"/>
      <c r="BS770" s="15"/>
      <c r="BT770" s="15"/>
      <c r="BU770" s="15"/>
      <c r="BV770" s="15"/>
      <c r="BW770" s="15"/>
      <c r="BX770" s="15"/>
      <c r="BY770" s="15"/>
      <c r="BZ770" s="15"/>
      <c r="CA770" s="8"/>
      <c r="CB770" s="8"/>
      <c r="CC770" s="8"/>
      <c r="CD770" s="8"/>
      <c r="CE770" s="8"/>
      <c r="CF770" s="8"/>
      <c r="CG770" s="8"/>
      <c r="CH770" s="8"/>
      <c r="CI770" s="8"/>
      <c r="CJ770" s="8"/>
      <c r="CK770" s="8"/>
      <c r="CL770" s="8"/>
      <c r="CM770" s="8"/>
      <c r="CN770" s="8"/>
      <c r="CO770" s="8"/>
      <c r="CP770" s="8"/>
      <c r="CQ770" s="8"/>
      <c r="CR770" s="8"/>
      <c r="CS770" s="8"/>
      <c r="CT770" s="8"/>
      <c r="CU770" s="8"/>
      <c r="CV770" s="8"/>
      <c r="CW770" s="8"/>
      <c r="CX770" s="8"/>
      <c r="CY770" s="8"/>
      <c r="CZ770" s="8"/>
    </row>
    <row r="771" ht="14.25" customHeight="1">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c r="AA771" s="15"/>
      <c r="AB771" s="15"/>
      <c r="AC771" s="15"/>
      <c r="AD771" s="15"/>
      <c r="AE771" s="15"/>
      <c r="AF771" s="15"/>
      <c r="AG771" s="15"/>
      <c r="AH771" s="15"/>
      <c r="AI771" s="15"/>
      <c r="AJ771" s="15"/>
      <c r="AK771" s="15"/>
      <c r="AL771" s="15"/>
      <c r="AM771" s="15"/>
      <c r="AN771" s="15"/>
      <c r="AO771" s="15"/>
      <c r="AP771" s="15"/>
      <c r="AQ771" s="15"/>
      <c r="AR771" s="15"/>
      <c r="AS771" s="15"/>
      <c r="AT771" s="15"/>
      <c r="AU771" s="15"/>
      <c r="AV771" s="15"/>
      <c r="AW771" s="15"/>
      <c r="AX771" s="15"/>
      <c r="AY771" s="15"/>
      <c r="AZ771" s="15"/>
      <c r="BA771" s="15"/>
      <c r="BB771" s="15"/>
      <c r="BC771" s="15"/>
      <c r="BD771" s="15"/>
      <c r="BE771" s="15"/>
      <c r="BF771" s="15"/>
      <c r="BG771" s="15"/>
      <c r="BH771" s="15"/>
      <c r="BI771" s="15"/>
      <c r="BJ771" s="15"/>
      <c r="BK771" s="15"/>
      <c r="BL771" s="15"/>
      <c r="BM771" s="15"/>
      <c r="BN771" s="15"/>
      <c r="BO771" s="15"/>
      <c r="BP771" s="15"/>
      <c r="BQ771" s="15"/>
      <c r="BR771" s="15"/>
      <c r="BS771" s="15"/>
      <c r="BT771" s="15"/>
      <c r="BU771" s="15"/>
      <c r="BV771" s="15"/>
      <c r="BW771" s="15"/>
      <c r="BX771" s="15"/>
      <c r="BY771" s="15"/>
      <c r="BZ771" s="15"/>
      <c r="CA771" s="8"/>
      <c r="CB771" s="8"/>
      <c r="CC771" s="8"/>
      <c r="CD771" s="8"/>
      <c r="CE771" s="8"/>
      <c r="CF771" s="8"/>
      <c r="CG771" s="8"/>
      <c r="CH771" s="8"/>
      <c r="CI771" s="8"/>
      <c r="CJ771" s="8"/>
      <c r="CK771" s="8"/>
      <c r="CL771" s="8"/>
      <c r="CM771" s="8"/>
      <c r="CN771" s="8"/>
      <c r="CO771" s="8"/>
      <c r="CP771" s="8"/>
      <c r="CQ771" s="8"/>
      <c r="CR771" s="8"/>
      <c r="CS771" s="8"/>
      <c r="CT771" s="8"/>
      <c r="CU771" s="8"/>
      <c r="CV771" s="8"/>
      <c r="CW771" s="8"/>
      <c r="CX771" s="8"/>
      <c r="CY771" s="8"/>
      <c r="CZ771" s="8"/>
    </row>
    <row r="772" ht="14.25" customHeight="1">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c r="BC772" s="15"/>
      <c r="BD772" s="15"/>
      <c r="BE772" s="15"/>
      <c r="BF772" s="15"/>
      <c r="BG772" s="15"/>
      <c r="BH772" s="15"/>
      <c r="BI772" s="15"/>
      <c r="BJ772" s="15"/>
      <c r="BK772" s="15"/>
      <c r="BL772" s="15"/>
      <c r="BM772" s="15"/>
      <c r="BN772" s="15"/>
      <c r="BO772" s="15"/>
      <c r="BP772" s="15"/>
      <c r="BQ772" s="15"/>
      <c r="BR772" s="15"/>
      <c r="BS772" s="15"/>
      <c r="BT772" s="15"/>
      <c r="BU772" s="15"/>
      <c r="BV772" s="15"/>
      <c r="BW772" s="15"/>
      <c r="BX772" s="15"/>
      <c r="BY772" s="15"/>
      <c r="BZ772" s="15"/>
      <c r="CA772" s="8"/>
      <c r="CB772" s="8"/>
      <c r="CC772" s="8"/>
      <c r="CD772" s="8"/>
      <c r="CE772" s="8"/>
      <c r="CF772" s="8"/>
      <c r="CG772" s="8"/>
      <c r="CH772" s="8"/>
      <c r="CI772" s="8"/>
      <c r="CJ772" s="8"/>
      <c r="CK772" s="8"/>
      <c r="CL772" s="8"/>
      <c r="CM772" s="8"/>
      <c r="CN772" s="8"/>
      <c r="CO772" s="8"/>
      <c r="CP772" s="8"/>
      <c r="CQ772" s="8"/>
      <c r="CR772" s="8"/>
      <c r="CS772" s="8"/>
      <c r="CT772" s="8"/>
      <c r="CU772" s="8"/>
      <c r="CV772" s="8"/>
      <c r="CW772" s="8"/>
      <c r="CX772" s="8"/>
      <c r="CY772" s="8"/>
      <c r="CZ772" s="8"/>
    </row>
    <row r="773" ht="14.25" customHeight="1">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c r="AA773" s="15"/>
      <c r="AB773" s="15"/>
      <c r="AC773" s="15"/>
      <c r="AD773" s="15"/>
      <c r="AE773" s="15"/>
      <c r="AF773" s="15"/>
      <c r="AG773" s="15"/>
      <c r="AH773" s="15"/>
      <c r="AI773" s="15"/>
      <c r="AJ773" s="15"/>
      <c r="AK773" s="15"/>
      <c r="AL773" s="15"/>
      <c r="AM773" s="15"/>
      <c r="AN773" s="15"/>
      <c r="AO773" s="15"/>
      <c r="AP773" s="15"/>
      <c r="AQ773" s="15"/>
      <c r="AR773" s="15"/>
      <c r="AS773" s="15"/>
      <c r="AT773" s="15"/>
      <c r="AU773" s="15"/>
      <c r="AV773" s="15"/>
      <c r="AW773" s="15"/>
      <c r="AX773" s="15"/>
      <c r="AY773" s="15"/>
      <c r="AZ773" s="15"/>
      <c r="BA773" s="15"/>
      <c r="BB773" s="15"/>
      <c r="BC773" s="15"/>
      <c r="BD773" s="15"/>
      <c r="BE773" s="15"/>
      <c r="BF773" s="15"/>
      <c r="BG773" s="15"/>
      <c r="BH773" s="15"/>
      <c r="BI773" s="15"/>
      <c r="BJ773" s="15"/>
      <c r="BK773" s="15"/>
      <c r="BL773" s="15"/>
      <c r="BM773" s="15"/>
      <c r="BN773" s="15"/>
      <c r="BO773" s="15"/>
      <c r="BP773" s="15"/>
      <c r="BQ773" s="15"/>
      <c r="BR773" s="15"/>
      <c r="BS773" s="15"/>
      <c r="BT773" s="15"/>
      <c r="BU773" s="15"/>
      <c r="BV773" s="15"/>
      <c r="BW773" s="15"/>
      <c r="BX773" s="15"/>
      <c r="BY773" s="15"/>
      <c r="BZ773" s="15"/>
      <c r="CA773" s="8"/>
      <c r="CB773" s="8"/>
      <c r="CC773" s="8"/>
      <c r="CD773" s="8"/>
      <c r="CE773" s="8"/>
      <c r="CF773" s="8"/>
      <c r="CG773" s="8"/>
      <c r="CH773" s="8"/>
      <c r="CI773" s="8"/>
      <c r="CJ773" s="8"/>
      <c r="CK773" s="8"/>
      <c r="CL773" s="8"/>
      <c r="CM773" s="8"/>
      <c r="CN773" s="8"/>
      <c r="CO773" s="8"/>
      <c r="CP773" s="8"/>
      <c r="CQ773" s="8"/>
      <c r="CR773" s="8"/>
      <c r="CS773" s="8"/>
      <c r="CT773" s="8"/>
      <c r="CU773" s="8"/>
      <c r="CV773" s="8"/>
      <c r="CW773" s="8"/>
      <c r="CX773" s="8"/>
      <c r="CY773" s="8"/>
      <c r="CZ773" s="8"/>
    </row>
    <row r="774" ht="14.25" customHeight="1">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c r="BC774" s="15"/>
      <c r="BD774" s="15"/>
      <c r="BE774" s="15"/>
      <c r="BF774" s="15"/>
      <c r="BG774" s="15"/>
      <c r="BH774" s="15"/>
      <c r="BI774" s="15"/>
      <c r="BJ774" s="15"/>
      <c r="BK774" s="15"/>
      <c r="BL774" s="15"/>
      <c r="BM774" s="15"/>
      <c r="BN774" s="15"/>
      <c r="BO774" s="15"/>
      <c r="BP774" s="15"/>
      <c r="BQ774" s="15"/>
      <c r="BR774" s="15"/>
      <c r="BS774" s="15"/>
      <c r="BT774" s="15"/>
      <c r="BU774" s="15"/>
      <c r="BV774" s="15"/>
      <c r="BW774" s="15"/>
      <c r="BX774" s="15"/>
      <c r="BY774" s="15"/>
      <c r="BZ774" s="15"/>
      <c r="CA774" s="8"/>
      <c r="CB774" s="8"/>
      <c r="CC774" s="8"/>
      <c r="CD774" s="8"/>
      <c r="CE774" s="8"/>
      <c r="CF774" s="8"/>
      <c r="CG774" s="8"/>
      <c r="CH774" s="8"/>
      <c r="CI774" s="8"/>
      <c r="CJ774" s="8"/>
      <c r="CK774" s="8"/>
      <c r="CL774" s="8"/>
      <c r="CM774" s="8"/>
      <c r="CN774" s="8"/>
      <c r="CO774" s="8"/>
      <c r="CP774" s="8"/>
      <c r="CQ774" s="8"/>
      <c r="CR774" s="8"/>
      <c r="CS774" s="8"/>
      <c r="CT774" s="8"/>
      <c r="CU774" s="8"/>
      <c r="CV774" s="8"/>
      <c r="CW774" s="8"/>
      <c r="CX774" s="8"/>
      <c r="CY774" s="8"/>
      <c r="CZ774" s="8"/>
    </row>
    <row r="775" ht="14.25" customHeight="1">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c r="AA775" s="15"/>
      <c r="AB775" s="15"/>
      <c r="AC775" s="15"/>
      <c r="AD775" s="15"/>
      <c r="AE775" s="15"/>
      <c r="AF775" s="15"/>
      <c r="AG775" s="15"/>
      <c r="AH775" s="15"/>
      <c r="AI775" s="15"/>
      <c r="AJ775" s="15"/>
      <c r="AK775" s="15"/>
      <c r="AL775" s="15"/>
      <c r="AM775" s="15"/>
      <c r="AN775" s="15"/>
      <c r="AO775" s="15"/>
      <c r="AP775" s="15"/>
      <c r="AQ775" s="15"/>
      <c r="AR775" s="15"/>
      <c r="AS775" s="15"/>
      <c r="AT775" s="15"/>
      <c r="AU775" s="15"/>
      <c r="AV775" s="15"/>
      <c r="AW775" s="15"/>
      <c r="AX775" s="15"/>
      <c r="AY775" s="15"/>
      <c r="AZ775" s="15"/>
      <c r="BA775" s="15"/>
      <c r="BB775" s="15"/>
      <c r="BC775" s="15"/>
      <c r="BD775" s="15"/>
      <c r="BE775" s="15"/>
      <c r="BF775" s="15"/>
      <c r="BG775" s="15"/>
      <c r="BH775" s="15"/>
      <c r="BI775" s="15"/>
      <c r="BJ775" s="15"/>
      <c r="BK775" s="15"/>
      <c r="BL775" s="15"/>
      <c r="BM775" s="15"/>
      <c r="BN775" s="15"/>
      <c r="BO775" s="15"/>
      <c r="BP775" s="15"/>
      <c r="BQ775" s="15"/>
      <c r="BR775" s="15"/>
      <c r="BS775" s="15"/>
      <c r="BT775" s="15"/>
      <c r="BU775" s="15"/>
      <c r="BV775" s="15"/>
      <c r="BW775" s="15"/>
      <c r="BX775" s="15"/>
      <c r="BY775" s="15"/>
      <c r="BZ775" s="15"/>
      <c r="CA775" s="8"/>
      <c r="CB775" s="8"/>
      <c r="CC775" s="8"/>
      <c r="CD775" s="8"/>
      <c r="CE775" s="8"/>
      <c r="CF775" s="8"/>
      <c r="CG775" s="8"/>
      <c r="CH775" s="8"/>
      <c r="CI775" s="8"/>
      <c r="CJ775" s="8"/>
      <c r="CK775" s="8"/>
      <c r="CL775" s="8"/>
      <c r="CM775" s="8"/>
      <c r="CN775" s="8"/>
      <c r="CO775" s="8"/>
      <c r="CP775" s="8"/>
      <c r="CQ775" s="8"/>
      <c r="CR775" s="8"/>
      <c r="CS775" s="8"/>
      <c r="CT775" s="8"/>
      <c r="CU775" s="8"/>
      <c r="CV775" s="8"/>
      <c r="CW775" s="8"/>
      <c r="CX775" s="8"/>
      <c r="CY775" s="8"/>
      <c r="CZ775" s="8"/>
    </row>
    <row r="776" ht="14.25" customHeight="1">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c r="BC776" s="15"/>
      <c r="BD776" s="15"/>
      <c r="BE776" s="15"/>
      <c r="BF776" s="15"/>
      <c r="BG776" s="15"/>
      <c r="BH776" s="15"/>
      <c r="BI776" s="15"/>
      <c r="BJ776" s="15"/>
      <c r="BK776" s="15"/>
      <c r="BL776" s="15"/>
      <c r="BM776" s="15"/>
      <c r="BN776" s="15"/>
      <c r="BO776" s="15"/>
      <c r="BP776" s="15"/>
      <c r="BQ776" s="15"/>
      <c r="BR776" s="15"/>
      <c r="BS776" s="15"/>
      <c r="BT776" s="15"/>
      <c r="BU776" s="15"/>
      <c r="BV776" s="15"/>
      <c r="BW776" s="15"/>
      <c r="BX776" s="15"/>
      <c r="BY776" s="15"/>
      <c r="BZ776" s="15"/>
      <c r="CA776" s="8"/>
      <c r="CB776" s="8"/>
      <c r="CC776" s="8"/>
      <c r="CD776" s="8"/>
      <c r="CE776" s="8"/>
      <c r="CF776" s="8"/>
      <c r="CG776" s="8"/>
      <c r="CH776" s="8"/>
      <c r="CI776" s="8"/>
      <c r="CJ776" s="8"/>
      <c r="CK776" s="8"/>
      <c r="CL776" s="8"/>
      <c r="CM776" s="8"/>
      <c r="CN776" s="8"/>
      <c r="CO776" s="8"/>
      <c r="CP776" s="8"/>
      <c r="CQ776" s="8"/>
      <c r="CR776" s="8"/>
      <c r="CS776" s="8"/>
      <c r="CT776" s="8"/>
      <c r="CU776" s="8"/>
      <c r="CV776" s="8"/>
      <c r="CW776" s="8"/>
      <c r="CX776" s="8"/>
      <c r="CY776" s="8"/>
      <c r="CZ776" s="8"/>
    </row>
    <row r="777" ht="14.25" customHeight="1">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c r="AA777" s="15"/>
      <c r="AB777" s="15"/>
      <c r="AC777" s="15"/>
      <c r="AD777" s="15"/>
      <c r="AE777" s="15"/>
      <c r="AF777" s="15"/>
      <c r="AG777" s="15"/>
      <c r="AH777" s="15"/>
      <c r="AI777" s="15"/>
      <c r="AJ777" s="15"/>
      <c r="AK777" s="15"/>
      <c r="AL777" s="15"/>
      <c r="AM777" s="15"/>
      <c r="AN777" s="15"/>
      <c r="AO777" s="15"/>
      <c r="AP777" s="15"/>
      <c r="AQ777" s="15"/>
      <c r="AR777" s="15"/>
      <c r="AS777" s="15"/>
      <c r="AT777" s="15"/>
      <c r="AU777" s="15"/>
      <c r="AV777" s="15"/>
      <c r="AW777" s="15"/>
      <c r="AX777" s="15"/>
      <c r="AY777" s="15"/>
      <c r="AZ777" s="15"/>
      <c r="BA777" s="15"/>
      <c r="BB777" s="15"/>
      <c r="BC777" s="15"/>
      <c r="BD777" s="15"/>
      <c r="BE777" s="15"/>
      <c r="BF777" s="15"/>
      <c r="BG777" s="15"/>
      <c r="BH777" s="15"/>
      <c r="BI777" s="15"/>
      <c r="BJ777" s="15"/>
      <c r="BK777" s="15"/>
      <c r="BL777" s="15"/>
      <c r="BM777" s="15"/>
      <c r="BN777" s="15"/>
      <c r="BO777" s="15"/>
      <c r="BP777" s="15"/>
      <c r="BQ777" s="15"/>
      <c r="BR777" s="15"/>
      <c r="BS777" s="15"/>
      <c r="BT777" s="15"/>
      <c r="BU777" s="15"/>
      <c r="BV777" s="15"/>
      <c r="BW777" s="15"/>
      <c r="BX777" s="15"/>
      <c r="BY777" s="15"/>
      <c r="BZ777" s="15"/>
      <c r="CA777" s="8"/>
      <c r="CB777" s="8"/>
      <c r="CC777" s="8"/>
      <c r="CD777" s="8"/>
      <c r="CE777" s="8"/>
      <c r="CF777" s="8"/>
      <c r="CG777" s="8"/>
      <c r="CH777" s="8"/>
      <c r="CI777" s="8"/>
      <c r="CJ777" s="8"/>
      <c r="CK777" s="8"/>
      <c r="CL777" s="8"/>
      <c r="CM777" s="8"/>
      <c r="CN777" s="8"/>
      <c r="CO777" s="8"/>
      <c r="CP777" s="8"/>
      <c r="CQ777" s="8"/>
      <c r="CR777" s="8"/>
      <c r="CS777" s="8"/>
      <c r="CT777" s="8"/>
      <c r="CU777" s="8"/>
      <c r="CV777" s="8"/>
      <c r="CW777" s="8"/>
      <c r="CX777" s="8"/>
      <c r="CY777" s="8"/>
      <c r="CZ777" s="8"/>
    </row>
    <row r="778" ht="14.25" customHeight="1">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c r="BC778" s="15"/>
      <c r="BD778" s="15"/>
      <c r="BE778" s="15"/>
      <c r="BF778" s="15"/>
      <c r="BG778" s="15"/>
      <c r="BH778" s="15"/>
      <c r="BI778" s="15"/>
      <c r="BJ778" s="15"/>
      <c r="BK778" s="15"/>
      <c r="BL778" s="15"/>
      <c r="BM778" s="15"/>
      <c r="BN778" s="15"/>
      <c r="BO778" s="15"/>
      <c r="BP778" s="15"/>
      <c r="BQ778" s="15"/>
      <c r="BR778" s="15"/>
      <c r="BS778" s="15"/>
      <c r="BT778" s="15"/>
      <c r="BU778" s="15"/>
      <c r="BV778" s="15"/>
      <c r="BW778" s="15"/>
      <c r="BX778" s="15"/>
      <c r="BY778" s="15"/>
      <c r="BZ778" s="15"/>
      <c r="CA778" s="8"/>
      <c r="CB778" s="8"/>
      <c r="CC778" s="8"/>
      <c r="CD778" s="8"/>
      <c r="CE778" s="8"/>
      <c r="CF778" s="8"/>
      <c r="CG778" s="8"/>
      <c r="CH778" s="8"/>
      <c r="CI778" s="8"/>
      <c r="CJ778" s="8"/>
      <c r="CK778" s="8"/>
      <c r="CL778" s="8"/>
      <c r="CM778" s="8"/>
      <c r="CN778" s="8"/>
      <c r="CO778" s="8"/>
      <c r="CP778" s="8"/>
      <c r="CQ778" s="8"/>
      <c r="CR778" s="8"/>
      <c r="CS778" s="8"/>
      <c r="CT778" s="8"/>
      <c r="CU778" s="8"/>
      <c r="CV778" s="8"/>
      <c r="CW778" s="8"/>
      <c r="CX778" s="8"/>
      <c r="CY778" s="8"/>
      <c r="CZ778" s="8"/>
    </row>
    <row r="779" ht="14.25" customHeight="1">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c r="AA779" s="15"/>
      <c r="AB779" s="15"/>
      <c r="AC779" s="15"/>
      <c r="AD779" s="15"/>
      <c r="AE779" s="15"/>
      <c r="AF779" s="15"/>
      <c r="AG779" s="15"/>
      <c r="AH779" s="15"/>
      <c r="AI779" s="15"/>
      <c r="AJ779" s="15"/>
      <c r="AK779" s="15"/>
      <c r="AL779" s="15"/>
      <c r="AM779" s="15"/>
      <c r="AN779" s="15"/>
      <c r="AO779" s="15"/>
      <c r="AP779" s="15"/>
      <c r="AQ779" s="15"/>
      <c r="AR779" s="15"/>
      <c r="AS779" s="15"/>
      <c r="AT779" s="15"/>
      <c r="AU779" s="15"/>
      <c r="AV779" s="15"/>
      <c r="AW779" s="15"/>
      <c r="AX779" s="15"/>
      <c r="AY779" s="15"/>
      <c r="AZ779" s="15"/>
      <c r="BA779" s="15"/>
      <c r="BB779" s="15"/>
      <c r="BC779" s="15"/>
      <c r="BD779" s="15"/>
      <c r="BE779" s="15"/>
      <c r="BF779" s="15"/>
      <c r="BG779" s="15"/>
      <c r="BH779" s="15"/>
      <c r="BI779" s="15"/>
      <c r="BJ779" s="15"/>
      <c r="BK779" s="15"/>
      <c r="BL779" s="15"/>
      <c r="BM779" s="15"/>
      <c r="BN779" s="15"/>
      <c r="BO779" s="15"/>
      <c r="BP779" s="15"/>
      <c r="BQ779" s="15"/>
      <c r="BR779" s="15"/>
      <c r="BS779" s="15"/>
      <c r="BT779" s="15"/>
      <c r="BU779" s="15"/>
      <c r="BV779" s="15"/>
      <c r="BW779" s="15"/>
      <c r="BX779" s="15"/>
      <c r="BY779" s="15"/>
      <c r="BZ779" s="15"/>
      <c r="CA779" s="8"/>
      <c r="CB779" s="8"/>
      <c r="CC779" s="8"/>
      <c r="CD779" s="8"/>
      <c r="CE779" s="8"/>
      <c r="CF779" s="8"/>
      <c r="CG779" s="8"/>
      <c r="CH779" s="8"/>
      <c r="CI779" s="8"/>
      <c r="CJ779" s="8"/>
      <c r="CK779" s="8"/>
      <c r="CL779" s="8"/>
      <c r="CM779" s="8"/>
      <c r="CN779" s="8"/>
      <c r="CO779" s="8"/>
      <c r="CP779" s="8"/>
      <c r="CQ779" s="8"/>
      <c r="CR779" s="8"/>
      <c r="CS779" s="8"/>
      <c r="CT779" s="8"/>
      <c r="CU779" s="8"/>
      <c r="CV779" s="8"/>
      <c r="CW779" s="8"/>
      <c r="CX779" s="8"/>
      <c r="CY779" s="8"/>
      <c r="CZ779" s="8"/>
    </row>
    <row r="780" ht="14.25" customHeight="1">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c r="BC780" s="15"/>
      <c r="BD780" s="15"/>
      <c r="BE780" s="15"/>
      <c r="BF780" s="15"/>
      <c r="BG780" s="15"/>
      <c r="BH780" s="15"/>
      <c r="BI780" s="15"/>
      <c r="BJ780" s="15"/>
      <c r="BK780" s="15"/>
      <c r="BL780" s="15"/>
      <c r="BM780" s="15"/>
      <c r="BN780" s="15"/>
      <c r="BO780" s="15"/>
      <c r="BP780" s="15"/>
      <c r="BQ780" s="15"/>
      <c r="BR780" s="15"/>
      <c r="BS780" s="15"/>
      <c r="BT780" s="15"/>
      <c r="BU780" s="15"/>
      <c r="BV780" s="15"/>
      <c r="BW780" s="15"/>
      <c r="BX780" s="15"/>
      <c r="BY780" s="15"/>
      <c r="BZ780" s="15"/>
      <c r="CA780" s="8"/>
      <c r="CB780" s="8"/>
      <c r="CC780" s="8"/>
      <c r="CD780" s="8"/>
      <c r="CE780" s="8"/>
      <c r="CF780" s="8"/>
      <c r="CG780" s="8"/>
      <c r="CH780" s="8"/>
      <c r="CI780" s="8"/>
      <c r="CJ780" s="8"/>
      <c r="CK780" s="8"/>
      <c r="CL780" s="8"/>
      <c r="CM780" s="8"/>
      <c r="CN780" s="8"/>
      <c r="CO780" s="8"/>
      <c r="CP780" s="8"/>
      <c r="CQ780" s="8"/>
      <c r="CR780" s="8"/>
      <c r="CS780" s="8"/>
      <c r="CT780" s="8"/>
      <c r="CU780" s="8"/>
      <c r="CV780" s="8"/>
      <c r="CW780" s="8"/>
      <c r="CX780" s="8"/>
      <c r="CY780" s="8"/>
      <c r="CZ780" s="8"/>
    </row>
    <row r="781" ht="14.25" customHeight="1">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c r="AA781" s="15"/>
      <c r="AB781" s="15"/>
      <c r="AC781" s="15"/>
      <c r="AD781" s="15"/>
      <c r="AE781" s="15"/>
      <c r="AF781" s="15"/>
      <c r="AG781" s="15"/>
      <c r="AH781" s="15"/>
      <c r="AI781" s="15"/>
      <c r="AJ781" s="15"/>
      <c r="AK781" s="15"/>
      <c r="AL781" s="15"/>
      <c r="AM781" s="15"/>
      <c r="AN781" s="15"/>
      <c r="AO781" s="15"/>
      <c r="AP781" s="15"/>
      <c r="AQ781" s="15"/>
      <c r="AR781" s="15"/>
      <c r="AS781" s="15"/>
      <c r="AT781" s="15"/>
      <c r="AU781" s="15"/>
      <c r="AV781" s="15"/>
      <c r="AW781" s="15"/>
      <c r="AX781" s="15"/>
      <c r="AY781" s="15"/>
      <c r="AZ781" s="15"/>
      <c r="BA781" s="15"/>
      <c r="BB781" s="15"/>
      <c r="BC781" s="15"/>
      <c r="BD781" s="15"/>
      <c r="BE781" s="15"/>
      <c r="BF781" s="15"/>
      <c r="BG781" s="15"/>
      <c r="BH781" s="15"/>
      <c r="BI781" s="15"/>
      <c r="BJ781" s="15"/>
      <c r="BK781" s="15"/>
      <c r="BL781" s="15"/>
      <c r="BM781" s="15"/>
      <c r="BN781" s="15"/>
      <c r="BO781" s="15"/>
      <c r="BP781" s="15"/>
      <c r="BQ781" s="15"/>
      <c r="BR781" s="15"/>
      <c r="BS781" s="15"/>
      <c r="BT781" s="15"/>
      <c r="BU781" s="15"/>
      <c r="BV781" s="15"/>
      <c r="BW781" s="15"/>
      <c r="BX781" s="15"/>
      <c r="BY781" s="15"/>
      <c r="BZ781" s="15"/>
      <c r="CA781" s="8"/>
      <c r="CB781" s="8"/>
      <c r="CC781" s="8"/>
      <c r="CD781" s="8"/>
      <c r="CE781" s="8"/>
      <c r="CF781" s="8"/>
      <c r="CG781" s="8"/>
      <c r="CH781" s="8"/>
      <c r="CI781" s="8"/>
      <c r="CJ781" s="8"/>
      <c r="CK781" s="8"/>
      <c r="CL781" s="8"/>
      <c r="CM781" s="8"/>
      <c r="CN781" s="8"/>
      <c r="CO781" s="8"/>
      <c r="CP781" s="8"/>
      <c r="CQ781" s="8"/>
      <c r="CR781" s="8"/>
      <c r="CS781" s="8"/>
      <c r="CT781" s="8"/>
      <c r="CU781" s="8"/>
      <c r="CV781" s="8"/>
      <c r="CW781" s="8"/>
      <c r="CX781" s="8"/>
      <c r="CY781" s="8"/>
      <c r="CZ781" s="8"/>
    </row>
    <row r="782" ht="14.25" customHeight="1">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c r="BC782" s="15"/>
      <c r="BD782" s="15"/>
      <c r="BE782" s="15"/>
      <c r="BF782" s="15"/>
      <c r="BG782" s="15"/>
      <c r="BH782" s="15"/>
      <c r="BI782" s="15"/>
      <c r="BJ782" s="15"/>
      <c r="BK782" s="15"/>
      <c r="BL782" s="15"/>
      <c r="BM782" s="15"/>
      <c r="BN782" s="15"/>
      <c r="BO782" s="15"/>
      <c r="BP782" s="15"/>
      <c r="BQ782" s="15"/>
      <c r="BR782" s="15"/>
      <c r="BS782" s="15"/>
      <c r="BT782" s="15"/>
      <c r="BU782" s="15"/>
      <c r="BV782" s="15"/>
      <c r="BW782" s="15"/>
      <c r="BX782" s="15"/>
      <c r="BY782" s="15"/>
      <c r="BZ782" s="15"/>
      <c r="CA782" s="8"/>
      <c r="CB782" s="8"/>
      <c r="CC782" s="8"/>
      <c r="CD782" s="8"/>
      <c r="CE782" s="8"/>
      <c r="CF782" s="8"/>
      <c r="CG782" s="8"/>
      <c r="CH782" s="8"/>
      <c r="CI782" s="8"/>
      <c r="CJ782" s="8"/>
      <c r="CK782" s="8"/>
      <c r="CL782" s="8"/>
      <c r="CM782" s="8"/>
      <c r="CN782" s="8"/>
      <c r="CO782" s="8"/>
      <c r="CP782" s="8"/>
      <c r="CQ782" s="8"/>
      <c r="CR782" s="8"/>
      <c r="CS782" s="8"/>
      <c r="CT782" s="8"/>
      <c r="CU782" s="8"/>
      <c r="CV782" s="8"/>
      <c r="CW782" s="8"/>
      <c r="CX782" s="8"/>
      <c r="CY782" s="8"/>
      <c r="CZ782" s="8"/>
    </row>
    <row r="783" ht="14.25" customHeight="1">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c r="AA783" s="15"/>
      <c r="AB783" s="15"/>
      <c r="AC783" s="15"/>
      <c r="AD783" s="15"/>
      <c r="AE783" s="15"/>
      <c r="AF783" s="15"/>
      <c r="AG783" s="15"/>
      <c r="AH783" s="15"/>
      <c r="AI783" s="15"/>
      <c r="AJ783" s="15"/>
      <c r="AK783" s="15"/>
      <c r="AL783" s="15"/>
      <c r="AM783" s="15"/>
      <c r="AN783" s="15"/>
      <c r="AO783" s="15"/>
      <c r="AP783" s="15"/>
      <c r="AQ783" s="15"/>
      <c r="AR783" s="15"/>
      <c r="AS783" s="15"/>
      <c r="AT783" s="15"/>
      <c r="AU783" s="15"/>
      <c r="AV783" s="15"/>
      <c r="AW783" s="15"/>
      <c r="AX783" s="15"/>
      <c r="AY783" s="15"/>
      <c r="AZ783" s="15"/>
      <c r="BA783" s="15"/>
      <c r="BB783" s="15"/>
      <c r="BC783" s="15"/>
      <c r="BD783" s="15"/>
      <c r="BE783" s="15"/>
      <c r="BF783" s="15"/>
      <c r="BG783" s="15"/>
      <c r="BH783" s="15"/>
      <c r="BI783" s="15"/>
      <c r="BJ783" s="15"/>
      <c r="BK783" s="15"/>
      <c r="BL783" s="15"/>
      <c r="BM783" s="15"/>
      <c r="BN783" s="15"/>
      <c r="BO783" s="15"/>
      <c r="BP783" s="15"/>
      <c r="BQ783" s="15"/>
      <c r="BR783" s="15"/>
      <c r="BS783" s="15"/>
      <c r="BT783" s="15"/>
      <c r="BU783" s="15"/>
      <c r="BV783" s="15"/>
      <c r="BW783" s="15"/>
      <c r="BX783" s="15"/>
      <c r="BY783" s="15"/>
      <c r="BZ783" s="15"/>
      <c r="CA783" s="8"/>
      <c r="CB783" s="8"/>
      <c r="CC783" s="8"/>
      <c r="CD783" s="8"/>
      <c r="CE783" s="8"/>
      <c r="CF783" s="8"/>
      <c r="CG783" s="8"/>
      <c r="CH783" s="8"/>
      <c r="CI783" s="8"/>
      <c r="CJ783" s="8"/>
      <c r="CK783" s="8"/>
      <c r="CL783" s="8"/>
      <c r="CM783" s="8"/>
      <c r="CN783" s="8"/>
      <c r="CO783" s="8"/>
      <c r="CP783" s="8"/>
      <c r="CQ783" s="8"/>
      <c r="CR783" s="8"/>
      <c r="CS783" s="8"/>
      <c r="CT783" s="8"/>
      <c r="CU783" s="8"/>
      <c r="CV783" s="8"/>
      <c r="CW783" s="8"/>
      <c r="CX783" s="8"/>
      <c r="CY783" s="8"/>
      <c r="CZ783" s="8"/>
    </row>
    <row r="784" ht="14.25" customHeight="1">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c r="BC784" s="15"/>
      <c r="BD784" s="15"/>
      <c r="BE784" s="15"/>
      <c r="BF784" s="15"/>
      <c r="BG784" s="15"/>
      <c r="BH784" s="15"/>
      <c r="BI784" s="15"/>
      <c r="BJ784" s="15"/>
      <c r="BK784" s="15"/>
      <c r="BL784" s="15"/>
      <c r="BM784" s="15"/>
      <c r="BN784" s="15"/>
      <c r="BO784" s="15"/>
      <c r="BP784" s="15"/>
      <c r="BQ784" s="15"/>
      <c r="BR784" s="15"/>
      <c r="BS784" s="15"/>
      <c r="BT784" s="15"/>
      <c r="BU784" s="15"/>
      <c r="BV784" s="15"/>
      <c r="BW784" s="15"/>
      <c r="BX784" s="15"/>
      <c r="BY784" s="15"/>
      <c r="BZ784" s="15"/>
      <c r="CA784" s="8"/>
      <c r="CB784" s="8"/>
      <c r="CC784" s="8"/>
      <c r="CD784" s="8"/>
      <c r="CE784" s="8"/>
      <c r="CF784" s="8"/>
      <c r="CG784" s="8"/>
      <c r="CH784" s="8"/>
      <c r="CI784" s="8"/>
      <c r="CJ784" s="8"/>
      <c r="CK784" s="8"/>
      <c r="CL784" s="8"/>
      <c r="CM784" s="8"/>
      <c r="CN784" s="8"/>
      <c r="CO784" s="8"/>
      <c r="CP784" s="8"/>
      <c r="CQ784" s="8"/>
      <c r="CR784" s="8"/>
      <c r="CS784" s="8"/>
      <c r="CT784" s="8"/>
      <c r="CU784" s="8"/>
      <c r="CV784" s="8"/>
      <c r="CW784" s="8"/>
      <c r="CX784" s="8"/>
      <c r="CY784" s="8"/>
      <c r="CZ784" s="8"/>
    </row>
    <row r="785" ht="14.25" customHeight="1">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c r="AA785" s="15"/>
      <c r="AB785" s="15"/>
      <c r="AC785" s="15"/>
      <c r="AD785" s="15"/>
      <c r="AE785" s="15"/>
      <c r="AF785" s="15"/>
      <c r="AG785" s="15"/>
      <c r="AH785" s="15"/>
      <c r="AI785" s="15"/>
      <c r="AJ785" s="15"/>
      <c r="AK785" s="15"/>
      <c r="AL785" s="15"/>
      <c r="AM785" s="15"/>
      <c r="AN785" s="15"/>
      <c r="AO785" s="15"/>
      <c r="AP785" s="15"/>
      <c r="AQ785" s="15"/>
      <c r="AR785" s="15"/>
      <c r="AS785" s="15"/>
      <c r="AT785" s="15"/>
      <c r="AU785" s="15"/>
      <c r="AV785" s="15"/>
      <c r="AW785" s="15"/>
      <c r="AX785" s="15"/>
      <c r="AY785" s="15"/>
      <c r="AZ785" s="15"/>
      <c r="BA785" s="15"/>
      <c r="BB785" s="15"/>
      <c r="BC785" s="15"/>
      <c r="BD785" s="15"/>
      <c r="BE785" s="15"/>
      <c r="BF785" s="15"/>
      <c r="BG785" s="15"/>
      <c r="BH785" s="15"/>
      <c r="BI785" s="15"/>
      <c r="BJ785" s="15"/>
      <c r="BK785" s="15"/>
      <c r="BL785" s="15"/>
      <c r="BM785" s="15"/>
      <c r="BN785" s="15"/>
      <c r="BO785" s="15"/>
      <c r="BP785" s="15"/>
      <c r="BQ785" s="15"/>
      <c r="BR785" s="15"/>
      <c r="BS785" s="15"/>
      <c r="BT785" s="15"/>
      <c r="BU785" s="15"/>
      <c r="BV785" s="15"/>
      <c r="BW785" s="15"/>
      <c r="BX785" s="15"/>
      <c r="BY785" s="15"/>
      <c r="BZ785" s="15"/>
      <c r="CA785" s="8"/>
      <c r="CB785" s="8"/>
      <c r="CC785" s="8"/>
      <c r="CD785" s="8"/>
      <c r="CE785" s="8"/>
      <c r="CF785" s="8"/>
      <c r="CG785" s="8"/>
      <c r="CH785" s="8"/>
      <c r="CI785" s="8"/>
      <c r="CJ785" s="8"/>
      <c r="CK785" s="8"/>
      <c r="CL785" s="8"/>
      <c r="CM785" s="8"/>
      <c r="CN785" s="8"/>
      <c r="CO785" s="8"/>
      <c r="CP785" s="8"/>
      <c r="CQ785" s="8"/>
      <c r="CR785" s="8"/>
      <c r="CS785" s="8"/>
      <c r="CT785" s="8"/>
      <c r="CU785" s="8"/>
      <c r="CV785" s="8"/>
      <c r="CW785" s="8"/>
      <c r="CX785" s="8"/>
      <c r="CY785" s="8"/>
      <c r="CZ785" s="8"/>
    </row>
    <row r="786" ht="14.25" customHeight="1">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c r="BC786" s="15"/>
      <c r="BD786" s="15"/>
      <c r="BE786" s="15"/>
      <c r="BF786" s="15"/>
      <c r="BG786" s="15"/>
      <c r="BH786" s="15"/>
      <c r="BI786" s="15"/>
      <c r="BJ786" s="15"/>
      <c r="BK786" s="15"/>
      <c r="BL786" s="15"/>
      <c r="BM786" s="15"/>
      <c r="BN786" s="15"/>
      <c r="BO786" s="15"/>
      <c r="BP786" s="15"/>
      <c r="BQ786" s="15"/>
      <c r="BR786" s="15"/>
      <c r="BS786" s="15"/>
      <c r="BT786" s="15"/>
      <c r="BU786" s="15"/>
      <c r="BV786" s="15"/>
      <c r="BW786" s="15"/>
      <c r="BX786" s="15"/>
      <c r="BY786" s="15"/>
      <c r="BZ786" s="15"/>
      <c r="CA786" s="8"/>
      <c r="CB786" s="8"/>
      <c r="CC786" s="8"/>
      <c r="CD786" s="8"/>
      <c r="CE786" s="8"/>
      <c r="CF786" s="8"/>
      <c r="CG786" s="8"/>
      <c r="CH786" s="8"/>
      <c r="CI786" s="8"/>
      <c r="CJ786" s="8"/>
      <c r="CK786" s="8"/>
      <c r="CL786" s="8"/>
      <c r="CM786" s="8"/>
      <c r="CN786" s="8"/>
      <c r="CO786" s="8"/>
      <c r="CP786" s="8"/>
      <c r="CQ786" s="8"/>
      <c r="CR786" s="8"/>
      <c r="CS786" s="8"/>
      <c r="CT786" s="8"/>
      <c r="CU786" s="8"/>
      <c r="CV786" s="8"/>
      <c r="CW786" s="8"/>
      <c r="CX786" s="8"/>
      <c r="CY786" s="8"/>
      <c r="CZ786" s="8"/>
    </row>
    <row r="787" ht="14.25" customHeight="1">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c r="AA787" s="15"/>
      <c r="AB787" s="15"/>
      <c r="AC787" s="15"/>
      <c r="AD787" s="15"/>
      <c r="AE787" s="15"/>
      <c r="AF787" s="15"/>
      <c r="AG787" s="15"/>
      <c r="AH787" s="15"/>
      <c r="AI787" s="15"/>
      <c r="AJ787" s="15"/>
      <c r="AK787" s="15"/>
      <c r="AL787" s="15"/>
      <c r="AM787" s="15"/>
      <c r="AN787" s="15"/>
      <c r="AO787" s="15"/>
      <c r="AP787" s="15"/>
      <c r="AQ787" s="15"/>
      <c r="AR787" s="15"/>
      <c r="AS787" s="15"/>
      <c r="AT787" s="15"/>
      <c r="AU787" s="15"/>
      <c r="AV787" s="15"/>
      <c r="AW787" s="15"/>
      <c r="AX787" s="15"/>
      <c r="AY787" s="15"/>
      <c r="AZ787" s="15"/>
      <c r="BA787" s="15"/>
      <c r="BB787" s="15"/>
      <c r="BC787" s="15"/>
      <c r="BD787" s="15"/>
      <c r="BE787" s="15"/>
      <c r="BF787" s="15"/>
      <c r="BG787" s="15"/>
      <c r="BH787" s="15"/>
      <c r="BI787" s="15"/>
      <c r="BJ787" s="15"/>
      <c r="BK787" s="15"/>
      <c r="BL787" s="15"/>
      <c r="BM787" s="15"/>
      <c r="BN787" s="15"/>
      <c r="BO787" s="15"/>
      <c r="BP787" s="15"/>
      <c r="BQ787" s="15"/>
      <c r="BR787" s="15"/>
      <c r="BS787" s="15"/>
      <c r="BT787" s="15"/>
      <c r="BU787" s="15"/>
      <c r="BV787" s="15"/>
      <c r="BW787" s="15"/>
      <c r="BX787" s="15"/>
      <c r="BY787" s="15"/>
      <c r="BZ787" s="15"/>
      <c r="CA787" s="8"/>
      <c r="CB787" s="8"/>
      <c r="CC787" s="8"/>
      <c r="CD787" s="8"/>
      <c r="CE787" s="8"/>
      <c r="CF787" s="8"/>
      <c r="CG787" s="8"/>
      <c r="CH787" s="8"/>
      <c r="CI787" s="8"/>
      <c r="CJ787" s="8"/>
      <c r="CK787" s="8"/>
      <c r="CL787" s="8"/>
      <c r="CM787" s="8"/>
      <c r="CN787" s="8"/>
      <c r="CO787" s="8"/>
      <c r="CP787" s="8"/>
      <c r="CQ787" s="8"/>
      <c r="CR787" s="8"/>
      <c r="CS787" s="8"/>
      <c r="CT787" s="8"/>
      <c r="CU787" s="8"/>
      <c r="CV787" s="8"/>
      <c r="CW787" s="8"/>
      <c r="CX787" s="8"/>
      <c r="CY787" s="8"/>
      <c r="CZ787" s="8"/>
    </row>
    <row r="788" ht="14.25" customHeight="1">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c r="BC788" s="15"/>
      <c r="BD788" s="15"/>
      <c r="BE788" s="15"/>
      <c r="BF788" s="15"/>
      <c r="BG788" s="15"/>
      <c r="BH788" s="15"/>
      <c r="BI788" s="15"/>
      <c r="BJ788" s="15"/>
      <c r="BK788" s="15"/>
      <c r="BL788" s="15"/>
      <c r="BM788" s="15"/>
      <c r="BN788" s="15"/>
      <c r="BO788" s="15"/>
      <c r="BP788" s="15"/>
      <c r="BQ788" s="15"/>
      <c r="BR788" s="15"/>
      <c r="BS788" s="15"/>
      <c r="BT788" s="15"/>
      <c r="BU788" s="15"/>
      <c r="BV788" s="15"/>
      <c r="BW788" s="15"/>
      <c r="BX788" s="15"/>
      <c r="BY788" s="15"/>
      <c r="BZ788" s="15"/>
      <c r="CA788" s="8"/>
      <c r="CB788" s="8"/>
      <c r="CC788" s="8"/>
      <c r="CD788" s="8"/>
      <c r="CE788" s="8"/>
      <c r="CF788" s="8"/>
      <c r="CG788" s="8"/>
      <c r="CH788" s="8"/>
      <c r="CI788" s="8"/>
      <c r="CJ788" s="8"/>
      <c r="CK788" s="8"/>
      <c r="CL788" s="8"/>
      <c r="CM788" s="8"/>
      <c r="CN788" s="8"/>
      <c r="CO788" s="8"/>
      <c r="CP788" s="8"/>
      <c r="CQ788" s="8"/>
      <c r="CR788" s="8"/>
      <c r="CS788" s="8"/>
      <c r="CT788" s="8"/>
      <c r="CU788" s="8"/>
      <c r="CV788" s="8"/>
      <c r="CW788" s="8"/>
      <c r="CX788" s="8"/>
      <c r="CY788" s="8"/>
      <c r="CZ788" s="8"/>
    </row>
    <row r="789" ht="14.25" customHeight="1">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c r="AA789" s="15"/>
      <c r="AB789" s="15"/>
      <c r="AC789" s="15"/>
      <c r="AD789" s="15"/>
      <c r="AE789" s="15"/>
      <c r="AF789" s="15"/>
      <c r="AG789" s="15"/>
      <c r="AH789" s="15"/>
      <c r="AI789" s="15"/>
      <c r="AJ789" s="15"/>
      <c r="AK789" s="15"/>
      <c r="AL789" s="15"/>
      <c r="AM789" s="15"/>
      <c r="AN789" s="15"/>
      <c r="AO789" s="15"/>
      <c r="AP789" s="15"/>
      <c r="AQ789" s="15"/>
      <c r="AR789" s="15"/>
      <c r="AS789" s="15"/>
      <c r="AT789" s="15"/>
      <c r="AU789" s="15"/>
      <c r="AV789" s="15"/>
      <c r="AW789" s="15"/>
      <c r="AX789" s="15"/>
      <c r="AY789" s="15"/>
      <c r="AZ789" s="15"/>
      <c r="BA789" s="15"/>
      <c r="BB789" s="15"/>
      <c r="BC789" s="15"/>
      <c r="BD789" s="15"/>
      <c r="BE789" s="15"/>
      <c r="BF789" s="15"/>
      <c r="BG789" s="15"/>
      <c r="BH789" s="15"/>
      <c r="BI789" s="15"/>
      <c r="BJ789" s="15"/>
      <c r="BK789" s="15"/>
      <c r="BL789" s="15"/>
      <c r="BM789" s="15"/>
      <c r="BN789" s="15"/>
      <c r="BO789" s="15"/>
      <c r="BP789" s="15"/>
      <c r="BQ789" s="15"/>
      <c r="BR789" s="15"/>
      <c r="BS789" s="15"/>
      <c r="BT789" s="15"/>
      <c r="BU789" s="15"/>
      <c r="BV789" s="15"/>
      <c r="BW789" s="15"/>
      <c r="BX789" s="15"/>
      <c r="BY789" s="15"/>
      <c r="BZ789" s="15"/>
      <c r="CA789" s="8"/>
      <c r="CB789" s="8"/>
      <c r="CC789" s="8"/>
      <c r="CD789" s="8"/>
      <c r="CE789" s="8"/>
      <c r="CF789" s="8"/>
      <c r="CG789" s="8"/>
      <c r="CH789" s="8"/>
      <c r="CI789" s="8"/>
      <c r="CJ789" s="8"/>
      <c r="CK789" s="8"/>
      <c r="CL789" s="8"/>
      <c r="CM789" s="8"/>
      <c r="CN789" s="8"/>
      <c r="CO789" s="8"/>
      <c r="CP789" s="8"/>
      <c r="CQ789" s="8"/>
      <c r="CR789" s="8"/>
      <c r="CS789" s="8"/>
      <c r="CT789" s="8"/>
      <c r="CU789" s="8"/>
      <c r="CV789" s="8"/>
      <c r="CW789" s="8"/>
      <c r="CX789" s="8"/>
      <c r="CY789" s="8"/>
      <c r="CZ789" s="8"/>
    </row>
    <row r="790" ht="14.25" customHeight="1">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c r="BC790" s="15"/>
      <c r="BD790" s="15"/>
      <c r="BE790" s="15"/>
      <c r="BF790" s="15"/>
      <c r="BG790" s="15"/>
      <c r="BH790" s="15"/>
      <c r="BI790" s="15"/>
      <c r="BJ790" s="15"/>
      <c r="BK790" s="15"/>
      <c r="BL790" s="15"/>
      <c r="BM790" s="15"/>
      <c r="BN790" s="15"/>
      <c r="BO790" s="15"/>
      <c r="BP790" s="15"/>
      <c r="BQ790" s="15"/>
      <c r="BR790" s="15"/>
      <c r="BS790" s="15"/>
      <c r="BT790" s="15"/>
      <c r="BU790" s="15"/>
      <c r="BV790" s="15"/>
      <c r="BW790" s="15"/>
      <c r="BX790" s="15"/>
      <c r="BY790" s="15"/>
      <c r="BZ790" s="15"/>
      <c r="CA790" s="8"/>
      <c r="CB790" s="8"/>
      <c r="CC790" s="8"/>
      <c r="CD790" s="8"/>
      <c r="CE790" s="8"/>
      <c r="CF790" s="8"/>
      <c r="CG790" s="8"/>
      <c r="CH790" s="8"/>
      <c r="CI790" s="8"/>
      <c r="CJ790" s="8"/>
      <c r="CK790" s="8"/>
      <c r="CL790" s="8"/>
      <c r="CM790" s="8"/>
      <c r="CN790" s="8"/>
      <c r="CO790" s="8"/>
      <c r="CP790" s="8"/>
      <c r="CQ790" s="8"/>
      <c r="CR790" s="8"/>
      <c r="CS790" s="8"/>
      <c r="CT790" s="8"/>
      <c r="CU790" s="8"/>
      <c r="CV790" s="8"/>
      <c r="CW790" s="8"/>
      <c r="CX790" s="8"/>
      <c r="CY790" s="8"/>
      <c r="CZ790" s="8"/>
    </row>
    <row r="791" ht="14.25" customHeight="1">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c r="AA791" s="15"/>
      <c r="AB791" s="15"/>
      <c r="AC791" s="15"/>
      <c r="AD791" s="15"/>
      <c r="AE791" s="15"/>
      <c r="AF791" s="15"/>
      <c r="AG791" s="15"/>
      <c r="AH791" s="15"/>
      <c r="AI791" s="15"/>
      <c r="AJ791" s="15"/>
      <c r="AK791" s="15"/>
      <c r="AL791" s="15"/>
      <c r="AM791" s="15"/>
      <c r="AN791" s="15"/>
      <c r="AO791" s="15"/>
      <c r="AP791" s="15"/>
      <c r="AQ791" s="15"/>
      <c r="AR791" s="15"/>
      <c r="AS791" s="15"/>
      <c r="AT791" s="15"/>
      <c r="AU791" s="15"/>
      <c r="AV791" s="15"/>
      <c r="AW791" s="15"/>
      <c r="AX791" s="15"/>
      <c r="AY791" s="15"/>
      <c r="AZ791" s="15"/>
      <c r="BA791" s="15"/>
      <c r="BB791" s="15"/>
      <c r="BC791" s="15"/>
      <c r="BD791" s="15"/>
      <c r="BE791" s="15"/>
      <c r="BF791" s="15"/>
      <c r="BG791" s="15"/>
      <c r="BH791" s="15"/>
      <c r="BI791" s="15"/>
      <c r="BJ791" s="15"/>
      <c r="BK791" s="15"/>
      <c r="BL791" s="15"/>
      <c r="BM791" s="15"/>
      <c r="BN791" s="15"/>
      <c r="BO791" s="15"/>
      <c r="BP791" s="15"/>
      <c r="BQ791" s="15"/>
      <c r="BR791" s="15"/>
      <c r="BS791" s="15"/>
      <c r="BT791" s="15"/>
      <c r="BU791" s="15"/>
      <c r="BV791" s="15"/>
      <c r="BW791" s="15"/>
      <c r="BX791" s="15"/>
      <c r="BY791" s="15"/>
      <c r="BZ791" s="15"/>
      <c r="CA791" s="8"/>
      <c r="CB791" s="8"/>
      <c r="CC791" s="8"/>
      <c r="CD791" s="8"/>
      <c r="CE791" s="8"/>
      <c r="CF791" s="8"/>
      <c r="CG791" s="8"/>
      <c r="CH791" s="8"/>
      <c r="CI791" s="8"/>
      <c r="CJ791" s="8"/>
      <c r="CK791" s="8"/>
      <c r="CL791" s="8"/>
      <c r="CM791" s="8"/>
      <c r="CN791" s="8"/>
      <c r="CO791" s="8"/>
      <c r="CP791" s="8"/>
      <c r="CQ791" s="8"/>
      <c r="CR791" s="8"/>
      <c r="CS791" s="8"/>
      <c r="CT791" s="8"/>
      <c r="CU791" s="8"/>
      <c r="CV791" s="8"/>
      <c r="CW791" s="8"/>
      <c r="CX791" s="8"/>
      <c r="CY791" s="8"/>
      <c r="CZ791" s="8"/>
    </row>
    <row r="792" ht="14.25" customHeight="1">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c r="BC792" s="15"/>
      <c r="BD792" s="15"/>
      <c r="BE792" s="15"/>
      <c r="BF792" s="15"/>
      <c r="BG792" s="15"/>
      <c r="BH792" s="15"/>
      <c r="BI792" s="15"/>
      <c r="BJ792" s="15"/>
      <c r="BK792" s="15"/>
      <c r="BL792" s="15"/>
      <c r="BM792" s="15"/>
      <c r="BN792" s="15"/>
      <c r="BO792" s="15"/>
      <c r="BP792" s="15"/>
      <c r="BQ792" s="15"/>
      <c r="BR792" s="15"/>
      <c r="BS792" s="15"/>
      <c r="BT792" s="15"/>
      <c r="BU792" s="15"/>
      <c r="BV792" s="15"/>
      <c r="BW792" s="15"/>
      <c r="BX792" s="15"/>
      <c r="BY792" s="15"/>
      <c r="BZ792" s="15"/>
      <c r="CA792" s="8"/>
      <c r="CB792" s="8"/>
      <c r="CC792" s="8"/>
      <c r="CD792" s="8"/>
      <c r="CE792" s="8"/>
      <c r="CF792" s="8"/>
      <c r="CG792" s="8"/>
      <c r="CH792" s="8"/>
      <c r="CI792" s="8"/>
      <c r="CJ792" s="8"/>
      <c r="CK792" s="8"/>
      <c r="CL792" s="8"/>
      <c r="CM792" s="8"/>
      <c r="CN792" s="8"/>
      <c r="CO792" s="8"/>
      <c r="CP792" s="8"/>
      <c r="CQ792" s="8"/>
      <c r="CR792" s="8"/>
      <c r="CS792" s="8"/>
      <c r="CT792" s="8"/>
      <c r="CU792" s="8"/>
      <c r="CV792" s="8"/>
      <c r="CW792" s="8"/>
      <c r="CX792" s="8"/>
      <c r="CY792" s="8"/>
      <c r="CZ792" s="8"/>
    </row>
    <row r="793" ht="14.25" customHeight="1">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c r="AA793" s="15"/>
      <c r="AB793" s="15"/>
      <c r="AC793" s="15"/>
      <c r="AD793" s="15"/>
      <c r="AE793" s="15"/>
      <c r="AF793" s="15"/>
      <c r="AG793" s="15"/>
      <c r="AH793" s="15"/>
      <c r="AI793" s="15"/>
      <c r="AJ793" s="15"/>
      <c r="AK793" s="15"/>
      <c r="AL793" s="15"/>
      <c r="AM793" s="15"/>
      <c r="AN793" s="15"/>
      <c r="AO793" s="15"/>
      <c r="AP793" s="15"/>
      <c r="AQ793" s="15"/>
      <c r="AR793" s="15"/>
      <c r="AS793" s="15"/>
      <c r="AT793" s="15"/>
      <c r="AU793" s="15"/>
      <c r="AV793" s="15"/>
      <c r="AW793" s="15"/>
      <c r="AX793" s="15"/>
      <c r="AY793" s="15"/>
      <c r="AZ793" s="15"/>
      <c r="BA793" s="15"/>
      <c r="BB793" s="15"/>
      <c r="BC793" s="15"/>
      <c r="BD793" s="15"/>
      <c r="BE793" s="15"/>
      <c r="BF793" s="15"/>
      <c r="BG793" s="15"/>
      <c r="BH793" s="15"/>
      <c r="BI793" s="15"/>
      <c r="BJ793" s="15"/>
      <c r="BK793" s="15"/>
      <c r="BL793" s="15"/>
      <c r="BM793" s="15"/>
      <c r="BN793" s="15"/>
      <c r="BO793" s="15"/>
      <c r="BP793" s="15"/>
      <c r="BQ793" s="15"/>
      <c r="BR793" s="15"/>
      <c r="BS793" s="15"/>
      <c r="BT793" s="15"/>
      <c r="BU793" s="15"/>
      <c r="BV793" s="15"/>
      <c r="BW793" s="15"/>
      <c r="BX793" s="15"/>
      <c r="BY793" s="15"/>
      <c r="BZ793" s="15"/>
      <c r="CA793" s="8"/>
      <c r="CB793" s="8"/>
      <c r="CC793" s="8"/>
      <c r="CD793" s="8"/>
      <c r="CE793" s="8"/>
      <c r="CF793" s="8"/>
      <c r="CG793" s="8"/>
      <c r="CH793" s="8"/>
      <c r="CI793" s="8"/>
      <c r="CJ793" s="8"/>
      <c r="CK793" s="8"/>
      <c r="CL793" s="8"/>
      <c r="CM793" s="8"/>
      <c r="CN793" s="8"/>
      <c r="CO793" s="8"/>
      <c r="CP793" s="8"/>
      <c r="CQ793" s="8"/>
      <c r="CR793" s="8"/>
      <c r="CS793" s="8"/>
      <c r="CT793" s="8"/>
      <c r="CU793" s="8"/>
      <c r="CV793" s="8"/>
      <c r="CW793" s="8"/>
      <c r="CX793" s="8"/>
      <c r="CY793" s="8"/>
      <c r="CZ793" s="8"/>
    </row>
    <row r="794" ht="14.25" customHeight="1">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c r="BC794" s="15"/>
      <c r="BD794" s="15"/>
      <c r="BE794" s="15"/>
      <c r="BF794" s="15"/>
      <c r="BG794" s="15"/>
      <c r="BH794" s="15"/>
      <c r="BI794" s="15"/>
      <c r="BJ794" s="15"/>
      <c r="BK794" s="15"/>
      <c r="BL794" s="15"/>
      <c r="BM794" s="15"/>
      <c r="BN794" s="15"/>
      <c r="BO794" s="15"/>
      <c r="BP794" s="15"/>
      <c r="BQ794" s="15"/>
      <c r="BR794" s="15"/>
      <c r="BS794" s="15"/>
      <c r="BT794" s="15"/>
      <c r="BU794" s="15"/>
      <c r="BV794" s="15"/>
      <c r="BW794" s="15"/>
      <c r="BX794" s="15"/>
      <c r="BY794" s="15"/>
      <c r="BZ794" s="15"/>
      <c r="CA794" s="8"/>
      <c r="CB794" s="8"/>
      <c r="CC794" s="8"/>
      <c r="CD794" s="8"/>
      <c r="CE794" s="8"/>
      <c r="CF794" s="8"/>
      <c r="CG794" s="8"/>
      <c r="CH794" s="8"/>
      <c r="CI794" s="8"/>
      <c r="CJ794" s="8"/>
      <c r="CK794" s="8"/>
      <c r="CL794" s="8"/>
      <c r="CM794" s="8"/>
      <c r="CN794" s="8"/>
      <c r="CO794" s="8"/>
      <c r="CP794" s="8"/>
      <c r="CQ794" s="8"/>
      <c r="CR794" s="8"/>
      <c r="CS794" s="8"/>
      <c r="CT794" s="8"/>
      <c r="CU794" s="8"/>
      <c r="CV794" s="8"/>
      <c r="CW794" s="8"/>
      <c r="CX794" s="8"/>
      <c r="CY794" s="8"/>
      <c r="CZ794" s="8"/>
    </row>
    <row r="795" ht="14.25" customHeight="1">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c r="AA795" s="15"/>
      <c r="AB795" s="15"/>
      <c r="AC795" s="15"/>
      <c r="AD795" s="15"/>
      <c r="AE795" s="15"/>
      <c r="AF795" s="15"/>
      <c r="AG795" s="15"/>
      <c r="AH795" s="15"/>
      <c r="AI795" s="15"/>
      <c r="AJ795" s="15"/>
      <c r="AK795" s="15"/>
      <c r="AL795" s="15"/>
      <c r="AM795" s="15"/>
      <c r="AN795" s="15"/>
      <c r="AO795" s="15"/>
      <c r="AP795" s="15"/>
      <c r="AQ795" s="15"/>
      <c r="AR795" s="15"/>
      <c r="AS795" s="15"/>
      <c r="AT795" s="15"/>
      <c r="AU795" s="15"/>
      <c r="AV795" s="15"/>
      <c r="AW795" s="15"/>
      <c r="AX795" s="15"/>
      <c r="AY795" s="15"/>
      <c r="AZ795" s="15"/>
      <c r="BA795" s="15"/>
      <c r="BB795" s="15"/>
      <c r="BC795" s="15"/>
      <c r="BD795" s="15"/>
      <c r="BE795" s="15"/>
      <c r="BF795" s="15"/>
      <c r="BG795" s="15"/>
      <c r="BH795" s="15"/>
      <c r="BI795" s="15"/>
      <c r="BJ795" s="15"/>
      <c r="BK795" s="15"/>
      <c r="BL795" s="15"/>
      <c r="BM795" s="15"/>
      <c r="BN795" s="15"/>
      <c r="BO795" s="15"/>
      <c r="BP795" s="15"/>
      <c r="BQ795" s="15"/>
      <c r="BR795" s="15"/>
      <c r="BS795" s="15"/>
      <c r="BT795" s="15"/>
      <c r="BU795" s="15"/>
      <c r="BV795" s="15"/>
      <c r="BW795" s="15"/>
      <c r="BX795" s="15"/>
      <c r="BY795" s="15"/>
      <c r="BZ795" s="15"/>
      <c r="CA795" s="8"/>
      <c r="CB795" s="8"/>
      <c r="CC795" s="8"/>
      <c r="CD795" s="8"/>
      <c r="CE795" s="8"/>
      <c r="CF795" s="8"/>
      <c r="CG795" s="8"/>
      <c r="CH795" s="8"/>
      <c r="CI795" s="8"/>
      <c r="CJ795" s="8"/>
      <c r="CK795" s="8"/>
      <c r="CL795" s="8"/>
      <c r="CM795" s="8"/>
      <c r="CN795" s="8"/>
      <c r="CO795" s="8"/>
      <c r="CP795" s="8"/>
      <c r="CQ795" s="8"/>
      <c r="CR795" s="8"/>
      <c r="CS795" s="8"/>
      <c r="CT795" s="8"/>
      <c r="CU795" s="8"/>
      <c r="CV795" s="8"/>
      <c r="CW795" s="8"/>
      <c r="CX795" s="8"/>
      <c r="CY795" s="8"/>
      <c r="CZ795" s="8"/>
    </row>
    <row r="796" ht="14.25" customHeight="1">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c r="BC796" s="15"/>
      <c r="BD796" s="15"/>
      <c r="BE796" s="15"/>
      <c r="BF796" s="15"/>
      <c r="BG796" s="15"/>
      <c r="BH796" s="15"/>
      <c r="BI796" s="15"/>
      <c r="BJ796" s="15"/>
      <c r="BK796" s="15"/>
      <c r="BL796" s="15"/>
      <c r="BM796" s="15"/>
      <c r="BN796" s="15"/>
      <c r="BO796" s="15"/>
      <c r="BP796" s="15"/>
      <c r="BQ796" s="15"/>
      <c r="BR796" s="15"/>
      <c r="BS796" s="15"/>
      <c r="BT796" s="15"/>
      <c r="BU796" s="15"/>
      <c r="BV796" s="15"/>
      <c r="BW796" s="15"/>
      <c r="BX796" s="15"/>
      <c r="BY796" s="15"/>
      <c r="BZ796" s="15"/>
      <c r="CA796" s="8"/>
      <c r="CB796" s="8"/>
      <c r="CC796" s="8"/>
      <c r="CD796" s="8"/>
      <c r="CE796" s="8"/>
      <c r="CF796" s="8"/>
      <c r="CG796" s="8"/>
      <c r="CH796" s="8"/>
      <c r="CI796" s="8"/>
      <c r="CJ796" s="8"/>
      <c r="CK796" s="8"/>
      <c r="CL796" s="8"/>
      <c r="CM796" s="8"/>
      <c r="CN796" s="8"/>
      <c r="CO796" s="8"/>
      <c r="CP796" s="8"/>
      <c r="CQ796" s="8"/>
      <c r="CR796" s="8"/>
      <c r="CS796" s="8"/>
      <c r="CT796" s="8"/>
      <c r="CU796" s="8"/>
      <c r="CV796" s="8"/>
      <c r="CW796" s="8"/>
      <c r="CX796" s="8"/>
      <c r="CY796" s="8"/>
      <c r="CZ796" s="8"/>
    </row>
    <row r="797" ht="14.25" customHeight="1">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c r="AA797" s="15"/>
      <c r="AB797" s="15"/>
      <c r="AC797" s="15"/>
      <c r="AD797" s="15"/>
      <c r="AE797" s="15"/>
      <c r="AF797" s="15"/>
      <c r="AG797" s="15"/>
      <c r="AH797" s="15"/>
      <c r="AI797" s="15"/>
      <c r="AJ797" s="15"/>
      <c r="AK797" s="15"/>
      <c r="AL797" s="15"/>
      <c r="AM797" s="15"/>
      <c r="AN797" s="15"/>
      <c r="AO797" s="15"/>
      <c r="AP797" s="15"/>
      <c r="AQ797" s="15"/>
      <c r="AR797" s="15"/>
      <c r="AS797" s="15"/>
      <c r="AT797" s="15"/>
      <c r="AU797" s="15"/>
      <c r="AV797" s="15"/>
      <c r="AW797" s="15"/>
      <c r="AX797" s="15"/>
      <c r="AY797" s="15"/>
      <c r="AZ797" s="15"/>
      <c r="BA797" s="15"/>
      <c r="BB797" s="15"/>
      <c r="BC797" s="15"/>
      <c r="BD797" s="15"/>
      <c r="BE797" s="15"/>
      <c r="BF797" s="15"/>
      <c r="BG797" s="15"/>
      <c r="BH797" s="15"/>
      <c r="BI797" s="15"/>
      <c r="BJ797" s="15"/>
      <c r="BK797" s="15"/>
      <c r="BL797" s="15"/>
      <c r="BM797" s="15"/>
      <c r="BN797" s="15"/>
      <c r="BO797" s="15"/>
      <c r="BP797" s="15"/>
      <c r="BQ797" s="15"/>
      <c r="BR797" s="15"/>
      <c r="BS797" s="15"/>
      <c r="BT797" s="15"/>
      <c r="BU797" s="15"/>
      <c r="BV797" s="15"/>
      <c r="BW797" s="15"/>
      <c r="BX797" s="15"/>
      <c r="BY797" s="15"/>
      <c r="BZ797" s="15"/>
      <c r="CA797" s="8"/>
      <c r="CB797" s="8"/>
      <c r="CC797" s="8"/>
      <c r="CD797" s="8"/>
      <c r="CE797" s="8"/>
      <c r="CF797" s="8"/>
      <c r="CG797" s="8"/>
      <c r="CH797" s="8"/>
      <c r="CI797" s="8"/>
      <c r="CJ797" s="8"/>
      <c r="CK797" s="8"/>
      <c r="CL797" s="8"/>
      <c r="CM797" s="8"/>
      <c r="CN797" s="8"/>
      <c r="CO797" s="8"/>
      <c r="CP797" s="8"/>
      <c r="CQ797" s="8"/>
      <c r="CR797" s="8"/>
      <c r="CS797" s="8"/>
      <c r="CT797" s="8"/>
      <c r="CU797" s="8"/>
      <c r="CV797" s="8"/>
      <c r="CW797" s="8"/>
      <c r="CX797" s="8"/>
      <c r="CY797" s="8"/>
      <c r="CZ797" s="8"/>
    </row>
    <row r="798" ht="14.25" customHeight="1">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c r="BC798" s="15"/>
      <c r="BD798" s="15"/>
      <c r="BE798" s="15"/>
      <c r="BF798" s="15"/>
      <c r="BG798" s="15"/>
      <c r="BH798" s="15"/>
      <c r="BI798" s="15"/>
      <c r="BJ798" s="15"/>
      <c r="BK798" s="15"/>
      <c r="BL798" s="15"/>
      <c r="BM798" s="15"/>
      <c r="BN798" s="15"/>
      <c r="BO798" s="15"/>
      <c r="BP798" s="15"/>
      <c r="BQ798" s="15"/>
      <c r="BR798" s="15"/>
      <c r="BS798" s="15"/>
      <c r="BT798" s="15"/>
      <c r="BU798" s="15"/>
      <c r="BV798" s="15"/>
      <c r="BW798" s="15"/>
      <c r="BX798" s="15"/>
      <c r="BY798" s="15"/>
      <c r="BZ798" s="15"/>
      <c r="CA798" s="8"/>
      <c r="CB798" s="8"/>
      <c r="CC798" s="8"/>
      <c r="CD798" s="8"/>
      <c r="CE798" s="8"/>
      <c r="CF798" s="8"/>
      <c r="CG798" s="8"/>
      <c r="CH798" s="8"/>
      <c r="CI798" s="8"/>
      <c r="CJ798" s="8"/>
      <c r="CK798" s="8"/>
      <c r="CL798" s="8"/>
      <c r="CM798" s="8"/>
      <c r="CN798" s="8"/>
      <c r="CO798" s="8"/>
      <c r="CP798" s="8"/>
      <c r="CQ798" s="8"/>
      <c r="CR798" s="8"/>
      <c r="CS798" s="8"/>
      <c r="CT798" s="8"/>
      <c r="CU798" s="8"/>
      <c r="CV798" s="8"/>
      <c r="CW798" s="8"/>
      <c r="CX798" s="8"/>
      <c r="CY798" s="8"/>
      <c r="CZ798" s="8"/>
    </row>
    <row r="799" ht="14.25" customHeight="1">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c r="AA799" s="15"/>
      <c r="AB799" s="15"/>
      <c r="AC799" s="15"/>
      <c r="AD799" s="15"/>
      <c r="AE799" s="15"/>
      <c r="AF799" s="15"/>
      <c r="AG799" s="15"/>
      <c r="AH799" s="15"/>
      <c r="AI799" s="15"/>
      <c r="AJ799" s="15"/>
      <c r="AK799" s="15"/>
      <c r="AL799" s="15"/>
      <c r="AM799" s="15"/>
      <c r="AN799" s="15"/>
      <c r="AO799" s="15"/>
      <c r="AP799" s="15"/>
      <c r="AQ799" s="15"/>
      <c r="AR799" s="15"/>
      <c r="AS799" s="15"/>
      <c r="AT799" s="15"/>
      <c r="AU799" s="15"/>
      <c r="AV799" s="15"/>
      <c r="AW799" s="15"/>
      <c r="AX799" s="15"/>
      <c r="AY799" s="15"/>
      <c r="AZ799" s="15"/>
      <c r="BA799" s="15"/>
      <c r="BB799" s="15"/>
      <c r="BC799" s="15"/>
      <c r="BD799" s="15"/>
      <c r="BE799" s="15"/>
      <c r="BF799" s="15"/>
      <c r="BG799" s="15"/>
      <c r="BH799" s="15"/>
      <c r="BI799" s="15"/>
      <c r="BJ799" s="15"/>
      <c r="BK799" s="15"/>
      <c r="BL799" s="15"/>
      <c r="BM799" s="15"/>
      <c r="BN799" s="15"/>
      <c r="BO799" s="15"/>
      <c r="BP799" s="15"/>
      <c r="BQ799" s="15"/>
      <c r="BR799" s="15"/>
      <c r="BS799" s="15"/>
      <c r="BT799" s="15"/>
      <c r="BU799" s="15"/>
      <c r="BV799" s="15"/>
      <c r="BW799" s="15"/>
      <c r="BX799" s="15"/>
      <c r="BY799" s="15"/>
      <c r="BZ799" s="15"/>
      <c r="CA799" s="8"/>
      <c r="CB799" s="8"/>
      <c r="CC799" s="8"/>
      <c r="CD799" s="8"/>
      <c r="CE799" s="8"/>
      <c r="CF799" s="8"/>
      <c r="CG799" s="8"/>
      <c r="CH799" s="8"/>
      <c r="CI799" s="8"/>
      <c r="CJ799" s="8"/>
      <c r="CK799" s="8"/>
      <c r="CL799" s="8"/>
      <c r="CM799" s="8"/>
      <c r="CN799" s="8"/>
      <c r="CO799" s="8"/>
      <c r="CP799" s="8"/>
      <c r="CQ799" s="8"/>
      <c r="CR799" s="8"/>
      <c r="CS799" s="8"/>
      <c r="CT799" s="8"/>
      <c r="CU799" s="8"/>
      <c r="CV799" s="8"/>
      <c r="CW799" s="8"/>
      <c r="CX799" s="8"/>
      <c r="CY799" s="8"/>
      <c r="CZ799" s="8"/>
    </row>
    <row r="800" ht="14.25" customHeight="1">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c r="BC800" s="15"/>
      <c r="BD800" s="15"/>
      <c r="BE800" s="15"/>
      <c r="BF800" s="15"/>
      <c r="BG800" s="15"/>
      <c r="BH800" s="15"/>
      <c r="BI800" s="15"/>
      <c r="BJ800" s="15"/>
      <c r="BK800" s="15"/>
      <c r="BL800" s="15"/>
      <c r="BM800" s="15"/>
      <c r="BN800" s="15"/>
      <c r="BO800" s="15"/>
      <c r="BP800" s="15"/>
      <c r="BQ800" s="15"/>
      <c r="BR800" s="15"/>
      <c r="BS800" s="15"/>
      <c r="BT800" s="15"/>
      <c r="BU800" s="15"/>
      <c r="BV800" s="15"/>
      <c r="BW800" s="15"/>
      <c r="BX800" s="15"/>
      <c r="BY800" s="15"/>
      <c r="BZ800" s="15"/>
      <c r="CA800" s="8"/>
      <c r="CB800" s="8"/>
      <c r="CC800" s="8"/>
      <c r="CD800" s="8"/>
      <c r="CE800" s="8"/>
      <c r="CF800" s="8"/>
      <c r="CG800" s="8"/>
      <c r="CH800" s="8"/>
      <c r="CI800" s="8"/>
      <c r="CJ800" s="8"/>
      <c r="CK800" s="8"/>
      <c r="CL800" s="8"/>
      <c r="CM800" s="8"/>
      <c r="CN800" s="8"/>
      <c r="CO800" s="8"/>
      <c r="CP800" s="8"/>
      <c r="CQ800" s="8"/>
      <c r="CR800" s="8"/>
      <c r="CS800" s="8"/>
      <c r="CT800" s="8"/>
      <c r="CU800" s="8"/>
      <c r="CV800" s="8"/>
      <c r="CW800" s="8"/>
      <c r="CX800" s="8"/>
      <c r="CY800" s="8"/>
      <c r="CZ800" s="8"/>
    </row>
    <row r="801" ht="14.25" customHeight="1">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c r="AA801" s="15"/>
      <c r="AB801" s="15"/>
      <c r="AC801" s="15"/>
      <c r="AD801" s="15"/>
      <c r="AE801" s="15"/>
      <c r="AF801" s="15"/>
      <c r="AG801" s="15"/>
      <c r="AH801" s="15"/>
      <c r="AI801" s="15"/>
      <c r="AJ801" s="15"/>
      <c r="AK801" s="15"/>
      <c r="AL801" s="15"/>
      <c r="AM801" s="15"/>
      <c r="AN801" s="15"/>
      <c r="AO801" s="15"/>
      <c r="AP801" s="15"/>
      <c r="AQ801" s="15"/>
      <c r="AR801" s="15"/>
      <c r="AS801" s="15"/>
      <c r="AT801" s="15"/>
      <c r="AU801" s="15"/>
      <c r="AV801" s="15"/>
      <c r="AW801" s="15"/>
      <c r="AX801" s="15"/>
      <c r="AY801" s="15"/>
      <c r="AZ801" s="15"/>
      <c r="BA801" s="15"/>
      <c r="BB801" s="15"/>
      <c r="BC801" s="15"/>
      <c r="BD801" s="15"/>
      <c r="BE801" s="15"/>
      <c r="BF801" s="15"/>
      <c r="BG801" s="15"/>
      <c r="BH801" s="15"/>
      <c r="BI801" s="15"/>
      <c r="BJ801" s="15"/>
      <c r="BK801" s="15"/>
      <c r="BL801" s="15"/>
      <c r="BM801" s="15"/>
      <c r="BN801" s="15"/>
      <c r="BO801" s="15"/>
      <c r="BP801" s="15"/>
      <c r="BQ801" s="15"/>
      <c r="BR801" s="15"/>
      <c r="BS801" s="15"/>
      <c r="BT801" s="15"/>
      <c r="BU801" s="15"/>
      <c r="BV801" s="15"/>
      <c r="BW801" s="15"/>
      <c r="BX801" s="15"/>
      <c r="BY801" s="15"/>
      <c r="BZ801" s="15"/>
      <c r="CA801" s="8"/>
      <c r="CB801" s="8"/>
      <c r="CC801" s="8"/>
      <c r="CD801" s="8"/>
      <c r="CE801" s="8"/>
      <c r="CF801" s="8"/>
      <c r="CG801" s="8"/>
      <c r="CH801" s="8"/>
      <c r="CI801" s="8"/>
      <c r="CJ801" s="8"/>
      <c r="CK801" s="8"/>
      <c r="CL801" s="8"/>
      <c r="CM801" s="8"/>
      <c r="CN801" s="8"/>
      <c r="CO801" s="8"/>
      <c r="CP801" s="8"/>
      <c r="CQ801" s="8"/>
      <c r="CR801" s="8"/>
      <c r="CS801" s="8"/>
      <c r="CT801" s="8"/>
      <c r="CU801" s="8"/>
      <c r="CV801" s="8"/>
      <c r="CW801" s="8"/>
      <c r="CX801" s="8"/>
      <c r="CY801" s="8"/>
      <c r="CZ801" s="8"/>
    </row>
    <row r="802" ht="14.25" customHeight="1">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c r="BC802" s="15"/>
      <c r="BD802" s="15"/>
      <c r="BE802" s="15"/>
      <c r="BF802" s="15"/>
      <c r="BG802" s="15"/>
      <c r="BH802" s="15"/>
      <c r="BI802" s="15"/>
      <c r="BJ802" s="15"/>
      <c r="BK802" s="15"/>
      <c r="BL802" s="15"/>
      <c r="BM802" s="15"/>
      <c r="BN802" s="15"/>
      <c r="BO802" s="15"/>
      <c r="BP802" s="15"/>
      <c r="BQ802" s="15"/>
      <c r="BR802" s="15"/>
      <c r="BS802" s="15"/>
      <c r="BT802" s="15"/>
      <c r="BU802" s="15"/>
      <c r="BV802" s="15"/>
      <c r="BW802" s="15"/>
      <c r="BX802" s="15"/>
      <c r="BY802" s="15"/>
      <c r="BZ802" s="15"/>
      <c r="CA802" s="8"/>
      <c r="CB802" s="8"/>
      <c r="CC802" s="8"/>
      <c r="CD802" s="8"/>
      <c r="CE802" s="8"/>
      <c r="CF802" s="8"/>
      <c r="CG802" s="8"/>
      <c r="CH802" s="8"/>
      <c r="CI802" s="8"/>
      <c r="CJ802" s="8"/>
      <c r="CK802" s="8"/>
      <c r="CL802" s="8"/>
      <c r="CM802" s="8"/>
      <c r="CN802" s="8"/>
      <c r="CO802" s="8"/>
      <c r="CP802" s="8"/>
      <c r="CQ802" s="8"/>
      <c r="CR802" s="8"/>
      <c r="CS802" s="8"/>
      <c r="CT802" s="8"/>
      <c r="CU802" s="8"/>
      <c r="CV802" s="8"/>
      <c r="CW802" s="8"/>
      <c r="CX802" s="8"/>
      <c r="CY802" s="8"/>
      <c r="CZ802" s="8"/>
    </row>
    <row r="803" ht="14.25" customHeight="1">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c r="AA803" s="15"/>
      <c r="AB803" s="15"/>
      <c r="AC803" s="15"/>
      <c r="AD803" s="15"/>
      <c r="AE803" s="15"/>
      <c r="AF803" s="15"/>
      <c r="AG803" s="15"/>
      <c r="AH803" s="15"/>
      <c r="AI803" s="15"/>
      <c r="AJ803" s="15"/>
      <c r="AK803" s="15"/>
      <c r="AL803" s="15"/>
      <c r="AM803" s="15"/>
      <c r="AN803" s="15"/>
      <c r="AO803" s="15"/>
      <c r="AP803" s="15"/>
      <c r="AQ803" s="15"/>
      <c r="AR803" s="15"/>
      <c r="AS803" s="15"/>
      <c r="AT803" s="15"/>
      <c r="AU803" s="15"/>
      <c r="AV803" s="15"/>
      <c r="AW803" s="15"/>
      <c r="AX803" s="15"/>
      <c r="AY803" s="15"/>
      <c r="AZ803" s="15"/>
      <c r="BA803" s="15"/>
      <c r="BB803" s="15"/>
      <c r="BC803" s="15"/>
      <c r="BD803" s="15"/>
      <c r="BE803" s="15"/>
      <c r="BF803" s="15"/>
      <c r="BG803" s="15"/>
      <c r="BH803" s="15"/>
      <c r="BI803" s="15"/>
      <c r="BJ803" s="15"/>
      <c r="BK803" s="15"/>
      <c r="BL803" s="15"/>
      <c r="BM803" s="15"/>
      <c r="BN803" s="15"/>
      <c r="BO803" s="15"/>
      <c r="BP803" s="15"/>
      <c r="BQ803" s="15"/>
      <c r="BR803" s="15"/>
      <c r="BS803" s="15"/>
      <c r="BT803" s="15"/>
      <c r="BU803" s="15"/>
      <c r="BV803" s="15"/>
      <c r="BW803" s="15"/>
      <c r="BX803" s="15"/>
      <c r="BY803" s="15"/>
      <c r="BZ803" s="15"/>
      <c r="CA803" s="8"/>
      <c r="CB803" s="8"/>
      <c r="CC803" s="8"/>
      <c r="CD803" s="8"/>
      <c r="CE803" s="8"/>
      <c r="CF803" s="8"/>
      <c r="CG803" s="8"/>
      <c r="CH803" s="8"/>
      <c r="CI803" s="8"/>
      <c r="CJ803" s="8"/>
      <c r="CK803" s="8"/>
      <c r="CL803" s="8"/>
      <c r="CM803" s="8"/>
      <c r="CN803" s="8"/>
      <c r="CO803" s="8"/>
      <c r="CP803" s="8"/>
      <c r="CQ803" s="8"/>
      <c r="CR803" s="8"/>
      <c r="CS803" s="8"/>
      <c r="CT803" s="8"/>
      <c r="CU803" s="8"/>
      <c r="CV803" s="8"/>
      <c r="CW803" s="8"/>
      <c r="CX803" s="8"/>
      <c r="CY803" s="8"/>
      <c r="CZ803" s="8"/>
    </row>
    <row r="804" ht="14.25" customHeight="1">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c r="BC804" s="15"/>
      <c r="BD804" s="15"/>
      <c r="BE804" s="15"/>
      <c r="BF804" s="15"/>
      <c r="BG804" s="15"/>
      <c r="BH804" s="15"/>
      <c r="BI804" s="15"/>
      <c r="BJ804" s="15"/>
      <c r="BK804" s="15"/>
      <c r="BL804" s="15"/>
      <c r="BM804" s="15"/>
      <c r="BN804" s="15"/>
      <c r="BO804" s="15"/>
      <c r="BP804" s="15"/>
      <c r="BQ804" s="15"/>
      <c r="BR804" s="15"/>
      <c r="BS804" s="15"/>
      <c r="BT804" s="15"/>
      <c r="BU804" s="15"/>
      <c r="BV804" s="15"/>
      <c r="BW804" s="15"/>
      <c r="BX804" s="15"/>
      <c r="BY804" s="15"/>
      <c r="BZ804" s="15"/>
      <c r="CA804" s="8"/>
      <c r="CB804" s="8"/>
      <c r="CC804" s="8"/>
      <c r="CD804" s="8"/>
      <c r="CE804" s="8"/>
      <c r="CF804" s="8"/>
      <c r="CG804" s="8"/>
      <c r="CH804" s="8"/>
      <c r="CI804" s="8"/>
      <c r="CJ804" s="8"/>
      <c r="CK804" s="8"/>
      <c r="CL804" s="8"/>
      <c r="CM804" s="8"/>
      <c r="CN804" s="8"/>
      <c r="CO804" s="8"/>
      <c r="CP804" s="8"/>
      <c r="CQ804" s="8"/>
      <c r="CR804" s="8"/>
      <c r="CS804" s="8"/>
      <c r="CT804" s="8"/>
      <c r="CU804" s="8"/>
      <c r="CV804" s="8"/>
      <c r="CW804" s="8"/>
      <c r="CX804" s="8"/>
      <c r="CY804" s="8"/>
      <c r="CZ804" s="8"/>
    </row>
    <row r="805" ht="14.25" customHeight="1">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c r="AA805" s="15"/>
      <c r="AB805" s="15"/>
      <c r="AC805" s="15"/>
      <c r="AD805" s="15"/>
      <c r="AE805" s="15"/>
      <c r="AF805" s="15"/>
      <c r="AG805" s="15"/>
      <c r="AH805" s="15"/>
      <c r="AI805" s="15"/>
      <c r="AJ805" s="15"/>
      <c r="AK805" s="15"/>
      <c r="AL805" s="15"/>
      <c r="AM805" s="15"/>
      <c r="AN805" s="15"/>
      <c r="AO805" s="15"/>
      <c r="AP805" s="15"/>
      <c r="AQ805" s="15"/>
      <c r="AR805" s="15"/>
      <c r="AS805" s="15"/>
      <c r="AT805" s="15"/>
      <c r="AU805" s="15"/>
      <c r="AV805" s="15"/>
      <c r="AW805" s="15"/>
      <c r="AX805" s="15"/>
      <c r="AY805" s="15"/>
      <c r="AZ805" s="15"/>
      <c r="BA805" s="15"/>
      <c r="BB805" s="15"/>
      <c r="BC805" s="15"/>
      <c r="BD805" s="15"/>
      <c r="BE805" s="15"/>
      <c r="BF805" s="15"/>
      <c r="BG805" s="15"/>
      <c r="BH805" s="15"/>
      <c r="BI805" s="15"/>
      <c r="BJ805" s="15"/>
      <c r="BK805" s="15"/>
      <c r="BL805" s="15"/>
      <c r="BM805" s="15"/>
      <c r="BN805" s="15"/>
      <c r="BO805" s="15"/>
      <c r="BP805" s="15"/>
      <c r="BQ805" s="15"/>
      <c r="BR805" s="15"/>
      <c r="BS805" s="15"/>
      <c r="BT805" s="15"/>
      <c r="BU805" s="15"/>
      <c r="BV805" s="15"/>
      <c r="BW805" s="15"/>
      <c r="BX805" s="15"/>
      <c r="BY805" s="15"/>
      <c r="BZ805" s="15"/>
      <c r="CA805" s="8"/>
      <c r="CB805" s="8"/>
      <c r="CC805" s="8"/>
      <c r="CD805" s="8"/>
      <c r="CE805" s="8"/>
      <c r="CF805" s="8"/>
      <c r="CG805" s="8"/>
      <c r="CH805" s="8"/>
      <c r="CI805" s="8"/>
      <c r="CJ805" s="8"/>
      <c r="CK805" s="8"/>
      <c r="CL805" s="8"/>
      <c r="CM805" s="8"/>
      <c r="CN805" s="8"/>
      <c r="CO805" s="8"/>
      <c r="CP805" s="8"/>
      <c r="CQ805" s="8"/>
      <c r="CR805" s="8"/>
      <c r="CS805" s="8"/>
      <c r="CT805" s="8"/>
      <c r="CU805" s="8"/>
      <c r="CV805" s="8"/>
      <c r="CW805" s="8"/>
      <c r="CX805" s="8"/>
      <c r="CY805" s="8"/>
      <c r="CZ805" s="8"/>
    </row>
    <row r="806" ht="14.25" customHeight="1">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c r="BC806" s="15"/>
      <c r="BD806" s="15"/>
      <c r="BE806" s="15"/>
      <c r="BF806" s="15"/>
      <c r="BG806" s="15"/>
      <c r="BH806" s="15"/>
      <c r="BI806" s="15"/>
      <c r="BJ806" s="15"/>
      <c r="BK806" s="15"/>
      <c r="BL806" s="15"/>
      <c r="BM806" s="15"/>
      <c r="BN806" s="15"/>
      <c r="BO806" s="15"/>
      <c r="BP806" s="15"/>
      <c r="BQ806" s="15"/>
      <c r="BR806" s="15"/>
      <c r="BS806" s="15"/>
      <c r="BT806" s="15"/>
      <c r="BU806" s="15"/>
      <c r="BV806" s="15"/>
      <c r="BW806" s="15"/>
      <c r="BX806" s="15"/>
      <c r="BY806" s="15"/>
      <c r="BZ806" s="15"/>
      <c r="CA806" s="8"/>
      <c r="CB806" s="8"/>
      <c r="CC806" s="8"/>
      <c r="CD806" s="8"/>
      <c r="CE806" s="8"/>
      <c r="CF806" s="8"/>
      <c r="CG806" s="8"/>
      <c r="CH806" s="8"/>
      <c r="CI806" s="8"/>
      <c r="CJ806" s="8"/>
      <c r="CK806" s="8"/>
      <c r="CL806" s="8"/>
      <c r="CM806" s="8"/>
      <c r="CN806" s="8"/>
      <c r="CO806" s="8"/>
      <c r="CP806" s="8"/>
      <c r="CQ806" s="8"/>
      <c r="CR806" s="8"/>
      <c r="CS806" s="8"/>
      <c r="CT806" s="8"/>
      <c r="CU806" s="8"/>
      <c r="CV806" s="8"/>
      <c r="CW806" s="8"/>
      <c r="CX806" s="8"/>
      <c r="CY806" s="8"/>
      <c r="CZ806" s="8"/>
    </row>
    <row r="807" ht="14.25" customHeight="1">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c r="AA807" s="15"/>
      <c r="AB807" s="15"/>
      <c r="AC807" s="15"/>
      <c r="AD807" s="15"/>
      <c r="AE807" s="15"/>
      <c r="AF807" s="15"/>
      <c r="AG807" s="15"/>
      <c r="AH807" s="15"/>
      <c r="AI807" s="15"/>
      <c r="AJ807" s="15"/>
      <c r="AK807" s="15"/>
      <c r="AL807" s="15"/>
      <c r="AM807" s="15"/>
      <c r="AN807" s="15"/>
      <c r="AO807" s="15"/>
      <c r="AP807" s="15"/>
      <c r="AQ807" s="15"/>
      <c r="AR807" s="15"/>
      <c r="AS807" s="15"/>
      <c r="AT807" s="15"/>
      <c r="AU807" s="15"/>
      <c r="AV807" s="15"/>
      <c r="AW807" s="15"/>
      <c r="AX807" s="15"/>
      <c r="AY807" s="15"/>
      <c r="AZ807" s="15"/>
      <c r="BA807" s="15"/>
      <c r="BB807" s="15"/>
      <c r="BC807" s="15"/>
      <c r="BD807" s="15"/>
      <c r="BE807" s="15"/>
      <c r="BF807" s="15"/>
      <c r="BG807" s="15"/>
      <c r="BH807" s="15"/>
      <c r="BI807" s="15"/>
      <c r="BJ807" s="15"/>
      <c r="BK807" s="15"/>
      <c r="BL807" s="15"/>
      <c r="BM807" s="15"/>
      <c r="BN807" s="15"/>
      <c r="BO807" s="15"/>
      <c r="BP807" s="15"/>
      <c r="BQ807" s="15"/>
      <c r="BR807" s="15"/>
      <c r="BS807" s="15"/>
      <c r="BT807" s="15"/>
      <c r="BU807" s="15"/>
      <c r="BV807" s="15"/>
      <c r="BW807" s="15"/>
      <c r="BX807" s="15"/>
      <c r="BY807" s="15"/>
      <c r="BZ807" s="15"/>
      <c r="CA807" s="8"/>
      <c r="CB807" s="8"/>
      <c r="CC807" s="8"/>
      <c r="CD807" s="8"/>
      <c r="CE807" s="8"/>
      <c r="CF807" s="8"/>
      <c r="CG807" s="8"/>
      <c r="CH807" s="8"/>
      <c r="CI807" s="8"/>
      <c r="CJ807" s="8"/>
      <c r="CK807" s="8"/>
      <c r="CL807" s="8"/>
      <c r="CM807" s="8"/>
      <c r="CN807" s="8"/>
      <c r="CO807" s="8"/>
      <c r="CP807" s="8"/>
      <c r="CQ807" s="8"/>
      <c r="CR807" s="8"/>
      <c r="CS807" s="8"/>
      <c r="CT807" s="8"/>
      <c r="CU807" s="8"/>
      <c r="CV807" s="8"/>
      <c r="CW807" s="8"/>
      <c r="CX807" s="8"/>
      <c r="CY807" s="8"/>
      <c r="CZ807" s="8"/>
    </row>
    <row r="808" ht="14.25" customHeight="1">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c r="BC808" s="15"/>
      <c r="BD808" s="15"/>
      <c r="BE808" s="15"/>
      <c r="BF808" s="15"/>
      <c r="BG808" s="15"/>
      <c r="BH808" s="15"/>
      <c r="BI808" s="15"/>
      <c r="BJ808" s="15"/>
      <c r="BK808" s="15"/>
      <c r="BL808" s="15"/>
      <c r="BM808" s="15"/>
      <c r="BN808" s="15"/>
      <c r="BO808" s="15"/>
      <c r="BP808" s="15"/>
      <c r="BQ808" s="15"/>
      <c r="BR808" s="15"/>
      <c r="BS808" s="15"/>
      <c r="BT808" s="15"/>
      <c r="BU808" s="15"/>
      <c r="BV808" s="15"/>
      <c r="BW808" s="15"/>
      <c r="BX808" s="15"/>
      <c r="BY808" s="15"/>
      <c r="BZ808" s="15"/>
      <c r="CA808" s="8"/>
      <c r="CB808" s="8"/>
      <c r="CC808" s="8"/>
      <c r="CD808" s="8"/>
      <c r="CE808" s="8"/>
      <c r="CF808" s="8"/>
      <c r="CG808" s="8"/>
      <c r="CH808" s="8"/>
      <c r="CI808" s="8"/>
      <c r="CJ808" s="8"/>
      <c r="CK808" s="8"/>
      <c r="CL808" s="8"/>
      <c r="CM808" s="8"/>
      <c r="CN808" s="8"/>
      <c r="CO808" s="8"/>
      <c r="CP808" s="8"/>
      <c r="CQ808" s="8"/>
      <c r="CR808" s="8"/>
      <c r="CS808" s="8"/>
      <c r="CT808" s="8"/>
      <c r="CU808" s="8"/>
      <c r="CV808" s="8"/>
      <c r="CW808" s="8"/>
      <c r="CX808" s="8"/>
      <c r="CY808" s="8"/>
      <c r="CZ808" s="8"/>
    </row>
    <row r="809" ht="14.25" customHeight="1">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c r="AA809" s="15"/>
      <c r="AB809" s="15"/>
      <c r="AC809" s="15"/>
      <c r="AD809" s="15"/>
      <c r="AE809" s="15"/>
      <c r="AF809" s="15"/>
      <c r="AG809" s="15"/>
      <c r="AH809" s="15"/>
      <c r="AI809" s="15"/>
      <c r="AJ809" s="15"/>
      <c r="AK809" s="15"/>
      <c r="AL809" s="15"/>
      <c r="AM809" s="15"/>
      <c r="AN809" s="15"/>
      <c r="AO809" s="15"/>
      <c r="AP809" s="15"/>
      <c r="AQ809" s="15"/>
      <c r="AR809" s="15"/>
      <c r="AS809" s="15"/>
      <c r="AT809" s="15"/>
      <c r="AU809" s="15"/>
      <c r="AV809" s="15"/>
      <c r="AW809" s="15"/>
      <c r="AX809" s="15"/>
      <c r="AY809" s="15"/>
      <c r="AZ809" s="15"/>
      <c r="BA809" s="15"/>
      <c r="BB809" s="15"/>
      <c r="BC809" s="15"/>
      <c r="BD809" s="15"/>
      <c r="BE809" s="15"/>
      <c r="BF809" s="15"/>
      <c r="BG809" s="15"/>
      <c r="BH809" s="15"/>
      <c r="BI809" s="15"/>
      <c r="BJ809" s="15"/>
      <c r="BK809" s="15"/>
      <c r="BL809" s="15"/>
      <c r="BM809" s="15"/>
      <c r="BN809" s="15"/>
      <c r="BO809" s="15"/>
      <c r="BP809" s="15"/>
      <c r="BQ809" s="15"/>
      <c r="BR809" s="15"/>
      <c r="BS809" s="15"/>
      <c r="BT809" s="15"/>
      <c r="BU809" s="15"/>
      <c r="BV809" s="15"/>
      <c r="BW809" s="15"/>
      <c r="BX809" s="15"/>
      <c r="BY809" s="15"/>
      <c r="BZ809" s="15"/>
      <c r="CA809" s="8"/>
      <c r="CB809" s="8"/>
      <c r="CC809" s="8"/>
      <c r="CD809" s="8"/>
      <c r="CE809" s="8"/>
      <c r="CF809" s="8"/>
      <c r="CG809" s="8"/>
      <c r="CH809" s="8"/>
      <c r="CI809" s="8"/>
      <c r="CJ809" s="8"/>
      <c r="CK809" s="8"/>
      <c r="CL809" s="8"/>
      <c r="CM809" s="8"/>
      <c r="CN809" s="8"/>
      <c r="CO809" s="8"/>
      <c r="CP809" s="8"/>
      <c r="CQ809" s="8"/>
      <c r="CR809" s="8"/>
      <c r="CS809" s="8"/>
      <c r="CT809" s="8"/>
      <c r="CU809" s="8"/>
      <c r="CV809" s="8"/>
      <c r="CW809" s="8"/>
      <c r="CX809" s="8"/>
      <c r="CY809" s="8"/>
      <c r="CZ809" s="8"/>
    </row>
    <row r="810" ht="14.25" customHeight="1">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c r="BC810" s="15"/>
      <c r="BD810" s="15"/>
      <c r="BE810" s="15"/>
      <c r="BF810" s="15"/>
      <c r="BG810" s="15"/>
      <c r="BH810" s="15"/>
      <c r="BI810" s="15"/>
      <c r="BJ810" s="15"/>
      <c r="BK810" s="15"/>
      <c r="BL810" s="15"/>
      <c r="BM810" s="15"/>
      <c r="BN810" s="15"/>
      <c r="BO810" s="15"/>
      <c r="BP810" s="15"/>
      <c r="BQ810" s="15"/>
      <c r="BR810" s="15"/>
      <c r="BS810" s="15"/>
      <c r="BT810" s="15"/>
      <c r="BU810" s="15"/>
      <c r="BV810" s="15"/>
      <c r="BW810" s="15"/>
      <c r="BX810" s="15"/>
      <c r="BY810" s="15"/>
      <c r="BZ810" s="15"/>
      <c r="CA810" s="8"/>
      <c r="CB810" s="8"/>
      <c r="CC810" s="8"/>
      <c r="CD810" s="8"/>
      <c r="CE810" s="8"/>
      <c r="CF810" s="8"/>
      <c r="CG810" s="8"/>
      <c r="CH810" s="8"/>
      <c r="CI810" s="8"/>
      <c r="CJ810" s="8"/>
      <c r="CK810" s="8"/>
      <c r="CL810" s="8"/>
      <c r="CM810" s="8"/>
      <c r="CN810" s="8"/>
      <c r="CO810" s="8"/>
      <c r="CP810" s="8"/>
      <c r="CQ810" s="8"/>
      <c r="CR810" s="8"/>
      <c r="CS810" s="8"/>
      <c r="CT810" s="8"/>
      <c r="CU810" s="8"/>
      <c r="CV810" s="8"/>
      <c r="CW810" s="8"/>
      <c r="CX810" s="8"/>
      <c r="CY810" s="8"/>
      <c r="CZ810" s="8"/>
    </row>
    <row r="811" ht="14.25" customHeight="1">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c r="AA811" s="15"/>
      <c r="AB811" s="15"/>
      <c r="AC811" s="15"/>
      <c r="AD811" s="15"/>
      <c r="AE811" s="15"/>
      <c r="AF811" s="15"/>
      <c r="AG811" s="15"/>
      <c r="AH811" s="15"/>
      <c r="AI811" s="15"/>
      <c r="AJ811" s="15"/>
      <c r="AK811" s="15"/>
      <c r="AL811" s="15"/>
      <c r="AM811" s="15"/>
      <c r="AN811" s="15"/>
      <c r="AO811" s="15"/>
      <c r="AP811" s="15"/>
      <c r="AQ811" s="15"/>
      <c r="AR811" s="15"/>
      <c r="AS811" s="15"/>
      <c r="AT811" s="15"/>
      <c r="AU811" s="15"/>
      <c r="AV811" s="15"/>
      <c r="AW811" s="15"/>
      <c r="AX811" s="15"/>
      <c r="AY811" s="15"/>
      <c r="AZ811" s="15"/>
      <c r="BA811" s="15"/>
      <c r="BB811" s="15"/>
      <c r="BC811" s="15"/>
      <c r="BD811" s="15"/>
      <c r="BE811" s="15"/>
      <c r="BF811" s="15"/>
      <c r="BG811" s="15"/>
      <c r="BH811" s="15"/>
      <c r="BI811" s="15"/>
      <c r="BJ811" s="15"/>
      <c r="BK811" s="15"/>
      <c r="BL811" s="15"/>
      <c r="BM811" s="15"/>
      <c r="BN811" s="15"/>
      <c r="BO811" s="15"/>
      <c r="BP811" s="15"/>
      <c r="BQ811" s="15"/>
      <c r="BR811" s="15"/>
      <c r="BS811" s="15"/>
      <c r="BT811" s="15"/>
      <c r="BU811" s="15"/>
      <c r="BV811" s="15"/>
      <c r="BW811" s="15"/>
      <c r="BX811" s="15"/>
      <c r="BY811" s="15"/>
      <c r="BZ811" s="15"/>
      <c r="CA811" s="8"/>
      <c r="CB811" s="8"/>
      <c r="CC811" s="8"/>
      <c r="CD811" s="8"/>
      <c r="CE811" s="8"/>
      <c r="CF811" s="8"/>
      <c r="CG811" s="8"/>
      <c r="CH811" s="8"/>
      <c r="CI811" s="8"/>
      <c r="CJ811" s="8"/>
      <c r="CK811" s="8"/>
      <c r="CL811" s="8"/>
      <c r="CM811" s="8"/>
      <c r="CN811" s="8"/>
      <c r="CO811" s="8"/>
      <c r="CP811" s="8"/>
      <c r="CQ811" s="8"/>
      <c r="CR811" s="8"/>
      <c r="CS811" s="8"/>
      <c r="CT811" s="8"/>
      <c r="CU811" s="8"/>
      <c r="CV811" s="8"/>
      <c r="CW811" s="8"/>
      <c r="CX811" s="8"/>
      <c r="CY811" s="8"/>
      <c r="CZ811" s="8"/>
    </row>
    <row r="812" ht="14.25" customHeight="1">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c r="BC812" s="15"/>
      <c r="BD812" s="15"/>
      <c r="BE812" s="15"/>
      <c r="BF812" s="15"/>
      <c r="BG812" s="15"/>
      <c r="BH812" s="15"/>
      <c r="BI812" s="15"/>
      <c r="BJ812" s="15"/>
      <c r="BK812" s="15"/>
      <c r="BL812" s="15"/>
      <c r="BM812" s="15"/>
      <c r="BN812" s="15"/>
      <c r="BO812" s="15"/>
      <c r="BP812" s="15"/>
      <c r="BQ812" s="15"/>
      <c r="BR812" s="15"/>
      <c r="BS812" s="15"/>
      <c r="BT812" s="15"/>
      <c r="BU812" s="15"/>
      <c r="BV812" s="15"/>
      <c r="BW812" s="15"/>
      <c r="BX812" s="15"/>
      <c r="BY812" s="15"/>
      <c r="BZ812" s="15"/>
      <c r="CA812" s="8"/>
      <c r="CB812" s="8"/>
      <c r="CC812" s="8"/>
      <c r="CD812" s="8"/>
      <c r="CE812" s="8"/>
      <c r="CF812" s="8"/>
      <c r="CG812" s="8"/>
      <c r="CH812" s="8"/>
      <c r="CI812" s="8"/>
      <c r="CJ812" s="8"/>
      <c r="CK812" s="8"/>
      <c r="CL812" s="8"/>
      <c r="CM812" s="8"/>
      <c r="CN812" s="8"/>
      <c r="CO812" s="8"/>
      <c r="CP812" s="8"/>
      <c r="CQ812" s="8"/>
      <c r="CR812" s="8"/>
      <c r="CS812" s="8"/>
      <c r="CT812" s="8"/>
      <c r="CU812" s="8"/>
      <c r="CV812" s="8"/>
      <c r="CW812" s="8"/>
      <c r="CX812" s="8"/>
      <c r="CY812" s="8"/>
      <c r="CZ812" s="8"/>
    </row>
    <row r="813" ht="14.25" customHeight="1">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c r="AA813" s="15"/>
      <c r="AB813" s="15"/>
      <c r="AC813" s="15"/>
      <c r="AD813" s="15"/>
      <c r="AE813" s="15"/>
      <c r="AF813" s="15"/>
      <c r="AG813" s="15"/>
      <c r="AH813" s="15"/>
      <c r="AI813" s="15"/>
      <c r="AJ813" s="15"/>
      <c r="AK813" s="15"/>
      <c r="AL813" s="15"/>
      <c r="AM813" s="15"/>
      <c r="AN813" s="15"/>
      <c r="AO813" s="15"/>
      <c r="AP813" s="15"/>
      <c r="AQ813" s="15"/>
      <c r="AR813" s="15"/>
      <c r="AS813" s="15"/>
      <c r="AT813" s="15"/>
      <c r="AU813" s="15"/>
      <c r="AV813" s="15"/>
      <c r="AW813" s="15"/>
      <c r="AX813" s="15"/>
      <c r="AY813" s="15"/>
      <c r="AZ813" s="15"/>
      <c r="BA813" s="15"/>
      <c r="BB813" s="15"/>
      <c r="BC813" s="15"/>
      <c r="BD813" s="15"/>
      <c r="BE813" s="15"/>
      <c r="BF813" s="15"/>
      <c r="BG813" s="15"/>
      <c r="BH813" s="15"/>
      <c r="BI813" s="15"/>
      <c r="BJ813" s="15"/>
      <c r="BK813" s="15"/>
      <c r="BL813" s="15"/>
      <c r="BM813" s="15"/>
      <c r="BN813" s="15"/>
      <c r="BO813" s="15"/>
      <c r="BP813" s="15"/>
      <c r="BQ813" s="15"/>
      <c r="BR813" s="15"/>
      <c r="BS813" s="15"/>
      <c r="BT813" s="15"/>
      <c r="BU813" s="15"/>
      <c r="BV813" s="15"/>
      <c r="BW813" s="15"/>
      <c r="BX813" s="15"/>
      <c r="BY813" s="15"/>
      <c r="BZ813" s="15"/>
      <c r="CA813" s="8"/>
      <c r="CB813" s="8"/>
      <c r="CC813" s="8"/>
      <c r="CD813" s="8"/>
      <c r="CE813" s="8"/>
      <c r="CF813" s="8"/>
      <c r="CG813" s="8"/>
      <c r="CH813" s="8"/>
      <c r="CI813" s="8"/>
      <c r="CJ813" s="8"/>
      <c r="CK813" s="8"/>
      <c r="CL813" s="8"/>
      <c r="CM813" s="8"/>
      <c r="CN813" s="8"/>
      <c r="CO813" s="8"/>
      <c r="CP813" s="8"/>
      <c r="CQ813" s="8"/>
      <c r="CR813" s="8"/>
      <c r="CS813" s="8"/>
      <c r="CT813" s="8"/>
      <c r="CU813" s="8"/>
      <c r="CV813" s="8"/>
      <c r="CW813" s="8"/>
      <c r="CX813" s="8"/>
      <c r="CY813" s="8"/>
      <c r="CZ813" s="8"/>
    </row>
    <row r="814" ht="14.25" customHeight="1">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c r="BC814" s="15"/>
      <c r="BD814" s="15"/>
      <c r="BE814" s="15"/>
      <c r="BF814" s="15"/>
      <c r="BG814" s="15"/>
      <c r="BH814" s="15"/>
      <c r="BI814" s="15"/>
      <c r="BJ814" s="15"/>
      <c r="BK814" s="15"/>
      <c r="BL814" s="15"/>
      <c r="BM814" s="15"/>
      <c r="BN814" s="15"/>
      <c r="BO814" s="15"/>
      <c r="BP814" s="15"/>
      <c r="BQ814" s="15"/>
      <c r="BR814" s="15"/>
      <c r="BS814" s="15"/>
      <c r="BT814" s="15"/>
      <c r="BU814" s="15"/>
      <c r="BV814" s="15"/>
      <c r="BW814" s="15"/>
      <c r="BX814" s="15"/>
      <c r="BY814" s="15"/>
      <c r="BZ814" s="15"/>
      <c r="CA814" s="8"/>
      <c r="CB814" s="8"/>
      <c r="CC814" s="8"/>
      <c r="CD814" s="8"/>
      <c r="CE814" s="8"/>
      <c r="CF814" s="8"/>
      <c r="CG814" s="8"/>
      <c r="CH814" s="8"/>
      <c r="CI814" s="8"/>
      <c r="CJ814" s="8"/>
      <c r="CK814" s="8"/>
      <c r="CL814" s="8"/>
      <c r="CM814" s="8"/>
      <c r="CN814" s="8"/>
      <c r="CO814" s="8"/>
      <c r="CP814" s="8"/>
      <c r="CQ814" s="8"/>
      <c r="CR814" s="8"/>
      <c r="CS814" s="8"/>
      <c r="CT814" s="8"/>
      <c r="CU814" s="8"/>
      <c r="CV814" s="8"/>
      <c r="CW814" s="8"/>
      <c r="CX814" s="8"/>
      <c r="CY814" s="8"/>
      <c r="CZ814" s="8"/>
    </row>
    <row r="815" ht="14.25" customHeight="1">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c r="AA815" s="15"/>
      <c r="AB815" s="15"/>
      <c r="AC815" s="15"/>
      <c r="AD815" s="15"/>
      <c r="AE815" s="15"/>
      <c r="AF815" s="15"/>
      <c r="AG815" s="15"/>
      <c r="AH815" s="15"/>
      <c r="AI815" s="15"/>
      <c r="AJ815" s="15"/>
      <c r="AK815" s="15"/>
      <c r="AL815" s="15"/>
      <c r="AM815" s="15"/>
      <c r="AN815" s="15"/>
      <c r="AO815" s="15"/>
      <c r="AP815" s="15"/>
      <c r="AQ815" s="15"/>
      <c r="AR815" s="15"/>
      <c r="AS815" s="15"/>
      <c r="AT815" s="15"/>
      <c r="AU815" s="15"/>
      <c r="AV815" s="15"/>
      <c r="AW815" s="15"/>
      <c r="AX815" s="15"/>
      <c r="AY815" s="15"/>
      <c r="AZ815" s="15"/>
      <c r="BA815" s="15"/>
      <c r="BB815" s="15"/>
      <c r="BC815" s="15"/>
      <c r="BD815" s="15"/>
      <c r="BE815" s="15"/>
      <c r="BF815" s="15"/>
      <c r="BG815" s="15"/>
      <c r="BH815" s="15"/>
      <c r="BI815" s="15"/>
      <c r="BJ815" s="15"/>
      <c r="BK815" s="15"/>
      <c r="BL815" s="15"/>
      <c r="BM815" s="15"/>
      <c r="BN815" s="15"/>
      <c r="BO815" s="15"/>
      <c r="BP815" s="15"/>
      <c r="BQ815" s="15"/>
      <c r="BR815" s="15"/>
      <c r="BS815" s="15"/>
      <c r="BT815" s="15"/>
      <c r="BU815" s="15"/>
      <c r="BV815" s="15"/>
      <c r="BW815" s="15"/>
      <c r="BX815" s="15"/>
      <c r="BY815" s="15"/>
      <c r="BZ815" s="15"/>
      <c r="CA815" s="8"/>
      <c r="CB815" s="8"/>
      <c r="CC815" s="8"/>
      <c r="CD815" s="8"/>
      <c r="CE815" s="8"/>
      <c r="CF815" s="8"/>
      <c r="CG815" s="8"/>
      <c r="CH815" s="8"/>
      <c r="CI815" s="8"/>
      <c r="CJ815" s="8"/>
      <c r="CK815" s="8"/>
      <c r="CL815" s="8"/>
      <c r="CM815" s="8"/>
      <c r="CN815" s="8"/>
      <c r="CO815" s="8"/>
      <c r="CP815" s="8"/>
      <c r="CQ815" s="8"/>
      <c r="CR815" s="8"/>
      <c r="CS815" s="8"/>
      <c r="CT815" s="8"/>
      <c r="CU815" s="8"/>
      <c r="CV815" s="8"/>
      <c r="CW815" s="8"/>
      <c r="CX815" s="8"/>
      <c r="CY815" s="8"/>
      <c r="CZ815" s="8"/>
    </row>
    <row r="816" ht="14.25" customHeight="1">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c r="BC816" s="15"/>
      <c r="BD816" s="15"/>
      <c r="BE816" s="15"/>
      <c r="BF816" s="15"/>
      <c r="BG816" s="15"/>
      <c r="BH816" s="15"/>
      <c r="BI816" s="15"/>
      <c r="BJ816" s="15"/>
      <c r="BK816" s="15"/>
      <c r="BL816" s="15"/>
      <c r="BM816" s="15"/>
      <c r="BN816" s="15"/>
      <c r="BO816" s="15"/>
      <c r="BP816" s="15"/>
      <c r="BQ816" s="15"/>
      <c r="BR816" s="15"/>
      <c r="BS816" s="15"/>
      <c r="BT816" s="15"/>
      <c r="BU816" s="15"/>
      <c r="BV816" s="15"/>
      <c r="BW816" s="15"/>
      <c r="BX816" s="15"/>
      <c r="BY816" s="15"/>
      <c r="BZ816" s="15"/>
      <c r="CA816" s="8"/>
      <c r="CB816" s="8"/>
      <c r="CC816" s="8"/>
      <c r="CD816" s="8"/>
      <c r="CE816" s="8"/>
      <c r="CF816" s="8"/>
      <c r="CG816" s="8"/>
      <c r="CH816" s="8"/>
      <c r="CI816" s="8"/>
      <c r="CJ816" s="8"/>
      <c r="CK816" s="8"/>
      <c r="CL816" s="8"/>
      <c r="CM816" s="8"/>
      <c r="CN816" s="8"/>
      <c r="CO816" s="8"/>
      <c r="CP816" s="8"/>
      <c r="CQ816" s="8"/>
      <c r="CR816" s="8"/>
      <c r="CS816" s="8"/>
      <c r="CT816" s="8"/>
      <c r="CU816" s="8"/>
      <c r="CV816" s="8"/>
      <c r="CW816" s="8"/>
      <c r="CX816" s="8"/>
      <c r="CY816" s="8"/>
      <c r="CZ816" s="8"/>
    </row>
    <row r="817" ht="14.25" customHeight="1">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c r="AA817" s="15"/>
      <c r="AB817" s="15"/>
      <c r="AC817" s="15"/>
      <c r="AD817" s="15"/>
      <c r="AE817" s="15"/>
      <c r="AF817" s="15"/>
      <c r="AG817" s="15"/>
      <c r="AH817" s="15"/>
      <c r="AI817" s="15"/>
      <c r="AJ817" s="15"/>
      <c r="AK817" s="15"/>
      <c r="AL817" s="15"/>
      <c r="AM817" s="15"/>
      <c r="AN817" s="15"/>
      <c r="AO817" s="15"/>
      <c r="AP817" s="15"/>
      <c r="AQ817" s="15"/>
      <c r="AR817" s="15"/>
      <c r="AS817" s="15"/>
      <c r="AT817" s="15"/>
      <c r="AU817" s="15"/>
      <c r="AV817" s="15"/>
      <c r="AW817" s="15"/>
      <c r="AX817" s="15"/>
      <c r="AY817" s="15"/>
      <c r="AZ817" s="15"/>
      <c r="BA817" s="15"/>
      <c r="BB817" s="15"/>
      <c r="BC817" s="15"/>
      <c r="BD817" s="15"/>
      <c r="BE817" s="15"/>
      <c r="BF817" s="15"/>
      <c r="BG817" s="15"/>
      <c r="BH817" s="15"/>
      <c r="BI817" s="15"/>
      <c r="BJ817" s="15"/>
      <c r="BK817" s="15"/>
      <c r="BL817" s="15"/>
      <c r="BM817" s="15"/>
      <c r="BN817" s="15"/>
      <c r="BO817" s="15"/>
      <c r="BP817" s="15"/>
      <c r="BQ817" s="15"/>
      <c r="BR817" s="15"/>
      <c r="BS817" s="15"/>
      <c r="BT817" s="15"/>
      <c r="BU817" s="15"/>
      <c r="BV817" s="15"/>
      <c r="BW817" s="15"/>
      <c r="BX817" s="15"/>
      <c r="BY817" s="15"/>
      <c r="BZ817" s="15"/>
      <c r="CA817" s="8"/>
      <c r="CB817" s="8"/>
      <c r="CC817" s="8"/>
      <c r="CD817" s="8"/>
      <c r="CE817" s="8"/>
      <c r="CF817" s="8"/>
      <c r="CG817" s="8"/>
      <c r="CH817" s="8"/>
      <c r="CI817" s="8"/>
      <c r="CJ817" s="8"/>
      <c r="CK817" s="8"/>
      <c r="CL817" s="8"/>
      <c r="CM817" s="8"/>
      <c r="CN817" s="8"/>
      <c r="CO817" s="8"/>
      <c r="CP817" s="8"/>
      <c r="CQ817" s="8"/>
      <c r="CR817" s="8"/>
      <c r="CS817" s="8"/>
      <c r="CT817" s="8"/>
      <c r="CU817" s="8"/>
      <c r="CV817" s="8"/>
      <c r="CW817" s="8"/>
      <c r="CX817" s="8"/>
      <c r="CY817" s="8"/>
      <c r="CZ817" s="8"/>
    </row>
    <row r="818" ht="14.25" customHeight="1">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c r="BC818" s="15"/>
      <c r="BD818" s="15"/>
      <c r="BE818" s="15"/>
      <c r="BF818" s="15"/>
      <c r="BG818" s="15"/>
      <c r="BH818" s="15"/>
      <c r="BI818" s="15"/>
      <c r="BJ818" s="15"/>
      <c r="BK818" s="15"/>
      <c r="BL818" s="15"/>
      <c r="BM818" s="15"/>
      <c r="BN818" s="15"/>
      <c r="BO818" s="15"/>
      <c r="BP818" s="15"/>
      <c r="BQ818" s="15"/>
      <c r="BR818" s="15"/>
      <c r="BS818" s="15"/>
      <c r="BT818" s="15"/>
      <c r="BU818" s="15"/>
      <c r="BV818" s="15"/>
      <c r="BW818" s="15"/>
      <c r="BX818" s="15"/>
      <c r="BY818" s="15"/>
      <c r="BZ818" s="15"/>
      <c r="CA818" s="8"/>
      <c r="CB818" s="8"/>
      <c r="CC818" s="8"/>
      <c r="CD818" s="8"/>
      <c r="CE818" s="8"/>
      <c r="CF818" s="8"/>
      <c r="CG818" s="8"/>
      <c r="CH818" s="8"/>
      <c r="CI818" s="8"/>
      <c r="CJ818" s="8"/>
      <c r="CK818" s="8"/>
      <c r="CL818" s="8"/>
      <c r="CM818" s="8"/>
      <c r="CN818" s="8"/>
      <c r="CO818" s="8"/>
      <c r="CP818" s="8"/>
      <c r="CQ818" s="8"/>
      <c r="CR818" s="8"/>
      <c r="CS818" s="8"/>
      <c r="CT818" s="8"/>
      <c r="CU818" s="8"/>
      <c r="CV818" s="8"/>
      <c r="CW818" s="8"/>
      <c r="CX818" s="8"/>
      <c r="CY818" s="8"/>
      <c r="CZ818" s="8"/>
    </row>
    <row r="819" ht="14.25" customHeight="1">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c r="AA819" s="15"/>
      <c r="AB819" s="15"/>
      <c r="AC819" s="15"/>
      <c r="AD819" s="15"/>
      <c r="AE819" s="15"/>
      <c r="AF819" s="15"/>
      <c r="AG819" s="15"/>
      <c r="AH819" s="15"/>
      <c r="AI819" s="15"/>
      <c r="AJ819" s="15"/>
      <c r="AK819" s="15"/>
      <c r="AL819" s="15"/>
      <c r="AM819" s="15"/>
      <c r="AN819" s="15"/>
      <c r="AO819" s="15"/>
      <c r="AP819" s="15"/>
      <c r="AQ819" s="15"/>
      <c r="AR819" s="15"/>
      <c r="AS819" s="15"/>
      <c r="AT819" s="15"/>
      <c r="AU819" s="15"/>
      <c r="AV819" s="15"/>
      <c r="AW819" s="15"/>
      <c r="AX819" s="15"/>
      <c r="AY819" s="15"/>
      <c r="AZ819" s="15"/>
      <c r="BA819" s="15"/>
      <c r="BB819" s="15"/>
      <c r="BC819" s="15"/>
      <c r="BD819" s="15"/>
      <c r="BE819" s="15"/>
      <c r="BF819" s="15"/>
      <c r="BG819" s="15"/>
      <c r="BH819" s="15"/>
      <c r="BI819" s="15"/>
      <c r="BJ819" s="15"/>
      <c r="BK819" s="15"/>
      <c r="BL819" s="15"/>
      <c r="BM819" s="15"/>
      <c r="BN819" s="15"/>
      <c r="BO819" s="15"/>
      <c r="BP819" s="15"/>
      <c r="BQ819" s="15"/>
      <c r="BR819" s="15"/>
      <c r="BS819" s="15"/>
      <c r="BT819" s="15"/>
      <c r="BU819" s="15"/>
      <c r="BV819" s="15"/>
      <c r="BW819" s="15"/>
      <c r="BX819" s="15"/>
      <c r="BY819" s="15"/>
      <c r="BZ819" s="15"/>
      <c r="CA819" s="8"/>
      <c r="CB819" s="8"/>
      <c r="CC819" s="8"/>
      <c r="CD819" s="8"/>
      <c r="CE819" s="8"/>
      <c r="CF819" s="8"/>
      <c r="CG819" s="8"/>
      <c r="CH819" s="8"/>
      <c r="CI819" s="8"/>
      <c r="CJ819" s="8"/>
      <c r="CK819" s="8"/>
      <c r="CL819" s="8"/>
      <c r="CM819" s="8"/>
      <c r="CN819" s="8"/>
      <c r="CO819" s="8"/>
      <c r="CP819" s="8"/>
      <c r="CQ819" s="8"/>
      <c r="CR819" s="8"/>
      <c r="CS819" s="8"/>
      <c r="CT819" s="8"/>
      <c r="CU819" s="8"/>
      <c r="CV819" s="8"/>
      <c r="CW819" s="8"/>
      <c r="CX819" s="8"/>
      <c r="CY819" s="8"/>
      <c r="CZ819" s="8"/>
    </row>
    <row r="820" ht="14.25" customHeight="1">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15"/>
      <c r="AN820" s="15"/>
      <c r="AO820" s="15"/>
      <c r="AP820" s="15"/>
      <c r="AQ820" s="15"/>
      <c r="AR820" s="15"/>
      <c r="AS820" s="15"/>
      <c r="AT820" s="15"/>
      <c r="AU820" s="15"/>
      <c r="AV820" s="15"/>
      <c r="AW820" s="15"/>
      <c r="AX820" s="15"/>
      <c r="AY820" s="15"/>
      <c r="AZ820" s="15"/>
      <c r="BA820" s="15"/>
      <c r="BB820" s="15"/>
      <c r="BC820" s="15"/>
      <c r="BD820" s="15"/>
      <c r="BE820" s="15"/>
      <c r="BF820" s="15"/>
      <c r="BG820" s="15"/>
      <c r="BH820" s="15"/>
      <c r="BI820" s="15"/>
      <c r="BJ820" s="15"/>
      <c r="BK820" s="15"/>
      <c r="BL820" s="15"/>
      <c r="BM820" s="15"/>
      <c r="BN820" s="15"/>
      <c r="BO820" s="15"/>
      <c r="BP820" s="15"/>
      <c r="BQ820" s="15"/>
      <c r="BR820" s="15"/>
      <c r="BS820" s="15"/>
      <c r="BT820" s="15"/>
      <c r="BU820" s="15"/>
      <c r="BV820" s="15"/>
      <c r="BW820" s="15"/>
      <c r="BX820" s="15"/>
      <c r="BY820" s="15"/>
      <c r="BZ820" s="15"/>
      <c r="CA820" s="8"/>
      <c r="CB820" s="8"/>
      <c r="CC820" s="8"/>
      <c r="CD820" s="8"/>
      <c r="CE820" s="8"/>
      <c r="CF820" s="8"/>
      <c r="CG820" s="8"/>
      <c r="CH820" s="8"/>
      <c r="CI820" s="8"/>
      <c r="CJ820" s="8"/>
      <c r="CK820" s="8"/>
      <c r="CL820" s="8"/>
      <c r="CM820" s="8"/>
      <c r="CN820" s="8"/>
      <c r="CO820" s="8"/>
      <c r="CP820" s="8"/>
      <c r="CQ820" s="8"/>
      <c r="CR820" s="8"/>
      <c r="CS820" s="8"/>
      <c r="CT820" s="8"/>
      <c r="CU820" s="8"/>
      <c r="CV820" s="8"/>
      <c r="CW820" s="8"/>
      <c r="CX820" s="8"/>
      <c r="CY820" s="8"/>
      <c r="CZ820" s="8"/>
    </row>
    <row r="821" ht="14.25" customHeight="1">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5"/>
      <c r="BC821" s="15"/>
      <c r="BD821" s="15"/>
      <c r="BE821" s="15"/>
      <c r="BF821" s="15"/>
      <c r="BG821" s="15"/>
      <c r="BH821" s="15"/>
      <c r="BI821" s="15"/>
      <c r="BJ821" s="15"/>
      <c r="BK821" s="15"/>
      <c r="BL821" s="15"/>
      <c r="BM821" s="15"/>
      <c r="BN821" s="15"/>
      <c r="BO821" s="15"/>
      <c r="BP821" s="15"/>
      <c r="BQ821" s="15"/>
      <c r="BR821" s="15"/>
      <c r="BS821" s="15"/>
      <c r="BT821" s="15"/>
      <c r="BU821" s="15"/>
      <c r="BV821" s="15"/>
      <c r="BW821" s="15"/>
      <c r="BX821" s="15"/>
      <c r="BY821" s="15"/>
      <c r="BZ821" s="15"/>
      <c r="CA821" s="8"/>
      <c r="CB821" s="8"/>
      <c r="CC821" s="8"/>
      <c r="CD821" s="8"/>
      <c r="CE821" s="8"/>
      <c r="CF821" s="8"/>
      <c r="CG821" s="8"/>
      <c r="CH821" s="8"/>
      <c r="CI821" s="8"/>
      <c r="CJ821" s="8"/>
      <c r="CK821" s="8"/>
      <c r="CL821" s="8"/>
      <c r="CM821" s="8"/>
      <c r="CN821" s="8"/>
      <c r="CO821" s="8"/>
      <c r="CP821" s="8"/>
      <c r="CQ821" s="8"/>
      <c r="CR821" s="8"/>
      <c r="CS821" s="8"/>
      <c r="CT821" s="8"/>
      <c r="CU821" s="8"/>
      <c r="CV821" s="8"/>
      <c r="CW821" s="8"/>
      <c r="CX821" s="8"/>
      <c r="CY821" s="8"/>
      <c r="CZ821" s="8"/>
    </row>
    <row r="822" ht="14.25" customHeight="1">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c r="BC822" s="15"/>
      <c r="BD822" s="15"/>
      <c r="BE822" s="15"/>
      <c r="BF822" s="15"/>
      <c r="BG822" s="15"/>
      <c r="BH822" s="15"/>
      <c r="BI822" s="15"/>
      <c r="BJ822" s="15"/>
      <c r="BK822" s="15"/>
      <c r="BL822" s="15"/>
      <c r="BM822" s="15"/>
      <c r="BN822" s="15"/>
      <c r="BO822" s="15"/>
      <c r="BP822" s="15"/>
      <c r="BQ822" s="15"/>
      <c r="BR822" s="15"/>
      <c r="BS822" s="15"/>
      <c r="BT822" s="15"/>
      <c r="BU822" s="15"/>
      <c r="BV822" s="15"/>
      <c r="BW822" s="15"/>
      <c r="BX822" s="15"/>
      <c r="BY822" s="15"/>
      <c r="BZ822" s="15"/>
      <c r="CA822" s="8"/>
      <c r="CB822" s="8"/>
      <c r="CC822" s="8"/>
      <c r="CD822" s="8"/>
      <c r="CE822" s="8"/>
      <c r="CF822" s="8"/>
      <c r="CG822" s="8"/>
      <c r="CH822" s="8"/>
      <c r="CI822" s="8"/>
      <c r="CJ822" s="8"/>
      <c r="CK822" s="8"/>
      <c r="CL822" s="8"/>
      <c r="CM822" s="8"/>
      <c r="CN822" s="8"/>
      <c r="CO822" s="8"/>
      <c r="CP822" s="8"/>
      <c r="CQ822" s="8"/>
      <c r="CR822" s="8"/>
      <c r="CS822" s="8"/>
      <c r="CT822" s="8"/>
      <c r="CU822" s="8"/>
      <c r="CV822" s="8"/>
      <c r="CW822" s="8"/>
      <c r="CX822" s="8"/>
      <c r="CY822" s="8"/>
      <c r="CZ822" s="8"/>
    </row>
    <row r="823" ht="14.25" customHeight="1">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c r="AA823" s="15"/>
      <c r="AB823" s="15"/>
      <c r="AC823" s="15"/>
      <c r="AD823" s="15"/>
      <c r="AE823" s="15"/>
      <c r="AF823" s="15"/>
      <c r="AG823" s="15"/>
      <c r="AH823" s="15"/>
      <c r="AI823" s="15"/>
      <c r="AJ823" s="15"/>
      <c r="AK823" s="15"/>
      <c r="AL823" s="15"/>
      <c r="AM823" s="15"/>
      <c r="AN823" s="15"/>
      <c r="AO823" s="15"/>
      <c r="AP823" s="15"/>
      <c r="AQ823" s="15"/>
      <c r="AR823" s="15"/>
      <c r="AS823" s="15"/>
      <c r="AT823" s="15"/>
      <c r="AU823" s="15"/>
      <c r="AV823" s="15"/>
      <c r="AW823" s="15"/>
      <c r="AX823" s="15"/>
      <c r="AY823" s="15"/>
      <c r="AZ823" s="15"/>
      <c r="BA823" s="15"/>
      <c r="BB823" s="15"/>
      <c r="BC823" s="15"/>
      <c r="BD823" s="15"/>
      <c r="BE823" s="15"/>
      <c r="BF823" s="15"/>
      <c r="BG823" s="15"/>
      <c r="BH823" s="15"/>
      <c r="BI823" s="15"/>
      <c r="BJ823" s="15"/>
      <c r="BK823" s="15"/>
      <c r="BL823" s="15"/>
      <c r="BM823" s="15"/>
      <c r="BN823" s="15"/>
      <c r="BO823" s="15"/>
      <c r="BP823" s="15"/>
      <c r="BQ823" s="15"/>
      <c r="BR823" s="15"/>
      <c r="BS823" s="15"/>
      <c r="BT823" s="15"/>
      <c r="BU823" s="15"/>
      <c r="BV823" s="15"/>
      <c r="BW823" s="15"/>
      <c r="BX823" s="15"/>
      <c r="BY823" s="15"/>
      <c r="BZ823" s="15"/>
      <c r="CA823" s="8"/>
      <c r="CB823" s="8"/>
      <c r="CC823" s="8"/>
      <c r="CD823" s="8"/>
      <c r="CE823" s="8"/>
      <c r="CF823" s="8"/>
      <c r="CG823" s="8"/>
      <c r="CH823" s="8"/>
      <c r="CI823" s="8"/>
      <c r="CJ823" s="8"/>
      <c r="CK823" s="8"/>
      <c r="CL823" s="8"/>
      <c r="CM823" s="8"/>
      <c r="CN823" s="8"/>
      <c r="CO823" s="8"/>
      <c r="CP823" s="8"/>
      <c r="CQ823" s="8"/>
      <c r="CR823" s="8"/>
      <c r="CS823" s="8"/>
      <c r="CT823" s="8"/>
      <c r="CU823" s="8"/>
      <c r="CV823" s="8"/>
      <c r="CW823" s="8"/>
      <c r="CX823" s="8"/>
      <c r="CY823" s="8"/>
      <c r="CZ823" s="8"/>
    </row>
    <row r="824" ht="14.25" customHeight="1">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c r="BC824" s="15"/>
      <c r="BD824" s="15"/>
      <c r="BE824" s="15"/>
      <c r="BF824" s="15"/>
      <c r="BG824" s="15"/>
      <c r="BH824" s="15"/>
      <c r="BI824" s="15"/>
      <c r="BJ824" s="15"/>
      <c r="BK824" s="15"/>
      <c r="BL824" s="15"/>
      <c r="BM824" s="15"/>
      <c r="BN824" s="15"/>
      <c r="BO824" s="15"/>
      <c r="BP824" s="15"/>
      <c r="BQ824" s="15"/>
      <c r="BR824" s="15"/>
      <c r="BS824" s="15"/>
      <c r="BT824" s="15"/>
      <c r="BU824" s="15"/>
      <c r="BV824" s="15"/>
      <c r="BW824" s="15"/>
      <c r="BX824" s="15"/>
      <c r="BY824" s="15"/>
      <c r="BZ824" s="15"/>
      <c r="CA824" s="8"/>
      <c r="CB824" s="8"/>
      <c r="CC824" s="8"/>
      <c r="CD824" s="8"/>
      <c r="CE824" s="8"/>
      <c r="CF824" s="8"/>
      <c r="CG824" s="8"/>
      <c r="CH824" s="8"/>
      <c r="CI824" s="8"/>
      <c r="CJ824" s="8"/>
      <c r="CK824" s="8"/>
      <c r="CL824" s="8"/>
      <c r="CM824" s="8"/>
      <c r="CN824" s="8"/>
      <c r="CO824" s="8"/>
      <c r="CP824" s="8"/>
      <c r="CQ824" s="8"/>
      <c r="CR824" s="8"/>
      <c r="CS824" s="8"/>
      <c r="CT824" s="8"/>
      <c r="CU824" s="8"/>
      <c r="CV824" s="8"/>
      <c r="CW824" s="8"/>
      <c r="CX824" s="8"/>
      <c r="CY824" s="8"/>
      <c r="CZ824" s="8"/>
    </row>
    <row r="825" ht="14.25" customHeight="1">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c r="AA825" s="15"/>
      <c r="AB825" s="15"/>
      <c r="AC825" s="15"/>
      <c r="AD825" s="15"/>
      <c r="AE825" s="15"/>
      <c r="AF825" s="15"/>
      <c r="AG825" s="15"/>
      <c r="AH825" s="15"/>
      <c r="AI825" s="15"/>
      <c r="AJ825" s="15"/>
      <c r="AK825" s="15"/>
      <c r="AL825" s="15"/>
      <c r="AM825" s="15"/>
      <c r="AN825" s="15"/>
      <c r="AO825" s="15"/>
      <c r="AP825" s="15"/>
      <c r="AQ825" s="15"/>
      <c r="AR825" s="15"/>
      <c r="AS825" s="15"/>
      <c r="AT825" s="15"/>
      <c r="AU825" s="15"/>
      <c r="AV825" s="15"/>
      <c r="AW825" s="15"/>
      <c r="AX825" s="15"/>
      <c r="AY825" s="15"/>
      <c r="AZ825" s="15"/>
      <c r="BA825" s="15"/>
      <c r="BB825" s="15"/>
      <c r="BC825" s="15"/>
      <c r="BD825" s="15"/>
      <c r="BE825" s="15"/>
      <c r="BF825" s="15"/>
      <c r="BG825" s="15"/>
      <c r="BH825" s="15"/>
      <c r="BI825" s="15"/>
      <c r="BJ825" s="15"/>
      <c r="BK825" s="15"/>
      <c r="BL825" s="15"/>
      <c r="BM825" s="15"/>
      <c r="BN825" s="15"/>
      <c r="BO825" s="15"/>
      <c r="BP825" s="15"/>
      <c r="BQ825" s="15"/>
      <c r="BR825" s="15"/>
      <c r="BS825" s="15"/>
      <c r="BT825" s="15"/>
      <c r="BU825" s="15"/>
      <c r="BV825" s="15"/>
      <c r="BW825" s="15"/>
      <c r="BX825" s="15"/>
      <c r="BY825" s="15"/>
      <c r="BZ825" s="15"/>
      <c r="CA825" s="8"/>
      <c r="CB825" s="8"/>
      <c r="CC825" s="8"/>
      <c r="CD825" s="8"/>
      <c r="CE825" s="8"/>
      <c r="CF825" s="8"/>
      <c r="CG825" s="8"/>
      <c r="CH825" s="8"/>
      <c r="CI825" s="8"/>
      <c r="CJ825" s="8"/>
      <c r="CK825" s="8"/>
      <c r="CL825" s="8"/>
      <c r="CM825" s="8"/>
      <c r="CN825" s="8"/>
      <c r="CO825" s="8"/>
      <c r="CP825" s="8"/>
      <c r="CQ825" s="8"/>
      <c r="CR825" s="8"/>
      <c r="CS825" s="8"/>
      <c r="CT825" s="8"/>
      <c r="CU825" s="8"/>
      <c r="CV825" s="8"/>
      <c r="CW825" s="8"/>
      <c r="CX825" s="8"/>
      <c r="CY825" s="8"/>
      <c r="CZ825" s="8"/>
    </row>
    <row r="826" ht="14.25" customHeight="1">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c r="BC826" s="15"/>
      <c r="BD826" s="15"/>
      <c r="BE826" s="15"/>
      <c r="BF826" s="15"/>
      <c r="BG826" s="15"/>
      <c r="BH826" s="15"/>
      <c r="BI826" s="15"/>
      <c r="BJ826" s="15"/>
      <c r="BK826" s="15"/>
      <c r="BL826" s="15"/>
      <c r="BM826" s="15"/>
      <c r="BN826" s="15"/>
      <c r="BO826" s="15"/>
      <c r="BP826" s="15"/>
      <c r="BQ826" s="15"/>
      <c r="BR826" s="15"/>
      <c r="BS826" s="15"/>
      <c r="BT826" s="15"/>
      <c r="BU826" s="15"/>
      <c r="BV826" s="15"/>
      <c r="BW826" s="15"/>
      <c r="BX826" s="15"/>
      <c r="BY826" s="15"/>
      <c r="BZ826" s="15"/>
      <c r="CA826" s="8"/>
      <c r="CB826" s="8"/>
      <c r="CC826" s="8"/>
      <c r="CD826" s="8"/>
      <c r="CE826" s="8"/>
      <c r="CF826" s="8"/>
      <c r="CG826" s="8"/>
      <c r="CH826" s="8"/>
      <c r="CI826" s="8"/>
      <c r="CJ826" s="8"/>
      <c r="CK826" s="8"/>
      <c r="CL826" s="8"/>
      <c r="CM826" s="8"/>
      <c r="CN826" s="8"/>
      <c r="CO826" s="8"/>
      <c r="CP826" s="8"/>
      <c r="CQ826" s="8"/>
      <c r="CR826" s="8"/>
      <c r="CS826" s="8"/>
      <c r="CT826" s="8"/>
      <c r="CU826" s="8"/>
      <c r="CV826" s="8"/>
      <c r="CW826" s="8"/>
      <c r="CX826" s="8"/>
      <c r="CY826" s="8"/>
      <c r="CZ826" s="8"/>
    </row>
    <row r="827" ht="14.25" customHeight="1">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c r="AA827" s="15"/>
      <c r="AB827" s="15"/>
      <c r="AC827" s="15"/>
      <c r="AD827" s="15"/>
      <c r="AE827" s="15"/>
      <c r="AF827" s="15"/>
      <c r="AG827" s="15"/>
      <c r="AH827" s="15"/>
      <c r="AI827" s="15"/>
      <c r="AJ827" s="15"/>
      <c r="AK827" s="15"/>
      <c r="AL827" s="15"/>
      <c r="AM827" s="15"/>
      <c r="AN827" s="15"/>
      <c r="AO827" s="15"/>
      <c r="AP827" s="15"/>
      <c r="AQ827" s="15"/>
      <c r="AR827" s="15"/>
      <c r="AS827" s="15"/>
      <c r="AT827" s="15"/>
      <c r="AU827" s="15"/>
      <c r="AV827" s="15"/>
      <c r="AW827" s="15"/>
      <c r="AX827" s="15"/>
      <c r="AY827" s="15"/>
      <c r="AZ827" s="15"/>
      <c r="BA827" s="15"/>
      <c r="BB827" s="15"/>
      <c r="BC827" s="15"/>
      <c r="BD827" s="15"/>
      <c r="BE827" s="15"/>
      <c r="BF827" s="15"/>
      <c r="BG827" s="15"/>
      <c r="BH827" s="15"/>
      <c r="BI827" s="15"/>
      <c r="BJ827" s="15"/>
      <c r="BK827" s="15"/>
      <c r="BL827" s="15"/>
      <c r="BM827" s="15"/>
      <c r="BN827" s="15"/>
      <c r="BO827" s="15"/>
      <c r="BP827" s="15"/>
      <c r="BQ827" s="15"/>
      <c r="BR827" s="15"/>
      <c r="BS827" s="15"/>
      <c r="BT827" s="15"/>
      <c r="BU827" s="15"/>
      <c r="BV827" s="15"/>
      <c r="BW827" s="15"/>
      <c r="BX827" s="15"/>
      <c r="BY827" s="15"/>
      <c r="BZ827" s="15"/>
      <c r="CA827" s="8"/>
      <c r="CB827" s="8"/>
      <c r="CC827" s="8"/>
      <c r="CD827" s="8"/>
      <c r="CE827" s="8"/>
      <c r="CF827" s="8"/>
      <c r="CG827" s="8"/>
      <c r="CH827" s="8"/>
      <c r="CI827" s="8"/>
      <c r="CJ827" s="8"/>
      <c r="CK827" s="8"/>
      <c r="CL827" s="8"/>
      <c r="CM827" s="8"/>
      <c r="CN827" s="8"/>
      <c r="CO827" s="8"/>
      <c r="CP827" s="8"/>
      <c r="CQ827" s="8"/>
      <c r="CR827" s="8"/>
      <c r="CS827" s="8"/>
      <c r="CT827" s="8"/>
      <c r="CU827" s="8"/>
      <c r="CV827" s="8"/>
      <c r="CW827" s="8"/>
      <c r="CX827" s="8"/>
      <c r="CY827" s="8"/>
      <c r="CZ827" s="8"/>
    </row>
    <row r="828" ht="14.25" customHeight="1">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c r="BC828" s="15"/>
      <c r="BD828" s="15"/>
      <c r="BE828" s="15"/>
      <c r="BF828" s="15"/>
      <c r="BG828" s="15"/>
      <c r="BH828" s="15"/>
      <c r="BI828" s="15"/>
      <c r="BJ828" s="15"/>
      <c r="BK828" s="15"/>
      <c r="BL828" s="15"/>
      <c r="BM828" s="15"/>
      <c r="BN828" s="15"/>
      <c r="BO828" s="15"/>
      <c r="BP828" s="15"/>
      <c r="BQ828" s="15"/>
      <c r="BR828" s="15"/>
      <c r="BS828" s="15"/>
      <c r="BT828" s="15"/>
      <c r="BU828" s="15"/>
      <c r="BV828" s="15"/>
      <c r="BW828" s="15"/>
      <c r="BX828" s="15"/>
      <c r="BY828" s="15"/>
      <c r="BZ828" s="15"/>
      <c r="CA828" s="8"/>
      <c r="CB828" s="8"/>
      <c r="CC828" s="8"/>
      <c r="CD828" s="8"/>
      <c r="CE828" s="8"/>
      <c r="CF828" s="8"/>
      <c r="CG828" s="8"/>
      <c r="CH828" s="8"/>
      <c r="CI828" s="8"/>
      <c r="CJ828" s="8"/>
      <c r="CK828" s="8"/>
      <c r="CL828" s="8"/>
      <c r="CM828" s="8"/>
      <c r="CN828" s="8"/>
      <c r="CO828" s="8"/>
      <c r="CP828" s="8"/>
      <c r="CQ828" s="8"/>
      <c r="CR828" s="8"/>
      <c r="CS828" s="8"/>
      <c r="CT828" s="8"/>
      <c r="CU828" s="8"/>
      <c r="CV828" s="8"/>
      <c r="CW828" s="8"/>
      <c r="CX828" s="8"/>
      <c r="CY828" s="8"/>
      <c r="CZ828" s="8"/>
    </row>
    <row r="829" ht="14.25" customHeight="1">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c r="AA829" s="15"/>
      <c r="AB829" s="15"/>
      <c r="AC829" s="15"/>
      <c r="AD829" s="15"/>
      <c r="AE829" s="15"/>
      <c r="AF829" s="15"/>
      <c r="AG829" s="15"/>
      <c r="AH829" s="15"/>
      <c r="AI829" s="15"/>
      <c r="AJ829" s="15"/>
      <c r="AK829" s="15"/>
      <c r="AL829" s="15"/>
      <c r="AM829" s="15"/>
      <c r="AN829" s="15"/>
      <c r="AO829" s="15"/>
      <c r="AP829" s="15"/>
      <c r="AQ829" s="15"/>
      <c r="AR829" s="15"/>
      <c r="AS829" s="15"/>
      <c r="AT829" s="15"/>
      <c r="AU829" s="15"/>
      <c r="AV829" s="15"/>
      <c r="AW829" s="15"/>
      <c r="AX829" s="15"/>
      <c r="AY829" s="15"/>
      <c r="AZ829" s="15"/>
      <c r="BA829" s="15"/>
      <c r="BB829" s="15"/>
      <c r="BC829" s="15"/>
      <c r="BD829" s="15"/>
      <c r="BE829" s="15"/>
      <c r="BF829" s="15"/>
      <c r="BG829" s="15"/>
      <c r="BH829" s="15"/>
      <c r="BI829" s="15"/>
      <c r="BJ829" s="15"/>
      <c r="BK829" s="15"/>
      <c r="BL829" s="15"/>
      <c r="BM829" s="15"/>
      <c r="BN829" s="15"/>
      <c r="BO829" s="15"/>
      <c r="BP829" s="15"/>
      <c r="BQ829" s="15"/>
      <c r="BR829" s="15"/>
      <c r="BS829" s="15"/>
      <c r="BT829" s="15"/>
      <c r="BU829" s="15"/>
      <c r="BV829" s="15"/>
      <c r="BW829" s="15"/>
      <c r="BX829" s="15"/>
      <c r="BY829" s="15"/>
      <c r="BZ829" s="15"/>
      <c r="CA829" s="8"/>
      <c r="CB829" s="8"/>
      <c r="CC829" s="8"/>
      <c r="CD829" s="8"/>
      <c r="CE829" s="8"/>
      <c r="CF829" s="8"/>
      <c r="CG829" s="8"/>
      <c r="CH829" s="8"/>
      <c r="CI829" s="8"/>
      <c r="CJ829" s="8"/>
      <c r="CK829" s="8"/>
      <c r="CL829" s="8"/>
      <c r="CM829" s="8"/>
      <c r="CN829" s="8"/>
      <c r="CO829" s="8"/>
      <c r="CP829" s="8"/>
      <c r="CQ829" s="8"/>
      <c r="CR829" s="8"/>
      <c r="CS829" s="8"/>
      <c r="CT829" s="8"/>
      <c r="CU829" s="8"/>
      <c r="CV829" s="8"/>
      <c r="CW829" s="8"/>
      <c r="CX829" s="8"/>
      <c r="CY829" s="8"/>
      <c r="CZ829" s="8"/>
    </row>
    <row r="830" ht="14.25" customHeight="1">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c r="BC830" s="15"/>
      <c r="BD830" s="15"/>
      <c r="BE830" s="15"/>
      <c r="BF830" s="15"/>
      <c r="BG830" s="15"/>
      <c r="BH830" s="15"/>
      <c r="BI830" s="15"/>
      <c r="BJ830" s="15"/>
      <c r="BK830" s="15"/>
      <c r="BL830" s="15"/>
      <c r="BM830" s="15"/>
      <c r="BN830" s="15"/>
      <c r="BO830" s="15"/>
      <c r="BP830" s="15"/>
      <c r="BQ830" s="15"/>
      <c r="BR830" s="15"/>
      <c r="BS830" s="15"/>
      <c r="BT830" s="15"/>
      <c r="BU830" s="15"/>
      <c r="BV830" s="15"/>
      <c r="BW830" s="15"/>
      <c r="BX830" s="15"/>
      <c r="BY830" s="15"/>
      <c r="BZ830" s="15"/>
      <c r="CA830" s="8"/>
      <c r="CB830" s="8"/>
      <c r="CC830" s="8"/>
      <c r="CD830" s="8"/>
      <c r="CE830" s="8"/>
      <c r="CF830" s="8"/>
      <c r="CG830" s="8"/>
      <c r="CH830" s="8"/>
      <c r="CI830" s="8"/>
      <c r="CJ830" s="8"/>
      <c r="CK830" s="8"/>
      <c r="CL830" s="8"/>
      <c r="CM830" s="8"/>
      <c r="CN830" s="8"/>
      <c r="CO830" s="8"/>
      <c r="CP830" s="8"/>
      <c r="CQ830" s="8"/>
      <c r="CR830" s="8"/>
      <c r="CS830" s="8"/>
      <c r="CT830" s="8"/>
      <c r="CU830" s="8"/>
      <c r="CV830" s="8"/>
      <c r="CW830" s="8"/>
      <c r="CX830" s="8"/>
      <c r="CY830" s="8"/>
      <c r="CZ830" s="8"/>
    </row>
    <row r="831" ht="14.25" customHeight="1">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c r="AA831" s="15"/>
      <c r="AB831" s="15"/>
      <c r="AC831" s="15"/>
      <c r="AD831" s="15"/>
      <c r="AE831" s="15"/>
      <c r="AF831" s="15"/>
      <c r="AG831" s="15"/>
      <c r="AH831" s="15"/>
      <c r="AI831" s="15"/>
      <c r="AJ831" s="15"/>
      <c r="AK831" s="15"/>
      <c r="AL831" s="15"/>
      <c r="AM831" s="15"/>
      <c r="AN831" s="15"/>
      <c r="AO831" s="15"/>
      <c r="AP831" s="15"/>
      <c r="AQ831" s="15"/>
      <c r="AR831" s="15"/>
      <c r="AS831" s="15"/>
      <c r="AT831" s="15"/>
      <c r="AU831" s="15"/>
      <c r="AV831" s="15"/>
      <c r="AW831" s="15"/>
      <c r="AX831" s="15"/>
      <c r="AY831" s="15"/>
      <c r="AZ831" s="15"/>
      <c r="BA831" s="15"/>
      <c r="BB831" s="15"/>
      <c r="BC831" s="15"/>
      <c r="BD831" s="15"/>
      <c r="BE831" s="15"/>
      <c r="BF831" s="15"/>
      <c r="BG831" s="15"/>
      <c r="BH831" s="15"/>
      <c r="BI831" s="15"/>
      <c r="BJ831" s="15"/>
      <c r="BK831" s="15"/>
      <c r="BL831" s="15"/>
      <c r="BM831" s="15"/>
      <c r="BN831" s="15"/>
      <c r="BO831" s="15"/>
      <c r="BP831" s="15"/>
      <c r="BQ831" s="15"/>
      <c r="BR831" s="15"/>
      <c r="BS831" s="15"/>
      <c r="BT831" s="15"/>
      <c r="BU831" s="15"/>
      <c r="BV831" s="15"/>
      <c r="BW831" s="15"/>
      <c r="BX831" s="15"/>
      <c r="BY831" s="15"/>
      <c r="BZ831" s="15"/>
      <c r="CA831" s="8"/>
      <c r="CB831" s="8"/>
      <c r="CC831" s="8"/>
      <c r="CD831" s="8"/>
      <c r="CE831" s="8"/>
      <c r="CF831" s="8"/>
      <c r="CG831" s="8"/>
      <c r="CH831" s="8"/>
      <c r="CI831" s="8"/>
      <c r="CJ831" s="8"/>
      <c r="CK831" s="8"/>
      <c r="CL831" s="8"/>
      <c r="CM831" s="8"/>
      <c r="CN831" s="8"/>
      <c r="CO831" s="8"/>
      <c r="CP831" s="8"/>
      <c r="CQ831" s="8"/>
      <c r="CR831" s="8"/>
      <c r="CS831" s="8"/>
      <c r="CT831" s="8"/>
      <c r="CU831" s="8"/>
      <c r="CV831" s="8"/>
      <c r="CW831" s="8"/>
      <c r="CX831" s="8"/>
      <c r="CY831" s="8"/>
      <c r="CZ831" s="8"/>
    </row>
    <row r="832" ht="14.25" customHeight="1">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c r="BC832" s="15"/>
      <c r="BD832" s="15"/>
      <c r="BE832" s="15"/>
      <c r="BF832" s="15"/>
      <c r="BG832" s="15"/>
      <c r="BH832" s="15"/>
      <c r="BI832" s="15"/>
      <c r="BJ832" s="15"/>
      <c r="BK832" s="15"/>
      <c r="BL832" s="15"/>
      <c r="BM832" s="15"/>
      <c r="BN832" s="15"/>
      <c r="BO832" s="15"/>
      <c r="BP832" s="15"/>
      <c r="BQ832" s="15"/>
      <c r="BR832" s="15"/>
      <c r="BS832" s="15"/>
      <c r="BT832" s="15"/>
      <c r="BU832" s="15"/>
      <c r="BV832" s="15"/>
      <c r="BW832" s="15"/>
      <c r="BX832" s="15"/>
      <c r="BY832" s="15"/>
      <c r="BZ832" s="15"/>
      <c r="CA832" s="8"/>
      <c r="CB832" s="8"/>
      <c r="CC832" s="8"/>
      <c r="CD832" s="8"/>
      <c r="CE832" s="8"/>
      <c r="CF832" s="8"/>
      <c r="CG832" s="8"/>
      <c r="CH832" s="8"/>
      <c r="CI832" s="8"/>
      <c r="CJ832" s="8"/>
      <c r="CK832" s="8"/>
      <c r="CL832" s="8"/>
      <c r="CM832" s="8"/>
      <c r="CN832" s="8"/>
      <c r="CO832" s="8"/>
      <c r="CP832" s="8"/>
      <c r="CQ832" s="8"/>
      <c r="CR832" s="8"/>
      <c r="CS832" s="8"/>
      <c r="CT832" s="8"/>
      <c r="CU832" s="8"/>
      <c r="CV832" s="8"/>
      <c r="CW832" s="8"/>
      <c r="CX832" s="8"/>
      <c r="CY832" s="8"/>
      <c r="CZ832" s="8"/>
    </row>
    <row r="833" ht="14.25" customHeight="1">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c r="AA833" s="15"/>
      <c r="AB833" s="15"/>
      <c r="AC833" s="15"/>
      <c r="AD833" s="15"/>
      <c r="AE833" s="15"/>
      <c r="AF833" s="15"/>
      <c r="AG833" s="15"/>
      <c r="AH833" s="15"/>
      <c r="AI833" s="15"/>
      <c r="AJ833" s="15"/>
      <c r="AK833" s="15"/>
      <c r="AL833" s="15"/>
      <c r="AM833" s="15"/>
      <c r="AN833" s="15"/>
      <c r="AO833" s="15"/>
      <c r="AP833" s="15"/>
      <c r="AQ833" s="15"/>
      <c r="AR833" s="15"/>
      <c r="AS833" s="15"/>
      <c r="AT833" s="15"/>
      <c r="AU833" s="15"/>
      <c r="AV833" s="15"/>
      <c r="AW833" s="15"/>
      <c r="AX833" s="15"/>
      <c r="AY833" s="15"/>
      <c r="AZ833" s="15"/>
      <c r="BA833" s="15"/>
      <c r="BB833" s="15"/>
      <c r="BC833" s="15"/>
      <c r="BD833" s="15"/>
      <c r="BE833" s="15"/>
      <c r="BF833" s="15"/>
      <c r="BG833" s="15"/>
      <c r="BH833" s="15"/>
      <c r="BI833" s="15"/>
      <c r="BJ833" s="15"/>
      <c r="BK833" s="15"/>
      <c r="BL833" s="15"/>
      <c r="BM833" s="15"/>
      <c r="BN833" s="15"/>
      <c r="BO833" s="15"/>
      <c r="BP833" s="15"/>
      <c r="BQ833" s="15"/>
      <c r="BR833" s="15"/>
      <c r="BS833" s="15"/>
      <c r="BT833" s="15"/>
      <c r="BU833" s="15"/>
      <c r="BV833" s="15"/>
      <c r="BW833" s="15"/>
      <c r="BX833" s="15"/>
      <c r="BY833" s="15"/>
      <c r="BZ833" s="15"/>
      <c r="CA833" s="8"/>
      <c r="CB833" s="8"/>
      <c r="CC833" s="8"/>
      <c r="CD833" s="8"/>
      <c r="CE833" s="8"/>
      <c r="CF833" s="8"/>
      <c r="CG833" s="8"/>
      <c r="CH833" s="8"/>
      <c r="CI833" s="8"/>
      <c r="CJ833" s="8"/>
      <c r="CK833" s="8"/>
      <c r="CL833" s="8"/>
      <c r="CM833" s="8"/>
      <c r="CN833" s="8"/>
      <c r="CO833" s="8"/>
      <c r="CP833" s="8"/>
      <c r="CQ833" s="8"/>
      <c r="CR833" s="8"/>
      <c r="CS833" s="8"/>
      <c r="CT833" s="8"/>
      <c r="CU833" s="8"/>
      <c r="CV833" s="8"/>
      <c r="CW833" s="8"/>
      <c r="CX833" s="8"/>
      <c r="CY833" s="8"/>
      <c r="CZ833" s="8"/>
    </row>
    <row r="834" ht="14.25" customHeight="1">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c r="BC834" s="15"/>
      <c r="BD834" s="15"/>
      <c r="BE834" s="15"/>
      <c r="BF834" s="15"/>
      <c r="BG834" s="15"/>
      <c r="BH834" s="15"/>
      <c r="BI834" s="15"/>
      <c r="BJ834" s="15"/>
      <c r="BK834" s="15"/>
      <c r="BL834" s="15"/>
      <c r="BM834" s="15"/>
      <c r="BN834" s="15"/>
      <c r="BO834" s="15"/>
      <c r="BP834" s="15"/>
      <c r="BQ834" s="15"/>
      <c r="BR834" s="15"/>
      <c r="BS834" s="15"/>
      <c r="BT834" s="15"/>
      <c r="BU834" s="15"/>
      <c r="BV834" s="15"/>
      <c r="BW834" s="15"/>
      <c r="BX834" s="15"/>
      <c r="BY834" s="15"/>
      <c r="BZ834" s="15"/>
      <c r="CA834" s="8"/>
      <c r="CB834" s="8"/>
      <c r="CC834" s="8"/>
      <c r="CD834" s="8"/>
      <c r="CE834" s="8"/>
      <c r="CF834" s="8"/>
      <c r="CG834" s="8"/>
      <c r="CH834" s="8"/>
      <c r="CI834" s="8"/>
      <c r="CJ834" s="8"/>
      <c r="CK834" s="8"/>
      <c r="CL834" s="8"/>
      <c r="CM834" s="8"/>
      <c r="CN834" s="8"/>
      <c r="CO834" s="8"/>
      <c r="CP834" s="8"/>
      <c r="CQ834" s="8"/>
      <c r="CR834" s="8"/>
      <c r="CS834" s="8"/>
      <c r="CT834" s="8"/>
      <c r="CU834" s="8"/>
      <c r="CV834" s="8"/>
      <c r="CW834" s="8"/>
      <c r="CX834" s="8"/>
      <c r="CY834" s="8"/>
      <c r="CZ834" s="8"/>
    </row>
    <row r="835" ht="14.25" customHeight="1">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c r="AA835" s="15"/>
      <c r="AB835" s="15"/>
      <c r="AC835" s="15"/>
      <c r="AD835" s="15"/>
      <c r="AE835" s="15"/>
      <c r="AF835" s="15"/>
      <c r="AG835" s="15"/>
      <c r="AH835" s="15"/>
      <c r="AI835" s="15"/>
      <c r="AJ835" s="15"/>
      <c r="AK835" s="15"/>
      <c r="AL835" s="15"/>
      <c r="AM835" s="15"/>
      <c r="AN835" s="15"/>
      <c r="AO835" s="15"/>
      <c r="AP835" s="15"/>
      <c r="AQ835" s="15"/>
      <c r="AR835" s="15"/>
      <c r="AS835" s="15"/>
      <c r="AT835" s="15"/>
      <c r="AU835" s="15"/>
      <c r="AV835" s="15"/>
      <c r="AW835" s="15"/>
      <c r="AX835" s="15"/>
      <c r="AY835" s="15"/>
      <c r="AZ835" s="15"/>
      <c r="BA835" s="15"/>
      <c r="BB835" s="15"/>
      <c r="BC835" s="15"/>
      <c r="BD835" s="15"/>
      <c r="BE835" s="15"/>
      <c r="BF835" s="15"/>
      <c r="BG835" s="15"/>
      <c r="BH835" s="15"/>
      <c r="BI835" s="15"/>
      <c r="BJ835" s="15"/>
      <c r="BK835" s="15"/>
      <c r="BL835" s="15"/>
      <c r="BM835" s="15"/>
      <c r="BN835" s="15"/>
      <c r="BO835" s="15"/>
      <c r="BP835" s="15"/>
      <c r="BQ835" s="15"/>
      <c r="BR835" s="15"/>
      <c r="BS835" s="15"/>
      <c r="BT835" s="15"/>
      <c r="BU835" s="15"/>
      <c r="BV835" s="15"/>
      <c r="BW835" s="15"/>
      <c r="BX835" s="15"/>
      <c r="BY835" s="15"/>
      <c r="BZ835" s="15"/>
      <c r="CA835" s="8"/>
      <c r="CB835" s="8"/>
      <c r="CC835" s="8"/>
      <c r="CD835" s="8"/>
      <c r="CE835" s="8"/>
      <c r="CF835" s="8"/>
      <c r="CG835" s="8"/>
      <c r="CH835" s="8"/>
      <c r="CI835" s="8"/>
      <c r="CJ835" s="8"/>
      <c r="CK835" s="8"/>
      <c r="CL835" s="8"/>
      <c r="CM835" s="8"/>
      <c r="CN835" s="8"/>
      <c r="CO835" s="8"/>
      <c r="CP835" s="8"/>
      <c r="CQ835" s="8"/>
      <c r="CR835" s="8"/>
      <c r="CS835" s="8"/>
      <c r="CT835" s="8"/>
      <c r="CU835" s="8"/>
      <c r="CV835" s="8"/>
      <c r="CW835" s="8"/>
      <c r="CX835" s="8"/>
      <c r="CY835" s="8"/>
      <c r="CZ835" s="8"/>
    </row>
    <row r="836" ht="14.25" customHeight="1">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c r="BC836" s="15"/>
      <c r="BD836" s="15"/>
      <c r="BE836" s="15"/>
      <c r="BF836" s="15"/>
      <c r="BG836" s="15"/>
      <c r="BH836" s="15"/>
      <c r="BI836" s="15"/>
      <c r="BJ836" s="15"/>
      <c r="BK836" s="15"/>
      <c r="BL836" s="15"/>
      <c r="BM836" s="15"/>
      <c r="BN836" s="15"/>
      <c r="BO836" s="15"/>
      <c r="BP836" s="15"/>
      <c r="BQ836" s="15"/>
      <c r="BR836" s="15"/>
      <c r="BS836" s="15"/>
      <c r="BT836" s="15"/>
      <c r="BU836" s="15"/>
      <c r="BV836" s="15"/>
      <c r="BW836" s="15"/>
      <c r="BX836" s="15"/>
      <c r="BY836" s="15"/>
      <c r="BZ836" s="15"/>
      <c r="CA836" s="8"/>
      <c r="CB836" s="8"/>
      <c r="CC836" s="8"/>
      <c r="CD836" s="8"/>
      <c r="CE836" s="8"/>
      <c r="CF836" s="8"/>
      <c r="CG836" s="8"/>
      <c r="CH836" s="8"/>
      <c r="CI836" s="8"/>
      <c r="CJ836" s="8"/>
      <c r="CK836" s="8"/>
      <c r="CL836" s="8"/>
      <c r="CM836" s="8"/>
      <c r="CN836" s="8"/>
      <c r="CO836" s="8"/>
      <c r="CP836" s="8"/>
      <c r="CQ836" s="8"/>
      <c r="CR836" s="8"/>
      <c r="CS836" s="8"/>
      <c r="CT836" s="8"/>
      <c r="CU836" s="8"/>
      <c r="CV836" s="8"/>
      <c r="CW836" s="8"/>
      <c r="CX836" s="8"/>
      <c r="CY836" s="8"/>
      <c r="CZ836" s="8"/>
    </row>
    <row r="837" ht="14.25" customHeight="1">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c r="AA837" s="15"/>
      <c r="AB837" s="15"/>
      <c r="AC837" s="15"/>
      <c r="AD837" s="15"/>
      <c r="AE837" s="15"/>
      <c r="AF837" s="15"/>
      <c r="AG837" s="15"/>
      <c r="AH837" s="15"/>
      <c r="AI837" s="15"/>
      <c r="AJ837" s="15"/>
      <c r="AK837" s="15"/>
      <c r="AL837" s="15"/>
      <c r="AM837" s="15"/>
      <c r="AN837" s="15"/>
      <c r="AO837" s="15"/>
      <c r="AP837" s="15"/>
      <c r="AQ837" s="15"/>
      <c r="AR837" s="15"/>
      <c r="AS837" s="15"/>
      <c r="AT837" s="15"/>
      <c r="AU837" s="15"/>
      <c r="AV837" s="15"/>
      <c r="AW837" s="15"/>
      <c r="AX837" s="15"/>
      <c r="AY837" s="15"/>
      <c r="AZ837" s="15"/>
      <c r="BA837" s="15"/>
      <c r="BB837" s="15"/>
      <c r="BC837" s="15"/>
      <c r="BD837" s="15"/>
      <c r="BE837" s="15"/>
      <c r="BF837" s="15"/>
      <c r="BG837" s="15"/>
      <c r="BH837" s="15"/>
      <c r="BI837" s="15"/>
      <c r="BJ837" s="15"/>
      <c r="BK837" s="15"/>
      <c r="BL837" s="15"/>
      <c r="BM837" s="15"/>
      <c r="BN837" s="15"/>
      <c r="BO837" s="15"/>
      <c r="BP837" s="15"/>
      <c r="BQ837" s="15"/>
      <c r="BR837" s="15"/>
      <c r="BS837" s="15"/>
      <c r="BT837" s="15"/>
      <c r="BU837" s="15"/>
      <c r="BV837" s="15"/>
      <c r="BW837" s="15"/>
      <c r="BX837" s="15"/>
      <c r="BY837" s="15"/>
      <c r="BZ837" s="15"/>
      <c r="CA837" s="8"/>
      <c r="CB837" s="8"/>
      <c r="CC837" s="8"/>
      <c r="CD837" s="8"/>
      <c r="CE837" s="8"/>
      <c r="CF837" s="8"/>
      <c r="CG837" s="8"/>
      <c r="CH837" s="8"/>
      <c r="CI837" s="8"/>
      <c r="CJ837" s="8"/>
      <c r="CK837" s="8"/>
      <c r="CL837" s="8"/>
      <c r="CM837" s="8"/>
      <c r="CN837" s="8"/>
      <c r="CO837" s="8"/>
      <c r="CP837" s="8"/>
      <c r="CQ837" s="8"/>
      <c r="CR837" s="8"/>
      <c r="CS837" s="8"/>
      <c r="CT837" s="8"/>
      <c r="CU837" s="8"/>
      <c r="CV837" s="8"/>
      <c r="CW837" s="8"/>
      <c r="CX837" s="8"/>
      <c r="CY837" s="8"/>
      <c r="CZ837" s="8"/>
    </row>
    <row r="838" ht="14.25" customHeight="1">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c r="BC838" s="15"/>
      <c r="BD838" s="15"/>
      <c r="BE838" s="15"/>
      <c r="BF838" s="15"/>
      <c r="BG838" s="15"/>
      <c r="BH838" s="15"/>
      <c r="BI838" s="15"/>
      <c r="BJ838" s="15"/>
      <c r="BK838" s="15"/>
      <c r="BL838" s="15"/>
      <c r="BM838" s="15"/>
      <c r="BN838" s="15"/>
      <c r="BO838" s="15"/>
      <c r="BP838" s="15"/>
      <c r="BQ838" s="15"/>
      <c r="BR838" s="15"/>
      <c r="BS838" s="15"/>
      <c r="BT838" s="15"/>
      <c r="BU838" s="15"/>
      <c r="BV838" s="15"/>
      <c r="BW838" s="15"/>
      <c r="BX838" s="15"/>
      <c r="BY838" s="15"/>
      <c r="BZ838" s="15"/>
      <c r="CA838" s="8"/>
      <c r="CB838" s="8"/>
      <c r="CC838" s="8"/>
      <c r="CD838" s="8"/>
      <c r="CE838" s="8"/>
      <c r="CF838" s="8"/>
      <c r="CG838" s="8"/>
      <c r="CH838" s="8"/>
      <c r="CI838" s="8"/>
      <c r="CJ838" s="8"/>
      <c r="CK838" s="8"/>
      <c r="CL838" s="8"/>
      <c r="CM838" s="8"/>
      <c r="CN838" s="8"/>
      <c r="CO838" s="8"/>
      <c r="CP838" s="8"/>
      <c r="CQ838" s="8"/>
      <c r="CR838" s="8"/>
      <c r="CS838" s="8"/>
      <c r="CT838" s="8"/>
      <c r="CU838" s="8"/>
      <c r="CV838" s="8"/>
      <c r="CW838" s="8"/>
      <c r="CX838" s="8"/>
      <c r="CY838" s="8"/>
      <c r="CZ838" s="8"/>
    </row>
    <row r="839" ht="14.25" customHeight="1">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c r="AA839" s="15"/>
      <c r="AB839" s="15"/>
      <c r="AC839" s="15"/>
      <c r="AD839" s="15"/>
      <c r="AE839" s="15"/>
      <c r="AF839" s="15"/>
      <c r="AG839" s="15"/>
      <c r="AH839" s="15"/>
      <c r="AI839" s="15"/>
      <c r="AJ839" s="15"/>
      <c r="AK839" s="15"/>
      <c r="AL839" s="15"/>
      <c r="AM839" s="15"/>
      <c r="AN839" s="15"/>
      <c r="AO839" s="15"/>
      <c r="AP839" s="15"/>
      <c r="AQ839" s="15"/>
      <c r="AR839" s="15"/>
      <c r="AS839" s="15"/>
      <c r="AT839" s="15"/>
      <c r="AU839" s="15"/>
      <c r="AV839" s="15"/>
      <c r="AW839" s="15"/>
      <c r="AX839" s="15"/>
      <c r="AY839" s="15"/>
      <c r="AZ839" s="15"/>
      <c r="BA839" s="15"/>
      <c r="BB839" s="15"/>
      <c r="BC839" s="15"/>
      <c r="BD839" s="15"/>
      <c r="BE839" s="15"/>
      <c r="BF839" s="15"/>
      <c r="BG839" s="15"/>
      <c r="BH839" s="15"/>
      <c r="BI839" s="15"/>
      <c r="BJ839" s="15"/>
      <c r="BK839" s="15"/>
      <c r="BL839" s="15"/>
      <c r="BM839" s="15"/>
      <c r="BN839" s="15"/>
      <c r="BO839" s="15"/>
      <c r="BP839" s="15"/>
      <c r="BQ839" s="15"/>
      <c r="BR839" s="15"/>
      <c r="BS839" s="15"/>
      <c r="BT839" s="15"/>
      <c r="BU839" s="15"/>
      <c r="BV839" s="15"/>
      <c r="BW839" s="15"/>
      <c r="BX839" s="15"/>
      <c r="BY839" s="15"/>
      <c r="BZ839" s="15"/>
      <c r="CA839" s="8"/>
      <c r="CB839" s="8"/>
      <c r="CC839" s="8"/>
      <c r="CD839" s="8"/>
      <c r="CE839" s="8"/>
      <c r="CF839" s="8"/>
      <c r="CG839" s="8"/>
      <c r="CH839" s="8"/>
      <c r="CI839" s="8"/>
      <c r="CJ839" s="8"/>
      <c r="CK839" s="8"/>
      <c r="CL839" s="8"/>
      <c r="CM839" s="8"/>
      <c r="CN839" s="8"/>
      <c r="CO839" s="8"/>
      <c r="CP839" s="8"/>
      <c r="CQ839" s="8"/>
      <c r="CR839" s="8"/>
      <c r="CS839" s="8"/>
      <c r="CT839" s="8"/>
      <c r="CU839" s="8"/>
      <c r="CV839" s="8"/>
      <c r="CW839" s="8"/>
      <c r="CX839" s="8"/>
      <c r="CY839" s="8"/>
      <c r="CZ839" s="8"/>
    </row>
    <row r="840" ht="14.25" customHeight="1">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c r="BC840" s="15"/>
      <c r="BD840" s="15"/>
      <c r="BE840" s="15"/>
      <c r="BF840" s="15"/>
      <c r="BG840" s="15"/>
      <c r="BH840" s="15"/>
      <c r="BI840" s="15"/>
      <c r="BJ840" s="15"/>
      <c r="BK840" s="15"/>
      <c r="BL840" s="15"/>
      <c r="BM840" s="15"/>
      <c r="BN840" s="15"/>
      <c r="BO840" s="15"/>
      <c r="BP840" s="15"/>
      <c r="BQ840" s="15"/>
      <c r="BR840" s="15"/>
      <c r="BS840" s="15"/>
      <c r="BT840" s="15"/>
      <c r="BU840" s="15"/>
      <c r="BV840" s="15"/>
      <c r="BW840" s="15"/>
      <c r="BX840" s="15"/>
      <c r="BY840" s="15"/>
      <c r="BZ840" s="15"/>
      <c r="CA840" s="8"/>
      <c r="CB840" s="8"/>
      <c r="CC840" s="8"/>
      <c r="CD840" s="8"/>
      <c r="CE840" s="8"/>
      <c r="CF840" s="8"/>
      <c r="CG840" s="8"/>
      <c r="CH840" s="8"/>
      <c r="CI840" s="8"/>
      <c r="CJ840" s="8"/>
      <c r="CK840" s="8"/>
      <c r="CL840" s="8"/>
      <c r="CM840" s="8"/>
      <c r="CN840" s="8"/>
      <c r="CO840" s="8"/>
      <c r="CP840" s="8"/>
      <c r="CQ840" s="8"/>
      <c r="CR840" s="8"/>
      <c r="CS840" s="8"/>
      <c r="CT840" s="8"/>
      <c r="CU840" s="8"/>
      <c r="CV840" s="8"/>
      <c r="CW840" s="8"/>
      <c r="CX840" s="8"/>
      <c r="CY840" s="8"/>
      <c r="CZ840" s="8"/>
    </row>
    <row r="841" ht="14.25" customHeight="1">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c r="AA841" s="15"/>
      <c r="AB841" s="15"/>
      <c r="AC841" s="15"/>
      <c r="AD841" s="15"/>
      <c r="AE841" s="15"/>
      <c r="AF841" s="15"/>
      <c r="AG841" s="15"/>
      <c r="AH841" s="15"/>
      <c r="AI841" s="15"/>
      <c r="AJ841" s="15"/>
      <c r="AK841" s="15"/>
      <c r="AL841" s="15"/>
      <c r="AM841" s="15"/>
      <c r="AN841" s="15"/>
      <c r="AO841" s="15"/>
      <c r="AP841" s="15"/>
      <c r="AQ841" s="15"/>
      <c r="AR841" s="15"/>
      <c r="AS841" s="15"/>
      <c r="AT841" s="15"/>
      <c r="AU841" s="15"/>
      <c r="AV841" s="15"/>
      <c r="AW841" s="15"/>
      <c r="AX841" s="15"/>
      <c r="AY841" s="15"/>
      <c r="AZ841" s="15"/>
      <c r="BA841" s="15"/>
      <c r="BB841" s="15"/>
      <c r="BC841" s="15"/>
      <c r="BD841" s="15"/>
      <c r="BE841" s="15"/>
      <c r="BF841" s="15"/>
      <c r="BG841" s="15"/>
      <c r="BH841" s="15"/>
      <c r="BI841" s="15"/>
      <c r="BJ841" s="15"/>
      <c r="BK841" s="15"/>
      <c r="BL841" s="15"/>
      <c r="BM841" s="15"/>
      <c r="BN841" s="15"/>
      <c r="BO841" s="15"/>
      <c r="BP841" s="15"/>
      <c r="BQ841" s="15"/>
      <c r="BR841" s="15"/>
      <c r="BS841" s="15"/>
      <c r="BT841" s="15"/>
      <c r="BU841" s="15"/>
      <c r="BV841" s="15"/>
      <c r="BW841" s="15"/>
      <c r="BX841" s="15"/>
      <c r="BY841" s="15"/>
      <c r="BZ841" s="15"/>
      <c r="CA841" s="8"/>
      <c r="CB841" s="8"/>
      <c r="CC841" s="8"/>
      <c r="CD841" s="8"/>
      <c r="CE841" s="8"/>
      <c r="CF841" s="8"/>
      <c r="CG841" s="8"/>
      <c r="CH841" s="8"/>
      <c r="CI841" s="8"/>
      <c r="CJ841" s="8"/>
      <c r="CK841" s="8"/>
      <c r="CL841" s="8"/>
      <c r="CM841" s="8"/>
      <c r="CN841" s="8"/>
      <c r="CO841" s="8"/>
      <c r="CP841" s="8"/>
      <c r="CQ841" s="8"/>
      <c r="CR841" s="8"/>
      <c r="CS841" s="8"/>
      <c r="CT841" s="8"/>
      <c r="CU841" s="8"/>
      <c r="CV841" s="8"/>
      <c r="CW841" s="8"/>
      <c r="CX841" s="8"/>
      <c r="CY841" s="8"/>
      <c r="CZ841" s="8"/>
    </row>
    <row r="842" ht="14.25" customHeight="1">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c r="BC842" s="15"/>
      <c r="BD842" s="15"/>
      <c r="BE842" s="15"/>
      <c r="BF842" s="15"/>
      <c r="BG842" s="15"/>
      <c r="BH842" s="15"/>
      <c r="BI842" s="15"/>
      <c r="BJ842" s="15"/>
      <c r="BK842" s="15"/>
      <c r="BL842" s="15"/>
      <c r="BM842" s="15"/>
      <c r="BN842" s="15"/>
      <c r="BO842" s="15"/>
      <c r="BP842" s="15"/>
      <c r="BQ842" s="15"/>
      <c r="BR842" s="15"/>
      <c r="BS842" s="15"/>
      <c r="BT842" s="15"/>
      <c r="BU842" s="15"/>
      <c r="BV842" s="15"/>
      <c r="BW842" s="15"/>
      <c r="BX842" s="15"/>
      <c r="BY842" s="15"/>
      <c r="BZ842" s="15"/>
      <c r="CA842" s="8"/>
      <c r="CB842" s="8"/>
      <c r="CC842" s="8"/>
      <c r="CD842" s="8"/>
      <c r="CE842" s="8"/>
      <c r="CF842" s="8"/>
      <c r="CG842" s="8"/>
      <c r="CH842" s="8"/>
      <c r="CI842" s="8"/>
      <c r="CJ842" s="8"/>
      <c r="CK842" s="8"/>
      <c r="CL842" s="8"/>
      <c r="CM842" s="8"/>
      <c r="CN842" s="8"/>
      <c r="CO842" s="8"/>
      <c r="CP842" s="8"/>
      <c r="CQ842" s="8"/>
      <c r="CR842" s="8"/>
      <c r="CS842" s="8"/>
      <c r="CT842" s="8"/>
      <c r="CU842" s="8"/>
      <c r="CV842" s="8"/>
      <c r="CW842" s="8"/>
      <c r="CX842" s="8"/>
      <c r="CY842" s="8"/>
      <c r="CZ842" s="8"/>
    </row>
    <row r="843" ht="14.25" customHeight="1">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c r="AA843" s="15"/>
      <c r="AB843" s="15"/>
      <c r="AC843" s="15"/>
      <c r="AD843" s="15"/>
      <c r="AE843" s="15"/>
      <c r="AF843" s="15"/>
      <c r="AG843" s="15"/>
      <c r="AH843" s="15"/>
      <c r="AI843" s="15"/>
      <c r="AJ843" s="15"/>
      <c r="AK843" s="15"/>
      <c r="AL843" s="15"/>
      <c r="AM843" s="15"/>
      <c r="AN843" s="15"/>
      <c r="AO843" s="15"/>
      <c r="AP843" s="15"/>
      <c r="AQ843" s="15"/>
      <c r="AR843" s="15"/>
      <c r="AS843" s="15"/>
      <c r="AT843" s="15"/>
      <c r="AU843" s="15"/>
      <c r="AV843" s="15"/>
      <c r="AW843" s="15"/>
      <c r="AX843" s="15"/>
      <c r="AY843" s="15"/>
      <c r="AZ843" s="15"/>
      <c r="BA843" s="15"/>
      <c r="BB843" s="15"/>
      <c r="BC843" s="15"/>
      <c r="BD843" s="15"/>
      <c r="BE843" s="15"/>
      <c r="BF843" s="15"/>
      <c r="BG843" s="15"/>
      <c r="BH843" s="15"/>
      <c r="BI843" s="15"/>
      <c r="BJ843" s="15"/>
      <c r="BK843" s="15"/>
      <c r="BL843" s="15"/>
      <c r="BM843" s="15"/>
      <c r="BN843" s="15"/>
      <c r="BO843" s="15"/>
      <c r="BP843" s="15"/>
      <c r="BQ843" s="15"/>
      <c r="BR843" s="15"/>
      <c r="BS843" s="15"/>
      <c r="BT843" s="15"/>
      <c r="BU843" s="15"/>
      <c r="BV843" s="15"/>
      <c r="BW843" s="15"/>
      <c r="BX843" s="15"/>
      <c r="BY843" s="15"/>
      <c r="BZ843" s="15"/>
      <c r="CA843" s="8"/>
      <c r="CB843" s="8"/>
      <c r="CC843" s="8"/>
      <c r="CD843" s="8"/>
      <c r="CE843" s="8"/>
      <c r="CF843" s="8"/>
      <c r="CG843" s="8"/>
      <c r="CH843" s="8"/>
      <c r="CI843" s="8"/>
      <c r="CJ843" s="8"/>
      <c r="CK843" s="8"/>
      <c r="CL843" s="8"/>
      <c r="CM843" s="8"/>
      <c r="CN843" s="8"/>
      <c r="CO843" s="8"/>
      <c r="CP843" s="8"/>
      <c r="CQ843" s="8"/>
      <c r="CR843" s="8"/>
      <c r="CS843" s="8"/>
      <c r="CT843" s="8"/>
      <c r="CU843" s="8"/>
      <c r="CV843" s="8"/>
      <c r="CW843" s="8"/>
      <c r="CX843" s="8"/>
      <c r="CY843" s="8"/>
      <c r="CZ843" s="8"/>
    </row>
    <row r="844" ht="14.25" customHeight="1">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c r="BC844" s="15"/>
      <c r="BD844" s="15"/>
      <c r="BE844" s="15"/>
      <c r="BF844" s="15"/>
      <c r="BG844" s="15"/>
      <c r="BH844" s="15"/>
      <c r="BI844" s="15"/>
      <c r="BJ844" s="15"/>
      <c r="BK844" s="15"/>
      <c r="BL844" s="15"/>
      <c r="BM844" s="15"/>
      <c r="BN844" s="15"/>
      <c r="BO844" s="15"/>
      <c r="BP844" s="15"/>
      <c r="BQ844" s="15"/>
      <c r="BR844" s="15"/>
      <c r="BS844" s="15"/>
      <c r="BT844" s="15"/>
      <c r="BU844" s="15"/>
      <c r="BV844" s="15"/>
      <c r="BW844" s="15"/>
      <c r="BX844" s="15"/>
      <c r="BY844" s="15"/>
      <c r="BZ844" s="15"/>
      <c r="CA844" s="8"/>
      <c r="CB844" s="8"/>
      <c r="CC844" s="8"/>
      <c r="CD844" s="8"/>
      <c r="CE844" s="8"/>
      <c r="CF844" s="8"/>
      <c r="CG844" s="8"/>
      <c r="CH844" s="8"/>
      <c r="CI844" s="8"/>
      <c r="CJ844" s="8"/>
      <c r="CK844" s="8"/>
      <c r="CL844" s="8"/>
      <c r="CM844" s="8"/>
      <c r="CN844" s="8"/>
      <c r="CO844" s="8"/>
      <c r="CP844" s="8"/>
      <c r="CQ844" s="8"/>
      <c r="CR844" s="8"/>
      <c r="CS844" s="8"/>
      <c r="CT844" s="8"/>
      <c r="CU844" s="8"/>
      <c r="CV844" s="8"/>
      <c r="CW844" s="8"/>
      <c r="CX844" s="8"/>
      <c r="CY844" s="8"/>
      <c r="CZ844" s="8"/>
    </row>
    <row r="845" ht="14.25" customHeight="1">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c r="AA845" s="15"/>
      <c r="AB845" s="15"/>
      <c r="AC845" s="15"/>
      <c r="AD845" s="15"/>
      <c r="AE845" s="15"/>
      <c r="AF845" s="15"/>
      <c r="AG845" s="15"/>
      <c r="AH845" s="15"/>
      <c r="AI845" s="15"/>
      <c r="AJ845" s="15"/>
      <c r="AK845" s="15"/>
      <c r="AL845" s="15"/>
      <c r="AM845" s="15"/>
      <c r="AN845" s="15"/>
      <c r="AO845" s="15"/>
      <c r="AP845" s="15"/>
      <c r="AQ845" s="15"/>
      <c r="AR845" s="15"/>
      <c r="AS845" s="15"/>
      <c r="AT845" s="15"/>
      <c r="AU845" s="15"/>
      <c r="AV845" s="15"/>
      <c r="AW845" s="15"/>
      <c r="AX845" s="15"/>
      <c r="AY845" s="15"/>
      <c r="AZ845" s="15"/>
      <c r="BA845" s="15"/>
      <c r="BB845" s="15"/>
      <c r="BC845" s="15"/>
      <c r="BD845" s="15"/>
      <c r="BE845" s="15"/>
      <c r="BF845" s="15"/>
      <c r="BG845" s="15"/>
      <c r="BH845" s="15"/>
      <c r="BI845" s="15"/>
      <c r="BJ845" s="15"/>
      <c r="BK845" s="15"/>
      <c r="BL845" s="15"/>
      <c r="BM845" s="15"/>
      <c r="BN845" s="15"/>
      <c r="BO845" s="15"/>
      <c r="BP845" s="15"/>
      <c r="BQ845" s="15"/>
      <c r="BR845" s="15"/>
      <c r="BS845" s="15"/>
      <c r="BT845" s="15"/>
      <c r="BU845" s="15"/>
      <c r="BV845" s="15"/>
      <c r="BW845" s="15"/>
      <c r="BX845" s="15"/>
      <c r="BY845" s="15"/>
      <c r="BZ845" s="15"/>
      <c r="CA845" s="8"/>
      <c r="CB845" s="8"/>
      <c r="CC845" s="8"/>
      <c r="CD845" s="8"/>
      <c r="CE845" s="8"/>
      <c r="CF845" s="8"/>
      <c r="CG845" s="8"/>
      <c r="CH845" s="8"/>
      <c r="CI845" s="8"/>
      <c r="CJ845" s="8"/>
      <c r="CK845" s="8"/>
      <c r="CL845" s="8"/>
      <c r="CM845" s="8"/>
      <c r="CN845" s="8"/>
      <c r="CO845" s="8"/>
      <c r="CP845" s="8"/>
      <c r="CQ845" s="8"/>
      <c r="CR845" s="8"/>
      <c r="CS845" s="8"/>
      <c r="CT845" s="8"/>
      <c r="CU845" s="8"/>
      <c r="CV845" s="8"/>
      <c r="CW845" s="8"/>
      <c r="CX845" s="8"/>
      <c r="CY845" s="8"/>
      <c r="CZ845" s="8"/>
    </row>
    <row r="846" ht="14.25" customHeight="1">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c r="BC846" s="15"/>
      <c r="BD846" s="15"/>
      <c r="BE846" s="15"/>
      <c r="BF846" s="15"/>
      <c r="BG846" s="15"/>
      <c r="BH846" s="15"/>
      <c r="BI846" s="15"/>
      <c r="BJ846" s="15"/>
      <c r="BK846" s="15"/>
      <c r="BL846" s="15"/>
      <c r="BM846" s="15"/>
      <c r="BN846" s="15"/>
      <c r="BO846" s="15"/>
      <c r="BP846" s="15"/>
      <c r="BQ846" s="15"/>
      <c r="BR846" s="15"/>
      <c r="BS846" s="15"/>
      <c r="BT846" s="15"/>
      <c r="BU846" s="15"/>
      <c r="BV846" s="15"/>
      <c r="BW846" s="15"/>
      <c r="BX846" s="15"/>
      <c r="BY846" s="15"/>
      <c r="BZ846" s="15"/>
      <c r="CA846" s="8"/>
      <c r="CB846" s="8"/>
      <c r="CC846" s="8"/>
      <c r="CD846" s="8"/>
      <c r="CE846" s="8"/>
      <c r="CF846" s="8"/>
      <c r="CG846" s="8"/>
      <c r="CH846" s="8"/>
      <c r="CI846" s="8"/>
      <c r="CJ846" s="8"/>
      <c r="CK846" s="8"/>
      <c r="CL846" s="8"/>
      <c r="CM846" s="8"/>
      <c r="CN846" s="8"/>
      <c r="CO846" s="8"/>
      <c r="CP846" s="8"/>
      <c r="CQ846" s="8"/>
      <c r="CR846" s="8"/>
      <c r="CS846" s="8"/>
      <c r="CT846" s="8"/>
      <c r="CU846" s="8"/>
      <c r="CV846" s="8"/>
      <c r="CW846" s="8"/>
      <c r="CX846" s="8"/>
      <c r="CY846" s="8"/>
      <c r="CZ846" s="8"/>
    </row>
    <row r="847" ht="14.25" customHeight="1">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c r="AA847" s="15"/>
      <c r="AB847" s="15"/>
      <c r="AC847" s="15"/>
      <c r="AD847" s="15"/>
      <c r="AE847" s="15"/>
      <c r="AF847" s="15"/>
      <c r="AG847" s="15"/>
      <c r="AH847" s="15"/>
      <c r="AI847" s="15"/>
      <c r="AJ847" s="15"/>
      <c r="AK847" s="15"/>
      <c r="AL847" s="15"/>
      <c r="AM847" s="15"/>
      <c r="AN847" s="15"/>
      <c r="AO847" s="15"/>
      <c r="AP847" s="15"/>
      <c r="AQ847" s="15"/>
      <c r="AR847" s="15"/>
      <c r="AS847" s="15"/>
      <c r="AT847" s="15"/>
      <c r="AU847" s="15"/>
      <c r="AV847" s="15"/>
      <c r="AW847" s="15"/>
      <c r="AX847" s="15"/>
      <c r="AY847" s="15"/>
      <c r="AZ847" s="15"/>
      <c r="BA847" s="15"/>
      <c r="BB847" s="15"/>
      <c r="BC847" s="15"/>
      <c r="BD847" s="15"/>
      <c r="BE847" s="15"/>
      <c r="BF847" s="15"/>
      <c r="BG847" s="15"/>
      <c r="BH847" s="15"/>
      <c r="BI847" s="15"/>
      <c r="BJ847" s="15"/>
      <c r="BK847" s="15"/>
      <c r="BL847" s="15"/>
      <c r="BM847" s="15"/>
      <c r="BN847" s="15"/>
      <c r="BO847" s="15"/>
      <c r="BP847" s="15"/>
      <c r="BQ847" s="15"/>
      <c r="BR847" s="15"/>
      <c r="BS847" s="15"/>
      <c r="BT847" s="15"/>
      <c r="BU847" s="15"/>
      <c r="BV847" s="15"/>
      <c r="BW847" s="15"/>
      <c r="BX847" s="15"/>
      <c r="BY847" s="15"/>
      <c r="BZ847" s="15"/>
      <c r="CA847" s="8"/>
      <c r="CB847" s="8"/>
      <c r="CC847" s="8"/>
      <c r="CD847" s="8"/>
      <c r="CE847" s="8"/>
      <c r="CF847" s="8"/>
      <c r="CG847" s="8"/>
      <c r="CH847" s="8"/>
      <c r="CI847" s="8"/>
      <c r="CJ847" s="8"/>
      <c r="CK847" s="8"/>
      <c r="CL847" s="8"/>
      <c r="CM847" s="8"/>
      <c r="CN847" s="8"/>
      <c r="CO847" s="8"/>
      <c r="CP847" s="8"/>
      <c r="CQ847" s="8"/>
      <c r="CR847" s="8"/>
      <c r="CS847" s="8"/>
      <c r="CT847" s="8"/>
      <c r="CU847" s="8"/>
      <c r="CV847" s="8"/>
      <c r="CW847" s="8"/>
      <c r="CX847" s="8"/>
      <c r="CY847" s="8"/>
      <c r="CZ847" s="8"/>
    </row>
    <row r="848" ht="14.25" customHeight="1">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c r="BC848" s="15"/>
      <c r="BD848" s="15"/>
      <c r="BE848" s="15"/>
      <c r="BF848" s="15"/>
      <c r="BG848" s="15"/>
      <c r="BH848" s="15"/>
      <c r="BI848" s="15"/>
      <c r="BJ848" s="15"/>
      <c r="BK848" s="15"/>
      <c r="BL848" s="15"/>
      <c r="BM848" s="15"/>
      <c r="BN848" s="15"/>
      <c r="BO848" s="15"/>
      <c r="BP848" s="15"/>
      <c r="BQ848" s="15"/>
      <c r="BR848" s="15"/>
      <c r="BS848" s="15"/>
      <c r="BT848" s="15"/>
      <c r="BU848" s="15"/>
      <c r="BV848" s="15"/>
      <c r="BW848" s="15"/>
      <c r="BX848" s="15"/>
      <c r="BY848" s="15"/>
      <c r="BZ848" s="15"/>
      <c r="CA848" s="8"/>
      <c r="CB848" s="8"/>
      <c r="CC848" s="8"/>
      <c r="CD848" s="8"/>
      <c r="CE848" s="8"/>
      <c r="CF848" s="8"/>
      <c r="CG848" s="8"/>
      <c r="CH848" s="8"/>
      <c r="CI848" s="8"/>
      <c r="CJ848" s="8"/>
      <c r="CK848" s="8"/>
      <c r="CL848" s="8"/>
      <c r="CM848" s="8"/>
      <c r="CN848" s="8"/>
      <c r="CO848" s="8"/>
      <c r="CP848" s="8"/>
      <c r="CQ848" s="8"/>
      <c r="CR848" s="8"/>
      <c r="CS848" s="8"/>
      <c r="CT848" s="8"/>
      <c r="CU848" s="8"/>
      <c r="CV848" s="8"/>
      <c r="CW848" s="8"/>
      <c r="CX848" s="8"/>
      <c r="CY848" s="8"/>
      <c r="CZ848" s="8"/>
    </row>
    <row r="849" ht="14.25" customHeight="1">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c r="AA849" s="15"/>
      <c r="AB849" s="15"/>
      <c r="AC849" s="15"/>
      <c r="AD849" s="15"/>
      <c r="AE849" s="15"/>
      <c r="AF849" s="15"/>
      <c r="AG849" s="15"/>
      <c r="AH849" s="15"/>
      <c r="AI849" s="15"/>
      <c r="AJ849" s="15"/>
      <c r="AK849" s="15"/>
      <c r="AL849" s="15"/>
      <c r="AM849" s="15"/>
      <c r="AN849" s="15"/>
      <c r="AO849" s="15"/>
      <c r="AP849" s="15"/>
      <c r="AQ849" s="15"/>
      <c r="AR849" s="15"/>
      <c r="AS849" s="15"/>
      <c r="AT849" s="15"/>
      <c r="AU849" s="15"/>
      <c r="AV849" s="15"/>
      <c r="AW849" s="15"/>
      <c r="AX849" s="15"/>
      <c r="AY849" s="15"/>
      <c r="AZ849" s="15"/>
      <c r="BA849" s="15"/>
      <c r="BB849" s="15"/>
      <c r="BC849" s="15"/>
      <c r="BD849" s="15"/>
      <c r="BE849" s="15"/>
      <c r="BF849" s="15"/>
      <c r="BG849" s="15"/>
      <c r="BH849" s="15"/>
      <c r="BI849" s="15"/>
      <c r="BJ849" s="15"/>
      <c r="BK849" s="15"/>
      <c r="BL849" s="15"/>
      <c r="BM849" s="15"/>
      <c r="BN849" s="15"/>
      <c r="BO849" s="15"/>
      <c r="BP849" s="15"/>
      <c r="BQ849" s="15"/>
      <c r="BR849" s="15"/>
      <c r="BS849" s="15"/>
      <c r="BT849" s="15"/>
      <c r="BU849" s="15"/>
      <c r="BV849" s="15"/>
      <c r="BW849" s="15"/>
      <c r="BX849" s="15"/>
      <c r="BY849" s="15"/>
      <c r="BZ849" s="15"/>
      <c r="CA849" s="8"/>
      <c r="CB849" s="8"/>
      <c r="CC849" s="8"/>
      <c r="CD849" s="8"/>
      <c r="CE849" s="8"/>
      <c r="CF849" s="8"/>
      <c r="CG849" s="8"/>
      <c r="CH849" s="8"/>
      <c r="CI849" s="8"/>
      <c r="CJ849" s="8"/>
      <c r="CK849" s="8"/>
      <c r="CL849" s="8"/>
      <c r="CM849" s="8"/>
      <c r="CN849" s="8"/>
      <c r="CO849" s="8"/>
      <c r="CP849" s="8"/>
      <c r="CQ849" s="8"/>
      <c r="CR849" s="8"/>
      <c r="CS849" s="8"/>
      <c r="CT849" s="8"/>
      <c r="CU849" s="8"/>
      <c r="CV849" s="8"/>
      <c r="CW849" s="8"/>
      <c r="CX849" s="8"/>
      <c r="CY849" s="8"/>
      <c r="CZ849" s="8"/>
    </row>
    <row r="850" ht="14.25" customHeight="1">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c r="BC850" s="15"/>
      <c r="BD850" s="15"/>
      <c r="BE850" s="15"/>
      <c r="BF850" s="15"/>
      <c r="BG850" s="15"/>
      <c r="BH850" s="15"/>
      <c r="BI850" s="15"/>
      <c r="BJ850" s="15"/>
      <c r="BK850" s="15"/>
      <c r="BL850" s="15"/>
      <c r="BM850" s="15"/>
      <c r="BN850" s="15"/>
      <c r="BO850" s="15"/>
      <c r="BP850" s="15"/>
      <c r="BQ850" s="15"/>
      <c r="BR850" s="15"/>
      <c r="BS850" s="15"/>
      <c r="BT850" s="15"/>
      <c r="BU850" s="15"/>
      <c r="BV850" s="15"/>
      <c r="BW850" s="15"/>
      <c r="BX850" s="15"/>
      <c r="BY850" s="15"/>
      <c r="BZ850" s="15"/>
      <c r="CA850" s="8"/>
      <c r="CB850" s="8"/>
      <c r="CC850" s="8"/>
      <c r="CD850" s="8"/>
      <c r="CE850" s="8"/>
      <c r="CF850" s="8"/>
      <c r="CG850" s="8"/>
      <c r="CH850" s="8"/>
      <c r="CI850" s="8"/>
      <c r="CJ850" s="8"/>
      <c r="CK850" s="8"/>
      <c r="CL850" s="8"/>
      <c r="CM850" s="8"/>
      <c r="CN850" s="8"/>
      <c r="CO850" s="8"/>
      <c r="CP850" s="8"/>
      <c r="CQ850" s="8"/>
      <c r="CR850" s="8"/>
      <c r="CS850" s="8"/>
      <c r="CT850" s="8"/>
      <c r="CU850" s="8"/>
      <c r="CV850" s="8"/>
      <c r="CW850" s="8"/>
      <c r="CX850" s="8"/>
      <c r="CY850" s="8"/>
      <c r="CZ850" s="8"/>
    </row>
    <row r="851" ht="14.25" customHeight="1">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c r="AY851" s="15"/>
      <c r="AZ851" s="15"/>
      <c r="BA851" s="15"/>
      <c r="BB851" s="15"/>
      <c r="BC851" s="15"/>
      <c r="BD851" s="15"/>
      <c r="BE851" s="15"/>
      <c r="BF851" s="15"/>
      <c r="BG851" s="15"/>
      <c r="BH851" s="15"/>
      <c r="BI851" s="15"/>
      <c r="BJ851" s="15"/>
      <c r="BK851" s="15"/>
      <c r="BL851" s="15"/>
      <c r="BM851" s="15"/>
      <c r="BN851" s="15"/>
      <c r="BO851" s="15"/>
      <c r="BP851" s="15"/>
      <c r="BQ851" s="15"/>
      <c r="BR851" s="15"/>
      <c r="BS851" s="15"/>
      <c r="BT851" s="15"/>
      <c r="BU851" s="15"/>
      <c r="BV851" s="15"/>
      <c r="BW851" s="15"/>
      <c r="BX851" s="15"/>
      <c r="BY851" s="15"/>
      <c r="BZ851" s="15"/>
      <c r="CA851" s="8"/>
      <c r="CB851" s="8"/>
      <c r="CC851" s="8"/>
      <c r="CD851" s="8"/>
      <c r="CE851" s="8"/>
      <c r="CF851" s="8"/>
      <c r="CG851" s="8"/>
      <c r="CH851" s="8"/>
      <c r="CI851" s="8"/>
      <c r="CJ851" s="8"/>
      <c r="CK851" s="8"/>
      <c r="CL851" s="8"/>
      <c r="CM851" s="8"/>
      <c r="CN851" s="8"/>
      <c r="CO851" s="8"/>
      <c r="CP851" s="8"/>
      <c r="CQ851" s="8"/>
      <c r="CR851" s="8"/>
      <c r="CS851" s="8"/>
      <c r="CT851" s="8"/>
      <c r="CU851" s="8"/>
      <c r="CV851" s="8"/>
      <c r="CW851" s="8"/>
      <c r="CX851" s="8"/>
      <c r="CY851" s="8"/>
      <c r="CZ851" s="8"/>
    </row>
    <row r="852" ht="14.25" customHeight="1">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c r="BC852" s="15"/>
      <c r="BD852" s="15"/>
      <c r="BE852" s="15"/>
      <c r="BF852" s="15"/>
      <c r="BG852" s="15"/>
      <c r="BH852" s="15"/>
      <c r="BI852" s="15"/>
      <c r="BJ852" s="15"/>
      <c r="BK852" s="15"/>
      <c r="BL852" s="15"/>
      <c r="BM852" s="15"/>
      <c r="BN852" s="15"/>
      <c r="BO852" s="15"/>
      <c r="BP852" s="15"/>
      <c r="BQ852" s="15"/>
      <c r="BR852" s="15"/>
      <c r="BS852" s="15"/>
      <c r="BT852" s="15"/>
      <c r="BU852" s="15"/>
      <c r="BV852" s="15"/>
      <c r="BW852" s="15"/>
      <c r="BX852" s="15"/>
      <c r="BY852" s="15"/>
      <c r="BZ852" s="15"/>
      <c r="CA852" s="8"/>
      <c r="CB852" s="8"/>
      <c r="CC852" s="8"/>
      <c r="CD852" s="8"/>
      <c r="CE852" s="8"/>
      <c r="CF852" s="8"/>
      <c r="CG852" s="8"/>
      <c r="CH852" s="8"/>
      <c r="CI852" s="8"/>
      <c r="CJ852" s="8"/>
      <c r="CK852" s="8"/>
      <c r="CL852" s="8"/>
      <c r="CM852" s="8"/>
      <c r="CN852" s="8"/>
      <c r="CO852" s="8"/>
      <c r="CP852" s="8"/>
      <c r="CQ852" s="8"/>
      <c r="CR852" s="8"/>
      <c r="CS852" s="8"/>
      <c r="CT852" s="8"/>
      <c r="CU852" s="8"/>
      <c r="CV852" s="8"/>
      <c r="CW852" s="8"/>
      <c r="CX852" s="8"/>
      <c r="CY852" s="8"/>
      <c r="CZ852" s="8"/>
    </row>
    <row r="853" ht="14.25" customHeight="1">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c r="AY853" s="15"/>
      <c r="AZ853" s="15"/>
      <c r="BA853" s="15"/>
      <c r="BB853" s="15"/>
      <c r="BC853" s="15"/>
      <c r="BD853" s="15"/>
      <c r="BE853" s="15"/>
      <c r="BF853" s="15"/>
      <c r="BG853" s="15"/>
      <c r="BH853" s="15"/>
      <c r="BI853" s="15"/>
      <c r="BJ853" s="15"/>
      <c r="BK853" s="15"/>
      <c r="BL853" s="15"/>
      <c r="BM853" s="15"/>
      <c r="BN853" s="15"/>
      <c r="BO853" s="15"/>
      <c r="BP853" s="15"/>
      <c r="BQ853" s="15"/>
      <c r="BR853" s="15"/>
      <c r="BS853" s="15"/>
      <c r="BT853" s="15"/>
      <c r="BU853" s="15"/>
      <c r="BV853" s="15"/>
      <c r="BW853" s="15"/>
      <c r="BX853" s="15"/>
      <c r="BY853" s="15"/>
      <c r="BZ853" s="15"/>
      <c r="CA853" s="8"/>
      <c r="CB853" s="8"/>
      <c r="CC853" s="8"/>
      <c r="CD853" s="8"/>
      <c r="CE853" s="8"/>
      <c r="CF853" s="8"/>
      <c r="CG853" s="8"/>
      <c r="CH853" s="8"/>
      <c r="CI853" s="8"/>
      <c r="CJ853" s="8"/>
      <c r="CK853" s="8"/>
      <c r="CL853" s="8"/>
      <c r="CM853" s="8"/>
      <c r="CN853" s="8"/>
      <c r="CO853" s="8"/>
      <c r="CP853" s="8"/>
      <c r="CQ853" s="8"/>
      <c r="CR853" s="8"/>
      <c r="CS853" s="8"/>
      <c r="CT853" s="8"/>
      <c r="CU853" s="8"/>
      <c r="CV853" s="8"/>
      <c r="CW853" s="8"/>
      <c r="CX853" s="8"/>
      <c r="CY853" s="8"/>
      <c r="CZ853" s="8"/>
    </row>
    <row r="854" ht="14.25" customHeight="1">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c r="BC854" s="15"/>
      <c r="BD854" s="15"/>
      <c r="BE854" s="15"/>
      <c r="BF854" s="15"/>
      <c r="BG854" s="15"/>
      <c r="BH854" s="15"/>
      <c r="BI854" s="15"/>
      <c r="BJ854" s="15"/>
      <c r="BK854" s="15"/>
      <c r="BL854" s="15"/>
      <c r="BM854" s="15"/>
      <c r="BN854" s="15"/>
      <c r="BO854" s="15"/>
      <c r="BP854" s="15"/>
      <c r="BQ854" s="15"/>
      <c r="BR854" s="15"/>
      <c r="BS854" s="15"/>
      <c r="BT854" s="15"/>
      <c r="BU854" s="15"/>
      <c r="BV854" s="15"/>
      <c r="BW854" s="15"/>
      <c r="BX854" s="15"/>
      <c r="BY854" s="15"/>
      <c r="BZ854" s="15"/>
      <c r="CA854" s="8"/>
      <c r="CB854" s="8"/>
      <c r="CC854" s="8"/>
      <c r="CD854" s="8"/>
      <c r="CE854" s="8"/>
      <c r="CF854" s="8"/>
      <c r="CG854" s="8"/>
      <c r="CH854" s="8"/>
      <c r="CI854" s="8"/>
      <c r="CJ854" s="8"/>
      <c r="CK854" s="8"/>
      <c r="CL854" s="8"/>
      <c r="CM854" s="8"/>
      <c r="CN854" s="8"/>
      <c r="CO854" s="8"/>
      <c r="CP854" s="8"/>
      <c r="CQ854" s="8"/>
      <c r="CR854" s="8"/>
      <c r="CS854" s="8"/>
      <c r="CT854" s="8"/>
      <c r="CU854" s="8"/>
      <c r="CV854" s="8"/>
      <c r="CW854" s="8"/>
      <c r="CX854" s="8"/>
      <c r="CY854" s="8"/>
      <c r="CZ854" s="8"/>
    </row>
    <row r="855" ht="14.25" customHeight="1">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5"/>
      <c r="BC855" s="15"/>
      <c r="BD855" s="15"/>
      <c r="BE855" s="15"/>
      <c r="BF855" s="15"/>
      <c r="BG855" s="15"/>
      <c r="BH855" s="15"/>
      <c r="BI855" s="15"/>
      <c r="BJ855" s="15"/>
      <c r="BK855" s="15"/>
      <c r="BL855" s="15"/>
      <c r="BM855" s="15"/>
      <c r="BN855" s="15"/>
      <c r="BO855" s="15"/>
      <c r="BP855" s="15"/>
      <c r="BQ855" s="15"/>
      <c r="BR855" s="15"/>
      <c r="BS855" s="15"/>
      <c r="BT855" s="15"/>
      <c r="BU855" s="15"/>
      <c r="BV855" s="15"/>
      <c r="BW855" s="15"/>
      <c r="BX855" s="15"/>
      <c r="BY855" s="15"/>
      <c r="BZ855" s="15"/>
      <c r="CA855" s="8"/>
      <c r="CB855" s="8"/>
      <c r="CC855" s="8"/>
      <c r="CD855" s="8"/>
      <c r="CE855" s="8"/>
      <c r="CF855" s="8"/>
      <c r="CG855" s="8"/>
      <c r="CH855" s="8"/>
      <c r="CI855" s="8"/>
      <c r="CJ855" s="8"/>
      <c r="CK855" s="8"/>
      <c r="CL855" s="8"/>
      <c r="CM855" s="8"/>
      <c r="CN855" s="8"/>
      <c r="CO855" s="8"/>
      <c r="CP855" s="8"/>
      <c r="CQ855" s="8"/>
      <c r="CR855" s="8"/>
      <c r="CS855" s="8"/>
      <c r="CT855" s="8"/>
      <c r="CU855" s="8"/>
      <c r="CV855" s="8"/>
      <c r="CW855" s="8"/>
      <c r="CX855" s="8"/>
      <c r="CY855" s="8"/>
      <c r="CZ855" s="8"/>
    </row>
    <row r="856" ht="14.25" customHeight="1">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c r="BC856" s="15"/>
      <c r="BD856" s="15"/>
      <c r="BE856" s="15"/>
      <c r="BF856" s="15"/>
      <c r="BG856" s="15"/>
      <c r="BH856" s="15"/>
      <c r="BI856" s="15"/>
      <c r="BJ856" s="15"/>
      <c r="BK856" s="15"/>
      <c r="BL856" s="15"/>
      <c r="BM856" s="15"/>
      <c r="BN856" s="15"/>
      <c r="BO856" s="15"/>
      <c r="BP856" s="15"/>
      <c r="BQ856" s="15"/>
      <c r="BR856" s="15"/>
      <c r="BS856" s="15"/>
      <c r="BT856" s="15"/>
      <c r="BU856" s="15"/>
      <c r="BV856" s="15"/>
      <c r="BW856" s="15"/>
      <c r="BX856" s="15"/>
      <c r="BY856" s="15"/>
      <c r="BZ856" s="15"/>
      <c r="CA856" s="8"/>
      <c r="CB856" s="8"/>
      <c r="CC856" s="8"/>
      <c r="CD856" s="8"/>
      <c r="CE856" s="8"/>
      <c r="CF856" s="8"/>
      <c r="CG856" s="8"/>
      <c r="CH856" s="8"/>
      <c r="CI856" s="8"/>
      <c r="CJ856" s="8"/>
      <c r="CK856" s="8"/>
      <c r="CL856" s="8"/>
      <c r="CM856" s="8"/>
      <c r="CN856" s="8"/>
      <c r="CO856" s="8"/>
      <c r="CP856" s="8"/>
      <c r="CQ856" s="8"/>
      <c r="CR856" s="8"/>
      <c r="CS856" s="8"/>
      <c r="CT856" s="8"/>
      <c r="CU856" s="8"/>
      <c r="CV856" s="8"/>
      <c r="CW856" s="8"/>
      <c r="CX856" s="8"/>
      <c r="CY856" s="8"/>
      <c r="CZ856" s="8"/>
    </row>
    <row r="857" ht="14.25" customHeight="1">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c r="AA857" s="15"/>
      <c r="AB857" s="15"/>
      <c r="AC857" s="15"/>
      <c r="AD857" s="15"/>
      <c r="AE857" s="15"/>
      <c r="AF857" s="15"/>
      <c r="AG857" s="15"/>
      <c r="AH857" s="15"/>
      <c r="AI857" s="15"/>
      <c r="AJ857" s="15"/>
      <c r="AK857" s="15"/>
      <c r="AL857" s="15"/>
      <c r="AM857" s="15"/>
      <c r="AN857" s="15"/>
      <c r="AO857" s="15"/>
      <c r="AP857" s="15"/>
      <c r="AQ857" s="15"/>
      <c r="AR857" s="15"/>
      <c r="AS857" s="15"/>
      <c r="AT857" s="15"/>
      <c r="AU857" s="15"/>
      <c r="AV857" s="15"/>
      <c r="AW857" s="15"/>
      <c r="AX857" s="15"/>
      <c r="AY857" s="15"/>
      <c r="AZ857" s="15"/>
      <c r="BA857" s="15"/>
      <c r="BB857" s="15"/>
      <c r="BC857" s="15"/>
      <c r="BD857" s="15"/>
      <c r="BE857" s="15"/>
      <c r="BF857" s="15"/>
      <c r="BG857" s="15"/>
      <c r="BH857" s="15"/>
      <c r="BI857" s="15"/>
      <c r="BJ857" s="15"/>
      <c r="BK857" s="15"/>
      <c r="BL857" s="15"/>
      <c r="BM857" s="15"/>
      <c r="BN857" s="15"/>
      <c r="BO857" s="15"/>
      <c r="BP857" s="15"/>
      <c r="BQ857" s="15"/>
      <c r="BR857" s="15"/>
      <c r="BS857" s="15"/>
      <c r="BT857" s="15"/>
      <c r="BU857" s="15"/>
      <c r="BV857" s="15"/>
      <c r="BW857" s="15"/>
      <c r="BX857" s="15"/>
      <c r="BY857" s="15"/>
      <c r="BZ857" s="15"/>
      <c r="CA857" s="8"/>
      <c r="CB857" s="8"/>
      <c r="CC857" s="8"/>
      <c r="CD857" s="8"/>
      <c r="CE857" s="8"/>
      <c r="CF857" s="8"/>
      <c r="CG857" s="8"/>
      <c r="CH857" s="8"/>
      <c r="CI857" s="8"/>
      <c r="CJ857" s="8"/>
      <c r="CK857" s="8"/>
      <c r="CL857" s="8"/>
      <c r="CM857" s="8"/>
      <c r="CN857" s="8"/>
      <c r="CO857" s="8"/>
      <c r="CP857" s="8"/>
      <c r="CQ857" s="8"/>
      <c r="CR857" s="8"/>
      <c r="CS857" s="8"/>
      <c r="CT857" s="8"/>
      <c r="CU857" s="8"/>
      <c r="CV857" s="8"/>
      <c r="CW857" s="8"/>
      <c r="CX857" s="8"/>
      <c r="CY857" s="8"/>
      <c r="CZ857" s="8"/>
    </row>
    <row r="858" ht="14.25" customHeight="1">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c r="BC858" s="15"/>
      <c r="BD858" s="15"/>
      <c r="BE858" s="15"/>
      <c r="BF858" s="15"/>
      <c r="BG858" s="15"/>
      <c r="BH858" s="15"/>
      <c r="BI858" s="15"/>
      <c r="BJ858" s="15"/>
      <c r="BK858" s="15"/>
      <c r="BL858" s="15"/>
      <c r="BM858" s="15"/>
      <c r="BN858" s="15"/>
      <c r="BO858" s="15"/>
      <c r="BP858" s="15"/>
      <c r="BQ858" s="15"/>
      <c r="BR858" s="15"/>
      <c r="BS858" s="15"/>
      <c r="BT858" s="15"/>
      <c r="BU858" s="15"/>
      <c r="BV858" s="15"/>
      <c r="BW858" s="15"/>
      <c r="BX858" s="15"/>
      <c r="BY858" s="15"/>
      <c r="BZ858" s="15"/>
      <c r="CA858" s="8"/>
      <c r="CB858" s="8"/>
      <c r="CC858" s="8"/>
      <c r="CD858" s="8"/>
      <c r="CE858" s="8"/>
      <c r="CF858" s="8"/>
      <c r="CG858" s="8"/>
      <c r="CH858" s="8"/>
      <c r="CI858" s="8"/>
      <c r="CJ858" s="8"/>
      <c r="CK858" s="8"/>
      <c r="CL858" s="8"/>
      <c r="CM858" s="8"/>
      <c r="CN858" s="8"/>
      <c r="CO858" s="8"/>
      <c r="CP858" s="8"/>
      <c r="CQ858" s="8"/>
      <c r="CR858" s="8"/>
      <c r="CS858" s="8"/>
      <c r="CT858" s="8"/>
      <c r="CU858" s="8"/>
      <c r="CV858" s="8"/>
      <c r="CW858" s="8"/>
      <c r="CX858" s="8"/>
      <c r="CY858" s="8"/>
      <c r="CZ858" s="8"/>
    </row>
    <row r="859" ht="14.25" customHeight="1">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c r="AA859" s="15"/>
      <c r="AB859" s="15"/>
      <c r="AC859" s="15"/>
      <c r="AD859" s="15"/>
      <c r="AE859" s="15"/>
      <c r="AF859" s="15"/>
      <c r="AG859" s="15"/>
      <c r="AH859" s="15"/>
      <c r="AI859" s="15"/>
      <c r="AJ859" s="15"/>
      <c r="AK859" s="15"/>
      <c r="AL859" s="15"/>
      <c r="AM859" s="15"/>
      <c r="AN859" s="15"/>
      <c r="AO859" s="15"/>
      <c r="AP859" s="15"/>
      <c r="AQ859" s="15"/>
      <c r="AR859" s="15"/>
      <c r="AS859" s="15"/>
      <c r="AT859" s="15"/>
      <c r="AU859" s="15"/>
      <c r="AV859" s="15"/>
      <c r="AW859" s="15"/>
      <c r="AX859" s="15"/>
      <c r="AY859" s="15"/>
      <c r="AZ859" s="15"/>
      <c r="BA859" s="15"/>
      <c r="BB859" s="15"/>
      <c r="BC859" s="15"/>
      <c r="BD859" s="15"/>
      <c r="BE859" s="15"/>
      <c r="BF859" s="15"/>
      <c r="BG859" s="15"/>
      <c r="BH859" s="15"/>
      <c r="BI859" s="15"/>
      <c r="BJ859" s="15"/>
      <c r="BK859" s="15"/>
      <c r="BL859" s="15"/>
      <c r="BM859" s="15"/>
      <c r="BN859" s="15"/>
      <c r="BO859" s="15"/>
      <c r="BP859" s="15"/>
      <c r="BQ859" s="15"/>
      <c r="BR859" s="15"/>
      <c r="BS859" s="15"/>
      <c r="BT859" s="15"/>
      <c r="BU859" s="15"/>
      <c r="BV859" s="15"/>
      <c r="BW859" s="15"/>
      <c r="BX859" s="15"/>
      <c r="BY859" s="15"/>
      <c r="BZ859" s="15"/>
      <c r="CA859" s="8"/>
      <c r="CB859" s="8"/>
      <c r="CC859" s="8"/>
      <c r="CD859" s="8"/>
      <c r="CE859" s="8"/>
      <c r="CF859" s="8"/>
      <c r="CG859" s="8"/>
      <c r="CH859" s="8"/>
      <c r="CI859" s="8"/>
      <c r="CJ859" s="8"/>
      <c r="CK859" s="8"/>
      <c r="CL859" s="8"/>
      <c r="CM859" s="8"/>
      <c r="CN859" s="8"/>
      <c r="CO859" s="8"/>
      <c r="CP859" s="8"/>
      <c r="CQ859" s="8"/>
      <c r="CR859" s="8"/>
      <c r="CS859" s="8"/>
      <c r="CT859" s="8"/>
      <c r="CU859" s="8"/>
      <c r="CV859" s="8"/>
      <c r="CW859" s="8"/>
      <c r="CX859" s="8"/>
      <c r="CY859" s="8"/>
      <c r="CZ859" s="8"/>
    </row>
    <row r="860" ht="14.25" customHeight="1">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c r="BC860" s="15"/>
      <c r="BD860" s="15"/>
      <c r="BE860" s="15"/>
      <c r="BF860" s="15"/>
      <c r="BG860" s="15"/>
      <c r="BH860" s="15"/>
      <c r="BI860" s="15"/>
      <c r="BJ860" s="15"/>
      <c r="BK860" s="15"/>
      <c r="BL860" s="15"/>
      <c r="BM860" s="15"/>
      <c r="BN860" s="15"/>
      <c r="BO860" s="15"/>
      <c r="BP860" s="15"/>
      <c r="BQ860" s="15"/>
      <c r="BR860" s="15"/>
      <c r="BS860" s="15"/>
      <c r="BT860" s="15"/>
      <c r="BU860" s="15"/>
      <c r="BV860" s="15"/>
      <c r="BW860" s="15"/>
      <c r="BX860" s="15"/>
      <c r="BY860" s="15"/>
      <c r="BZ860" s="15"/>
      <c r="CA860" s="8"/>
      <c r="CB860" s="8"/>
      <c r="CC860" s="8"/>
      <c r="CD860" s="8"/>
      <c r="CE860" s="8"/>
      <c r="CF860" s="8"/>
      <c r="CG860" s="8"/>
      <c r="CH860" s="8"/>
      <c r="CI860" s="8"/>
      <c r="CJ860" s="8"/>
      <c r="CK860" s="8"/>
      <c r="CL860" s="8"/>
      <c r="CM860" s="8"/>
      <c r="CN860" s="8"/>
      <c r="CO860" s="8"/>
      <c r="CP860" s="8"/>
      <c r="CQ860" s="8"/>
      <c r="CR860" s="8"/>
      <c r="CS860" s="8"/>
      <c r="CT860" s="8"/>
      <c r="CU860" s="8"/>
      <c r="CV860" s="8"/>
      <c r="CW860" s="8"/>
      <c r="CX860" s="8"/>
      <c r="CY860" s="8"/>
      <c r="CZ860" s="8"/>
    </row>
    <row r="861" ht="14.25" customHeight="1">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c r="AA861" s="15"/>
      <c r="AB861" s="15"/>
      <c r="AC861" s="15"/>
      <c r="AD861" s="15"/>
      <c r="AE861" s="15"/>
      <c r="AF861" s="15"/>
      <c r="AG861" s="15"/>
      <c r="AH861" s="15"/>
      <c r="AI861" s="15"/>
      <c r="AJ861" s="15"/>
      <c r="AK861" s="15"/>
      <c r="AL861" s="15"/>
      <c r="AM861" s="15"/>
      <c r="AN861" s="15"/>
      <c r="AO861" s="15"/>
      <c r="AP861" s="15"/>
      <c r="AQ861" s="15"/>
      <c r="AR861" s="15"/>
      <c r="AS861" s="15"/>
      <c r="AT861" s="15"/>
      <c r="AU861" s="15"/>
      <c r="AV861" s="15"/>
      <c r="AW861" s="15"/>
      <c r="AX861" s="15"/>
      <c r="AY861" s="15"/>
      <c r="AZ861" s="15"/>
      <c r="BA861" s="15"/>
      <c r="BB861" s="15"/>
      <c r="BC861" s="15"/>
      <c r="BD861" s="15"/>
      <c r="BE861" s="15"/>
      <c r="BF861" s="15"/>
      <c r="BG861" s="15"/>
      <c r="BH861" s="15"/>
      <c r="BI861" s="15"/>
      <c r="BJ861" s="15"/>
      <c r="BK861" s="15"/>
      <c r="BL861" s="15"/>
      <c r="BM861" s="15"/>
      <c r="BN861" s="15"/>
      <c r="BO861" s="15"/>
      <c r="BP861" s="15"/>
      <c r="BQ861" s="15"/>
      <c r="BR861" s="15"/>
      <c r="BS861" s="15"/>
      <c r="BT861" s="15"/>
      <c r="BU861" s="15"/>
      <c r="BV861" s="15"/>
      <c r="BW861" s="15"/>
      <c r="BX861" s="15"/>
      <c r="BY861" s="15"/>
      <c r="BZ861" s="15"/>
      <c r="CA861" s="8"/>
      <c r="CB861" s="8"/>
      <c r="CC861" s="8"/>
      <c r="CD861" s="8"/>
      <c r="CE861" s="8"/>
      <c r="CF861" s="8"/>
      <c r="CG861" s="8"/>
      <c r="CH861" s="8"/>
      <c r="CI861" s="8"/>
      <c r="CJ861" s="8"/>
      <c r="CK861" s="8"/>
      <c r="CL861" s="8"/>
      <c r="CM861" s="8"/>
      <c r="CN861" s="8"/>
      <c r="CO861" s="8"/>
      <c r="CP861" s="8"/>
      <c r="CQ861" s="8"/>
      <c r="CR861" s="8"/>
      <c r="CS861" s="8"/>
      <c r="CT861" s="8"/>
      <c r="CU861" s="8"/>
      <c r="CV861" s="8"/>
      <c r="CW861" s="8"/>
      <c r="CX861" s="8"/>
      <c r="CY861" s="8"/>
      <c r="CZ861" s="8"/>
    </row>
    <row r="862" ht="14.25" customHeight="1">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c r="BC862" s="15"/>
      <c r="BD862" s="15"/>
      <c r="BE862" s="15"/>
      <c r="BF862" s="15"/>
      <c r="BG862" s="15"/>
      <c r="BH862" s="15"/>
      <c r="BI862" s="15"/>
      <c r="BJ862" s="15"/>
      <c r="BK862" s="15"/>
      <c r="BL862" s="15"/>
      <c r="BM862" s="15"/>
      <c r="BN862" s="15"/>
      <c r="BO862" s="15"/>
      <c r="BP862" s="15"/>
      <c r="BQ862" s="15"/>
      <c r="BR862" s="15"/>
      <c r="BS862" s="15"/>
      <c r="BT862" s="15"/>
      <c r="BU862" s="15"/>
      <c r="BV862" s="15"/>
      <c r="BW862" s="15"/>
      <c r="BX862" s="15"/>
      <c r="BY862" s="15"/>
      <c r="BZ862" s="15"/>
      <c r="CA862" s="8"/>
      <c r="CB862" s="8"/>
      <c r="CC862" s="8"/>
      <c r="CD862" s="8"/>
      <c r="CE862" s="8"/>
      <c r="CF862" s="8"/>
      <c r="CG862" s="8"/>
      <c r="CH862" s="8"/>
      <c r="CI862" s="8"/>
      <c r="CJ862" s="8"/>
      <c r="CK862" s="8"/>
      <c r="CL862" s="8"/>
      <c r="CM862" s="8"/>
      <c r="CN862" s="8"/>
      <c r="CO862" s="8"/>
      <c r="CP862" s="8"/>
      <c r="CQ862" s="8"/>
      <c r="CR862" s="8"/>
      <c r="CS862" s="8"/>
      <c r="CT862" s="8"/>
      <c r="CU862" s="8"/>
      <c r="CV862" s="8"/>
      <c r="CW862" s="8"/>
      <c r="CX862" s="8"/>
      <c r="CY862" s="8"/>
      <c r="CZ862" s="8"/>
    </row>
    <row r="863" ht="14.25" customHeight="1">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c r="AA863" s="15"/>
      <c r="AB863" s="15"/>
      <c r="AC863" s="15"/>
      <c r="AD863" s="15"/>
      <c r="AE863" s="15"/>
      <c r="AF863" s="15"/>
      <c r="AG863" s="15"/>
      <c r="AH863" s="15"/>
      <c r="AI863" s="15"/>
      <c r="AJ863" s="15"/>
      <c r="AK863" s="15"/>
      <c r="AL863" s="15"/>
      <c r="AM863" s="15"/>
      <c r="AN863" s="15"/>
      <c r="AO863" s="15"/>
      <c r="AP863" s="15"/>
      <c r="AQ863" s="15"/>
      <c r="AR863" s="15"/>
      <c r="AS863" s="15"/>
      <c r="AT863" s="15"/>
      <c r="AU863" s="15"/>
      <c r="AV863" s="15"/>
      <c r="AW863" s="15"/>
      <c r="AX863" s="15"/>
      <c r="AY863" s="15"/>
      <c r="AZ863" s="15"/>
      <c r="BA863" s="15"/>
      <c r="BB863" s="15"/>
      <c r="BC863" s="15"/>
      <c r="BD863" s="15"/>
      <c r="BE863" s="15"/>
      <c r="BF863" s="15"/>
      <c r="BG863" s="15"/>
      <c r="BH863" s="15"/>
      <c r="BI863" s="15"/>
      <c r="BJ863" s="15"/>
      <c r="BK863" s="15"/>
      <c r="BL863" s="15"/>
      <c r="BM863" s="15"/>
      <c r="BN863" s="15"/>
      <c r="BO863" s="15"/>
      <c r="BP863" s="15"/>
      <c r="BQ863" s="15"/>
      <c r="BR863" s="15"/>
      <c r="BS863" s="15"/>
      <c r="BT863" s="15"/>
      <c r="BU863" s="15"/>
      <c r="BV863" s="15"/>
      <c r="BW863" s="15"/>
      <c r="BX863" s="15"/>
      <c r="BY863" s="15"/>
      <c r="BZ863" s="15"/>
      <c r="CA863" s="8"/>
      <c r="CB863" s="8"/>
      <c r="CC863" s="8"/>
      <c r="CD863" s="8"/>
      <c r="CE863" s="8"/>
      <c r="CF863" s="8"/>
      <c r="CG863" s="8"/>
      <c r="CH863" s="8"/>
      <c r="CI863" s="8"/>
      <c r="CJ863" s="8"/>
      <c r="CK863" s="8"/>
      <c r="CL863" s="8"/>
      <c r="CM863" s="8"/>
      <c r="CN863" s="8"/>
      <c r="CO863" s="8"/>
      <c r="CP863" s="8"/>
      <c r="CQ863" s="8"/>
      <c r="CR863" s="8"/>
      <c r="CS863" s="8"/>
      <c r="CT863" s="8"/>
      <c r="CU863" s="8"/>
      <c r="CV863" s="8"/>
      <c r="CW863" s="8"/>
      <c r="CX863" s="8"/>
      <c r="CY863" s="8"/>
      <c r="CZ863" s="8"/>
    </row>
    <row r="864" ht="14.25" customHeight="1">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c r="BC864" s="15"/>
      <c r="BD864" s="15"/>
      <c r="BE864" s="15"/>
      <c r="BF864" s="15"/>
      <c r="BG864" s="15"/>
      <c r="BH864" s="15"/>
      <c r="BI864" s="15"/>
      <c r="BJ864" s="15"/>
      <c r="BK864" s="15"/>
      <c r="BL864" s="15"/>
      <c r="BM864" s="15"/>
      <c r="BN864" s="15"/>
      <c r="BO864" s="15"/>
      <c r="BP864" s="15"/>
      <c r="BQ864" s="15"/>
      <c r="BR864" s="15"/>
      <c r="BS864" s="15"/>
      <c r="BT864" s="15"/>
      <c r="BU864" s="15"/>
      <c r="BV864" s="15"/>
      <c r="BW864" s="15"/>
      <c r="BX864" s="15"/>
      <c r="BY864" s="15"/>
      <c r="BZ864" s="15"/>
      <c r="CA864" s="8"/>
      <c r="CB864" s="8"/>
      <c r="CC864" s="8"/>
      <c r="CD864" s="8"/>
      <c r="CE864" s="8"/>
      <c r="CF864" s="8"/>
      <c r="CG864" s="8"/>
      <c r="CH864" s="8"/>
      <c r="CI864" s="8"/>
      <c r="CJ864" s="8"/>
      <c r="CK864" s="8"/>
      <c r="CL864" s="8"/>
      <c r="CM864" s="8"/>
      <c r="CN864" s="8"/>
      <c r="CO864" s="8"/>
      <c r="CP864" s="8"/>
      <c r="CQ864" s="8"/>
      <c r="CR864" s="8"/>
      <c r="CS864" s="8"/>
      <c r="CT864" s="8"/>
      <c r="CU864" s="8"/>
      <c r="CV864" s="8"/>
      <c r="CW864" s="8"/>
      <c r="CX864" s="8"/>
      <c r="CY864" s="8"/>
      <c r="CZ864" s="8"/>
    </row>
    <row r="865" ht="14.25" customHeight="1">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c r="AA865" s="15"/>
      <c r="AB865" s="15"/>
      <c r="AC865" s="15"/>
      <c r="AD865" s="15"/>
      <c r="AE865" s="15"/>
      <c r="AF865" s="15"/>
      <c r="AG865" s="15"/>
      <c r="AH865" s="15"/>
      <c r="AI865" s="15"/>
      <c r="AJ865" s="15"/>
      <c r="AK865" s="15"/>
      <c r="AL865" s="15"/>
      <c r="AM865" s="15"/>
      <c r="AN865" s="15"/>
      <c r="AO865" s="15"/>
      <c r="AP865" s="15"/>
      <c r="AQ865" s="15"/>
      <c r="AR865" s="15"/>
      <c r="AS865" s="15"/>
      <c r="AT865" s="15"/>
      <c r="AU865" s="15"/>
      <c r="AV865" s="15"/>
      <c r="AW865" s="15"/>
      <c r="AX865" s="15"/>
      <c r="AY865" s="15"/>
      <c r="AZ865" s="15"/>
      <c r="BA865" s="15"/>
      <c r="BB865" s="15"/>
      <c r="BC865" s="15"/>
      <c r="BD865" s="15"/>
      <c r="BE865" s="15"/>
      <c r="BF865" s="15"/>
      <c r="BG865" s="15"/>
      <c r="BH865" s="15"/>
      <c r="BI865" s="15"/>
      <c r="BJ865" s="15"/>
      <c r="BK865" s="15"/>
      <c r="BL865" s="15"/>
      <c r="BM865" s="15"/>
      <c r="BN865" s="15"/>
      <c r="BO865" s="15"/>
      <c r="BP865" s="15"/>
      <c r="BQ865" s="15"/>
      <c r="BR865" s="15"/>
      <c r="BS865" s="15"/>
      <c r="BT865" s="15"/>
      <c r="BU865" s="15"/>
      <c r="BV865" s="15"/>
      <c r="BW865" s="15"/>
      <c r="BX865" s="15"/>
      <c r="BY865" s="15"/>
      <c r="BZ865" s="15"/>
      <c r="CA865" s="8"/>
      <c r="CB865" s="8"/>
      <c r="CC865" s="8"/>
      <c r="CD865" s="8"/>
      <c r="CE865" s="8"/>
      <c r="CF865" s="8"/>
      <c r="CG865" s="8"/>
      <c r="CH865" s="8"/>
      <c r="CI865" s="8"/>
      <c r="CJ865" s="8"/>
      <c r="CK865" s="8"/>
      <c r="CL865" s="8"/>
      <c r="CM865" s="8"/>
      <c r="CN865" s="8"/>
      <c r="CO865" s="8"/>
      <c r="CP865" s="8"/>
      <c r="CQ865" s="8"/>
      <c r="CR865" s="8"/>
      <c r="CS865" s="8"/>
      <c r="CT865" s="8"/>
      <c r="CU865" s="8"/>
      <c r="CV865" s="8"/>
      <c r="CW865" s="8"/>
      <c r="CX865" s="8"/>
      <c r="CY865" s="8"/>
      <c r="CZ865" s="8"/>
    </row>
    <row r="866" ht="14.25" customHeight="1">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c r="BC866" s="15"/>
      <c r="BD866" s="15"/>
      <c r="BE866" s="15"/>
      <c r="BF866" s="15"/>
      <c r="BG866" s="15"/>
      <c r="BH866" s="15"/>
      <c r="BI866" s="15"/>
      <c r="BJ866" s="15"/>
      <c r="BK866" s="15"/>
      <c r="BL866" s="15"/>
      <c r="BM866" s="15"/>
      <c r="BN866" s="15"/>
      <c r="BO866" s="15"/>
      <c r="BP866" s="15"/>
      <c r="BQ866" s="15"/>
      <c r="BR866" s="15"/>
      <c r="BS866" s="15"/>
      <c r="BT866" s="15"/>
      <c r="BU866" s="15"/>
      <c r="BV866" s="15"/>
      <c r="BW866" s="15"/>
      <c r="BX866" s="15"/>
      <c r="BY866" s="15"/>
      <c r="BZ866" s="15"/>
      <c r="CA866" s="8"/>
      <c r="CB866" s="8"/>
      <c r="CC866" s="8"/>
      <c r="CD866" s="8"/>
      <c r="CE866" s="8"/>
      <c r="CF866" s="8"/>
      <c r="CG866" s="8"/>
      <c r="CH866" s="8"/>
      <c r="CI866" s="8"/>
      <c r="CJ866" s="8"/>
      <c r="CK866" s="8"/>
      <c r="CL866" s="8"/>
      <c r="CM866" s="8"/>
      <c r="CN866" s="8"/>
      <c r="CO866" s="8"/>
      <c r="CP866" s="8"/>
      <c r="CQ866" s="8"/>
      <c r="CR866" s="8"/>
      <c r="CS866" s="8"/>
      <c r="CT866" s="8"/>
      <c r="CU866" s="8"/>
      <c r="CV866" s="8"/>
      <c r="CW866" s="8"/>
      <c r="CX866" s="8"/>
      <c r="CY866" s="8"/>
      <c r="CZ866" s="8"/>
    </row>
    <row r="867" ht="14.25" customHeight="1">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c r="AA867" s="15"/>
      <c r="AB867" s="15"/>
      <c r="AC867" s="15"/>
      <c r="AD867" s="15"/>
      <c r="AE867" s="15"/>
      <c r="AF867" s="15"/>
      <c r="AG867" s="15"/>
      <c r="AH867" s="15"/>
      <c r="AI867" s="15"/>
      <c r="AJ867" s="15"/>
      <c r="AK867" s="15"/>
      <c r="AL867" s="15"/>
      <c r="AM867" s="15"/>
      <c r="AN867" s="15"/>
      <c r="AO867" s="15"/>
      <c r="AP867" s="15"/>
      <c r="AQ867" s="15"/>
      <c r="AR867" s="15"/>
      <c r="AS867" s="15"/>
      <c r="AT867" s="15"/>
      <c r="AU867" s="15"/>
      <c r="AV867" s="15"/>
      <c r="AW867" s="15"/>
      <c r="AX867" s="15"/>
      <c r="AY867" s="15"/>
      <c r="AZ867" s="15"/>
      <c r="BA867" s="15"/>
      <c r="BB867" s="15"/>
      <c r="BC867" s="15"/>
      <c r="BD867" s="15"/>
      <c r="BE867" s="15"/>
      <c r="BF867" s="15"/>
      <c r="BG867" s="15"/>
      <c r="BH867" s="15"/>
      <c r="BI867" s="15"/>
      <c r="BJ867" s="15"/>
      <c r="BK867" s="15"/>
      <c r="BL867" s="15"/>
      <c r="BM867" s="15"/>
      <c r="BN867" s="15"/>
      <c r="BO867" s="15"/>
      <c r="BP867" s="15"/>
      <c r="BQ867" s="15"/>
      <c r="BR867" s="15"/>
      <c r="BS867" s="15"/>
      <c r="BT867" s="15"/>
      <c r="BU867" s="15"/>
      <c r="BV867" s="15"/>
      <c r="BW867" s="15"/>
      <c r="BX867" s="15"/>
      <c r="BY867" s="15"/>
      <c r="BZ867" s="15"/>
      <c r="CA867" s="8"/>
      <c r="CB867" s="8"/>
      <c r="CC867" s="8"/>
      <c r="CD867" s="8"/>
      <c r="CE867" s="8"/>
      <c r="CF867" s="8"/>
      <c r="CG867" s="8"/>
      <c r="CH867" s="8"/>
      <c r="CI867" s="8"/>
      <c r="CJ867" s="8"/>
      <c r="CK867" s="8"/>
      <c r="CL867" s="8"/>
      <c r="CM867" s="8"/>
      <c r="CN867" s="8"/>
      <c r="CO867" s="8"/>
      <c r="CP867" s="8"/>
      <c r="CQ867" s="8"/>
      <c r="CR867" s="8"/>
      <c r="CS867" s="8"/>
      <c r="CT867" s="8"/>
      <c r="CU867" s="8"/>
      <c r="CV867" s="8"/>
      <c r="CW867" s="8"/>
      <c r="CX867" s="8"/>
      <c r="CY867" s="8"/>
      <c r="CZ867" s="8"/>
    </row>
    <row r="868" ht="14.25" customHeight="1">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c r="BC868" s="15"/>
      <c r="BD868" s="15"/>
      <c r="BE868" s="15"/>
      <c r="BF868" s="15"/>
      <c r="BG868" s="15"/>
      <c r="BH868" s="15"/>
      <c r="BI868" s="15"/>
      <c r="BJ868" s="15"/>
      <c r="BK868" s="15"/>
      <c r="BL868" s="15"/>
      <c r="BM868" s="15"/>
      <c r="BN868" s="15"/>
      <c r="BO868" s="15"/>
      <c r="BP868" s="15"/>
      <c r="BQ868" s="15"/>
      <c r="BR868" s="15"/>
      <c r="BS868" s="15"/>
      <c r="BT868" s="15"/>
      <c r="BU868" s="15"/>
      <c r="BV868" s="15"/>
      <c r="BW868" s="15"/>
      <c r="BX868" s="15"/>
      <c r="BY868" s="15"/>
      <c r="BZ868" s="15"/>
      <c r="CA868" s="8"/>
      <c r="CB868" s="8"/>
      <c r="CC868" s="8"/>
      <c r="CD868" s="8"/>
      <c r="CE868" s="8"/>
      <c r="CF868" s="8"/>
      <c r="CG868" s="8"/>
      <c r="CH868" s="8"/>
      <c r="CI868" s="8"/>
      <c r="CJ868" s="8"/>
      <c r="CK868" s="8"/>
      <c r="CL868" s="8"/>
      <c r="CM868" s="8"/>
      <c r="CN868" s="8"/>
      <c r="CO868" s="8"/>
      <c r="CP868" s="8"/>
      <c r="CQ868" s="8"/>
      <c r="CR868" s="8"/>
      <c r="CS868" s="8"/>
      <c r="CT868" s="8"/>
      <c r="CU868" s="8"/>
      <c r="CV868" s="8"/>
      <c r="CW868" s="8"/>
      <c r="CX868" s="8"/>
      <c r="CY868" s="8"/>
      <c r="CZ868" s="8"/>
    </row>
    <row r="869" ht="14.25" customHeight="1">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c r="AA869" s="15"/>
      <c r="AB869" s="15"/>
      <c r="AC869" s="15"/>
      <c r="AD869" s="15"/>
      <c r="AE869" s="15"/>
      <c r="AF869" s="15"/>
      <c r="AG869" s="15"/>
      <c r="AH869" s="15"/>
      <c r="AI869" s="15"/>
      <c r="AJ869" s="15"/>
      <c r="AK869" s="15"/>
      <c r="AL869" s="15"/>
      <c r="AM869" s="15"/>
      <c r="AN869" s="15"/>
      <c r="AO869" s="15"/>
      <c r="AP869" s="15"/>
      <c r="AQ869" s="15"/>
      <c r="AR869" s="15"/>
      <c r="AS869" s="15"/>
      <c r="AT869" s="15"/>
      <c r="AU869" s="15"/>
      <c r="AV869" s="15"/>
      <c r="AW869" s="15"/>
      <c r="AX869" s="15"/>
      <c r="AY869" s="15"/>
      <c r="AZ869" s="15"/>
      <c r="BA869" s="15"/>
      <c r="BB869" s="15"/>
      <c r="BC869" s="15"/>
      <c r="BD869" s="15"/>
      <c r="BE869" s="15"/>
      <c r="BF869" s="15"/>
      <c r="BG869" s="15"/>
      <c r="BH869" s="15"/>
      <c r="BI869" s="15"/>
      <c r="BJ869" s="15"/>
      <c r="BK869" s="15"/>
      <c r="BL869" s="15"/>
      <c r="BM869" s="15"/>
      <c r="BN869" s="15"/>
      <c r="BO869" s="15"/>
      <c r="BP869" s="15"/>
      <c r="BQ869" s="15"/>
      <c r="BR869" s="15"/>
      <c r="BS869" s="15"/>
      <c r="BT869" s="15"/>
      <c r="BU869" s="15"/>
      <c r="BV869" s="15"/>
      <c r="BW869" s="15"/>
      <c r="BX869" s="15"/>
      <c r="BY869" s="15"/>
      <c r="BZ869" s="15"/>
      <c r="CA869" s="8"/>
      <c r="CB869" s="8"/>
      <c r="CC869" s="8"/>
      <c r="CD869" s="8"/>
      <c r="CE869" s="8"/>
      <c r="CF869" s="8"/>
      <c r="CG869" s="8"/>
      <c r="CH869" s="8"/>
      <c r="CI869" s="8"/>
      <c r="CJ869" s="8"/>
      <c r="CK869" s="8"/>
      <c r="CL869" s="8"/>
      <c r="CM869" s="8"/>
      <c r="CN869" s="8"/>
      <c r="CO869" s="8"/>
      <c r="CP869" s="8"/>
      <c r="CQ869" s="8"/>
      <c r="CR869" s="8"/>
      <c r="CS869" s="8"/>
      <c r="CT869" s="8"/>
      <c r="CU869" s="8"/>
      <c r="CV869" s="8"/>
      <c r="CW869" s="8"/>
      <c r="CX869" s="8"/>
      <c r="CY869" s="8"/>
      <c r="CZ869" s="8"/>
    </row>
    <row r="870" ht="14.25" customHeight="1">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c r="BC870" s="15"/>
      <c r="BD870" s="15"/>
      <c r="BE870" s="15"/>
      <c r="BF870" s="15"/>
      <c r="BG870" s="15"/>
      <c r="BH870" s="15"/>
      <c r="BI870" s="15"/>
      <c r="BJ870" s="15"/>
      <c r="BK870" s="15"/>
      <c r="BL870" s="15"/>
      <c r="BM870" s="15"/>
      <c r="BN870" s="15"/>
      <c r="BO870" s="15"/>
      <c r="BP870" s="15"/>
      <c r="BQ870" s="15"/>
      <c r="BR870" s="15"/>
      <c r="BS870" s="15"/>
      <c r="BT870" s="15"/>
      <c r="BU870" s="15"/>
      <c r="BV870" s="15"/>
      <c r="BW870" s="15"/>
      <c r="BX870" s="15"/>
      <c r="BY870" s="15"/>
      <c r="BZ870" s="15"/>
      <c r="CA870" s="8"/>
      <c r="CB870" s="8"/>
      <c r="CC870" s="8"/>
      <c r="CD870" s="8"/>
      <c r="CE870" s="8"/>
      <c r="CF870" s="8"/>
      <c r="CG870" s="8"/>
      <c r="CH870" s="8"/>
      <c r="CI870" s="8"/>
      <c r="CJ870" s="8"/>
      <c r="CK870" s="8"/>
      <c r="CL870" s="8"/>
      <c r="CM870" s="8"/>
      <c r="CN870" s="8"/>
      <c r="CO870" s="8"/>
      <c r="CP870" s="8"/>
      <c r="CQ870" s="8"/>
      <c r="CR870" s="8"/>
      <c r="CS870" s="8"/>
      <c r="CT870" s="8"/>
      <c r="CU870" s="8"/>
      <c r="CV870" s="8"/>
      <c r="CW870" s="8"/>
      <c r="CX870" s="8"/>
      <c r="CY870" s="8"/>
      <c r="CZ870" s="8"/>
    </row>
    <row r="871" ht="14.25" customHeight="1">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c r="AA871" s="15"/>
      <c r="AB871" s="15"/>
      <c r="AC871" s="15"/>
      <c r="AD871" s="15"/>
      <c r="AE871" s="15"/>
      <c r="AF871" s="15"/>
      <c r="AG871" s="15"/>
      <c r="AH871" s="15"/>
      <c r="AI871" s="15"/>
      <c r="AJ871" s="15"/>
      <c r="AK871" s="15"/>
      <c r="AL871" s="15"/>
      <c r="AM871" s="15"/>
      <c r="AN871" s="15"/>
      <c r="AO871" s="15"/>
      <c r="AP871" s="15"/>
      <c r="AQ871" s="15"/>
      <c r="AR871" s="15"/>
      <c r="AS871" s="15"/>
      <c r="AT871" s="15"/>
      <c r="AU871" s="15"/>
      <c r="AV871" s="15"/>
      <c r="AW871" s="15"/>
      <c r="AX871" s="15"/>
      <c r="AY871" s="15"/>
      <c r="AZ871" s="15"/>
      <c r="BA871" s="15"/>
      <c r="BB871" s="15"/>
      <c r="BC871" s="15"/>
      <c r="BD871" s="15"/>
      <c r="BE871" s="15"/>
      <c r="BF871" s="15"/>
      <c r="BG871" s="15"/>
      <c r="BH871" s="15"/>
      <c r="BI871" s="15"/>
      <c r="BJ871" s="15"/>
      <c r="BK871" s="15"/>
      <c r="BL871" s="15"/>
      <c r="BM871" s="15"/>
      <c r="BN871" s="15"/>
      <c r="BO871" s="15"/>
      <c r="BP871" s="15"/>
      <c r="BQ871" s="15"/>
      <c r="BR871" s="15"/>
      <c r="BS871" s="15"/>
      <c r="BT871" s="15"/>
      <c r="BU871" s="15"/>
      <c r="BV871" s="15"/>
      <c r="BW871" s="15"/>
      <c r="BX871" s="15"/>
      <c r="BY871" s="15"/>
      <c r="BZ871" s="15"/>
      <c r="CA871" s="8"/>
      <c r="CB871" s="8"/>
      <c r="CC871" s="8"/>
      <c r="CD871" s="8"/>
      <c r="CE871" s="8"/>
      <c r="CF871" s="8"/>
      <c r="CG871" s="8"/>
      <c r="CH871" s="8"/>
      <c r="CI871" s="8"/>
      <c r="CJ871" s="8"/>
      <c r="CK871" s="8"/>
      <c r="CL871" s="8"/>
      <c r="CM871" s="8"/>
      <c r="CN871" s="8"/>
      <c r="CO871" s="8"/>
      <c r="CP871" s="8"/>
      <c r="CQ871" s="8"/>
      <c r="CR871" s="8"/>
      <c r="CS871" s="8"/>
      <c r="CT871" s="8"/>
      <c r="CU871" s="8"/>
      <c r="CV871" s="8"/>
      <c r="CW871" s="8"/>
      <c r="CX871" s="8"/>
      <c r="CY871" s="8"/>
      <c r="CZ871" s="8"/>
    </row>
    <row r="872" ht="14.25" customHeight="1">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c r="BC872" s="15"/>
      <c r="BD872" s="15"/>
      <c r="BE872" s="15"/>
      <c r="BF872" s="15"/>
      <c r="BG872" s="15"/>
      <c r="BH872" s="15"/>
      <c r="BI872" s="15"/>
      <c r="BJ872" s="15"/>
      <c r="BK872" s="15"/>
      <c r="BL872" s="15"/>
      <c r="BM872" s="15"/>
      <c r="BN872" s="15"/>
      <c r="BO872" s="15"/>
      <c r="BP872" s="15"/>
      <c r="BQ872" s="15"/>
      <c r="BR872" s="15"/>
      <c r="BS872" s="15"/>
      <c r="BT872" s="15"/>
      <c r="BU872" s="15"/>
      <c r="BV872" s="15"/>
      <c r="BW872" s="15"/>
      <c r="BX872" s="15"/>
      <c r="BY872" s="15"/>
      <c r="BZ872" s="15"/>
      <c r="CA872" s="8"/>
      <c r="CB872" s="8"/>
      <c r="CC872" s="8"/>
      <c r="CD872" s="8"/>
      <c r="CE872" s="8"/>
      <c r="CF872" s="8"/>
      <c r="CG872" s="8"/>
      <c r="CH872" s="8"/>
      <c r="CI872" s="8"/>
      <c r="CJ872" s="8"/>
      <c r="CK872" s="8"/>
      <c r="CL872" s="8"/>
      <c r="CM872" s="8"/>
      <c r="CN872" s="8"/>
      <c r="CO872" s="8"/>
      <c r="CP872" s="8"/>
      <c r="CQ872" s="8"/>
      <c r="CR872" s="8"/>
      <c r="CS872" s="8"/>
      <c r="CT872" s="8"/>
      <c r="CU872" s="8"/>
      <c r="CV872" s="8"/>
      <c r="CW872" s="8"/>
      <c r="CX872" s="8"/>
      <c r="CY872" s="8"/>
      <c r="CZ872" s="8"/>
    </row>
    <row r="873" ht="14.25" customHeight="1">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c r="AA873" s="15"/>
      <c r="AB873" s="15"/>
      <c r="AC873" s="15"/>
      <c r="AD873" s="15"/>
      <c r="AE873" s="15"/>
      <c r="AF873" s="15"/>
      <c r="AG873" s="15"/>
      <c r="AH873" s="15"/>
      <c r="AI873" s="15"/>
      <c r="AJ873" s="15"/>
      <c r="AK873" s="15"/>
      <c r="AL873" s="15"/>
      <c r="AM873" s="15"/>
      <c r="AN873" s="15"/>
      <c r="AO873" s="15"/>
      <c r="AP873" s="15"/>
      <c r="AQ873" s="15"/>
      <c r="AR873" s="15"/>
      <c r="AS873" s="15"/>
      <c r="AT873" s="15"/>
      <c r="AU873" s="15"/>
      <c r="AV873" s="15"/>
      <c r="AW873" s="15"/>
      <c r="AX873" s="15"/>
      <c r="AY873" s="15"/>
      <c r="AZ873" s="15"/>
      <c r="BA873" s="15"/>
      <c r="BB873" s="15"/>
      <c r="BC873" s="15"/>
      <c r="BD873" s="15"/>
      <c r="BE873" s="15"/>
      <c r="BF873" s="15"/>
      <c r="BG873" s="15"/>
      <c r="BH873" s="15"/>
      <c r="BI873" s="15"/>
      <c r="BJ873" s="15"/>
      <c r="BK873" s="15"/>
      <c r="BL873" s="15"/>
      <c r="BM873" s="15"/>
      <c r="BN873" s="15"/>
      <c r="BO873" s="15"/>
      <c r="BP873" s="15"/>
      <c r="BQ873" s="15"/>
      <c r="BR873" s="15"/>
      <c r="BS873" s="15"/>
      <c r="BT873" s="15"/>
      <c r="BU873" s="15"/>
      <c r="BV873" s="15"/>
      <c r="BW873" s="15"/>
      <c r="BX873" s="15"/>
      <c r="BY873" s="15"/>
      <c r="BZ873" s="15"/>
      <c r="CA873" s="8"/>
      <c r="CB873" s="8"/>
      <c r="CC873" s="8"/>
      <c r="CD873" s="8"/>
      <c r="CE873" s="8"/>
      <c r="CF873" s="8"/>
      <c r="CG873" s="8"/>
      <c r="CH873" s="8"/>
      <c r="CI873" s="8"/>
      <c r="CJ873" s="8"/>
      <c r="CK873" s="8"/>
      <c r="CL873" s="8"/>
      <c r="CM873" s="8"/>
      <c r="CN873" s="8"/>
      <c r="CO873" s="8"/>
      <c r="CP873" s="8"/>
      <c r="CQ873" s="8"/>
      <c r="CR873" s="8"/>
      <c r="CS873" s="8"/>
      <c r="CT873" s="8"/>
      <c r="CU873" s="8"/>
      <c r="CV873" s="8"/>
      <c r="CW873" s="8"/>
      <c r="CX873" s="8"/>
      <c r="CY873" s="8"/>
      <c r="CZ873" s="8"/>
    </row>
    <row r="874" ht="14.25" customHeight="1">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c r="AA874" s="15"/>
      <c r="AB874" s="15"/>
      <c r="AC874" s="15"/>
      <c r="AD874" s="15"/>
      <c r="AE874" s="15"/>
      <c r="AF874" s="15"/>
      <c r="AG874" s="15"/>
      <c r="AH874" s="15"/>
      <c r="AI874" s="15"/>
      <c r="AJ874" s="15"/>
      <c r="AK874" s="15"/>
      <c r="AL874" s="15"/>
      <c r="AM874" s="15"/>
      <c r="AN874" s="15"/>
      <c r="AO874" s="15"/>
      <c r="AP874" s="15"/>
      <c r="AQ874" s="15"/>
      <c r="AR874" s="15"/>
      <c r="AS874" s="15"/>
      <c r="AT874" s="15"/>
      <c r="AU874" s="15"/>
      <c r="AV874" s="15"/>
      <c r="AW874" s="15"/>
      <c r="AX874" s="15"/>
      <c r="AY874" s="15"/>
      <c r="AZ874" s="15"/>
      <c r="BA874" s="15"/>
      <c r="BB874" s="15"/>
      <c r="BC874" s="15"/>
      <c r="BD874" s="15"/>
      <c r="BE874" s="15"/>
      <c r="BF874" s="15"/>
      <c r="BG874" s="15"/>
      <c r="BH874" s="15"/>
      <c r="BI874" s="15"/>
      <c r="BJ874" s="15"/>
      <c r="BK874" s="15"/>
      <c r="BL874" s="15"/>
      <c r="BM874" s="15"/>
      <c r="BN874" s="15"/>
      <c r="BO874" s="15"/>
      <c r="BP874" s="15"/>
      <c r="BQ874" s="15"/>
      <c r="BR874" s="15"/>
      <c r="BS874" s="15"/>
      <c r="BT874" s="15"/>
      <c r="BU874" s="15"/>
      <c r="BV874" s="15"/>
      <c r="BW874" s="15"/>
      <c r="BX874" s="15"/>
      <c r="BY874" s="15"/>
      <c r="BZ874" s="15"/>
      <c r="CA874" s="8"/>
      <c r="CB874" s="8"/>
      <c r="CC874" s="8"/>
      <c r="CD874" s="8"/>
      <c r="CE874" s="8"/>
      <c r="CF874" s="8"/>
      <c r="CG874" s="8"/>
      <c r="CH874" s="8"/>
      <c r="CI874" s="8"/>
      <c r="CJ874" s="8"/>
      <c r="CK874" s="8"/>
      <c r="CL874" s="8"/>
      <c r="CM874" s="8"/>
      <c r="CN874" s="8"/>
      <c r="CO874" s="8"/>
      <c r="CP874" s="8"/>
      <c r="CQ874" s="8"/>
      <c r="CR874" s="8"/>
      <c r="CS874" s="8"/>
      <c r="CT874" s="8"/>
      <c r="CU874" s="8"/>
      <c r="CV874" s="8"/>
      <c r="CW874" s="8"/>
      <c r="CX874" s="8"/>
      <c r="CY874" s="8"/>
      <c r="CZ874" s="8"/>
    </row>
    <row r="875" ht="14.25" customHeight="1">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c r="AA875" s="15"/>
      <c r="AB875" s="15"/>
      <c r="AC875" s="15"/>
      <c r="AD875" s="15"/>
      <c r="AE875" s="15"/>
      <c r="AF875" s="15"/>
      <c r="AG875" s="15"/>
      <c r="AH875" s="15"/>
      <c r="AI875" s="15"/>
      <c r="AJ875" s="15"/>
      <c r="AK875" s="15"/>
      <c r="AL875" s="15"/>
      <c r="AM875" s="15"/>
      <c r="AN875" s="15"/>
      <c r="AO875" s="15"/>
      <c r="AP875" s="15"/>
      <c r="AQ875" s="15"/>
      <c r="AR875" s="15"/>
      <c r="AS875" s="15"/>
      <c r="AT875" s="15"/>
      <c r="AU875" s="15"/>
      <c r="AV875" s="15"/>
      <c r="AW875" s="15"/>
      <c r="AX875" s="15"/>
      <c r="AY875" s="15"/>
      <c r="AZ875" s="15"/>
      <c r="BA875" s="15"/>
      <c r="BB875" s="15"/>
      <c r="BC875" s="15"/>
      <c r="BD875" s="15"/>
      <c r="BE875" s="15"/>
      <c r="BF875" s="15"/>
      <c r="BG875" s="15"/>
      <c r="BH875" s="15"/>
      <c r="BI875" s="15"/>
      <c r="BJ875" s="15"/>
      <c r="BK875" s="15"/>
      <c r="BL875" s="15"/>
      <c r="BM875" s="15"/>
      <c r="BN875" s="15"/>
      <c r="BO875" s="15"/>
      <c r="BP875" s="15"/>
      <c r="BQ875" s="15"/>
      <c r="BR875" s="15"/>
      <c r="BS875" s="15"/>
      <c r="BT875" s="15"/>
      <c r="BU875" s="15"/>
      <c r="BV875" s="15"/>
      <c r="BW875" s="15"/>
      <c r="BX875" s="15"/>
      <c r="BY875" s="15"/>
      <c r="BZ875" s="15"/>
      <c r="CA875" s="8"/>
      <c r="CB875" s="8"/>
      <c r="CC875" s="8"/>
      <c r="CD875" s="8"/>
      <c r="CE875" s="8"/>
      <c r="CF875" s="8"/>
      <c r="CG875" s="8"/>
      <c r="CH875" s="8"/>
      <c r="CI875" s="8"/>
      <c r="CJ875" s="8"/>
      <c r="CK875" s="8"/>
      <c r="CL875" s="8"/>
      <c r="CM875" s="8"/>
      <c r="CN875" s="8"/>
      <c r="CO875" s="8"/>
      <c r="CP875" s="8"/>
      <c r="CQ875" s="8"/>
      <c r="CR875" s="8"/>
      <c r="CS875" s="8"/>
      <c r="CT875" s="8"/>
      <c r="CU875" s="8"/>
      <c r="CV875" s="8"/>
      <c r="CW875" s="8"/>
      <c r="CX875" s="8"/>
      <c r="CY875" s="8"/>
      <c r="CZ875" s="8"/>
    </row>
    <row r="876" ht="14.25" customHeight="1">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c r="AA876" s="15"/>
      <c r="AB876" s="15"/>
      <c r="AC876" s="15"/>
      <c r="AD876" s="15"/>
      <c r="AE876" s="15"/>
      <c r="AF876" s="15"/>
      <c r="AG876" s="15"/>
      <c r="AH876" s="15"/>
      <c r="AI876" s="15"/>
      <c r="AJ876" s="15"/>
      <c r="AK876" s="15"/>
      <c r="AL876" s="15"/>
      <c r="AM876" s="15"/>
      <c r="AN876" s="15"/>
      <c r="AO876" s="15"/>
      <c r="AP876" s="15"/>
      <c r="AQ876" s="15"/>
      <c r="AR876" s="15"/>
      <c r="AS876" s="15"/>
      <c r="AT876" s="15"/>
      <c r="AU876" s="15"/>
      <c r="AV876" s="15"/>
      <c r="AW876" s="15"/>
      <c r="AX876" s="15"/>
      <c r="AY876" s="15"/>
      <c r="AZ876" s="15"/>
      <c r="BA876" s="15"/>
      <c r="BB876" s="15"/>
      <c r="BC876" s="15"/>
      <c r="BD876" s="15"/>
      <c r="BE876" s="15"/>
      <c r="BF876" s="15"/>
      <c r="BG876" s="15"/>
      <c r="BH876" s="15"/>
      <c r="BI876" s="15"/>
      <c r="BJ876" s="15"/>
      <c r="BK876" s="15"/>
      <c r="BL876" s="15"/>
      <c r="BM876" s="15"/>
      <c r="BN876" s="15"/>
      <c r="BO876" s="15"/>
      <c r="BP876" s="15"/>
      <c r="BQ876" s="15"/>
      <c r="BR876" s="15"/>
      <c r="BS876" s="15"/>
      <c r="BT876" s="15"/>
      <c r="BU876" s="15"/>
      <c r="BV876" s="15"/>
      <c r="BW876" s="15"/>
      <c r="BX876" s="15"/>
      <c r="BY876" s="15"/>
      <c r="BZ876" s="15"/>
      <c r="CA876" s="8"/>
      <c r="CB876" s="8"/>
      <c r="CC876" s="8"/>
      <c r="CD876" s="8"/>
      <c r="CE876" s="8"/>
      <c r="CF876" s="8"/>
      <c r="CG876" s="8"/>
      <c r="CH876" s="8"/>
      <c r="CI876" s="8"/>
      <c r="CJ876" s="8"/>
      <c r="CK876" s="8"/>
      <c r="CL876" s="8"/>
      <c r="CM876" s="8"/>
      <c r="CN876" s="8"/>
      <c r="CO876" s="8"/>
      <c r="CP876" s="8"/>
      <c r="CQ876" s="8"/>
      <c r="CR876" s="8"/>
      <c r="CS876" s="8"/>
      <c r="CT876" s="8"/>
      <c r="CU876" s="8"/>
      <c r="CV876" s="8"/>
      <c r="CW876" s="8"/>
      <c r="CX876" s="8"/>
      <c r="CY876" s="8"/>
      <c r="CZ876" s="8"/>
    </row>
    <row r="877" ht="14.25" customHeight="1">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c r="AA877" s="15"/>
      <c r="AB877" s="15"/>
      <c r="AC877" s="15"/>
      <c r="AD877" s="15"/>
      <c r="AE877" s="15"/>
      <c r="AF877" s="15"/>
      <c r="AG877" s="15"/>
      <c r="AH877" s="15"/>
      <c r="AI877" s="15"/>
      <c r="AJ877" s="15"/>
      <c r="AK877" s="15"/>
      <c r="AL877" s="15"/>
      <c r="AM877" s="15"/>
      <c r="AN877" s="15"/>
      <c r="AO877" s="15"/>
      <c r="AP877" s="15"/>
      <c r="AQ877" s="15"/>
      <c r="AR877" s="15"/>
      <c r="AS877" s="15"/>
      <c r="AT877" s="15"/>
      <c r="AU877" s="15"/>
      <c r="AV877" s="15"/>
      <c r="AW877" s="15"/>
      <c r="AX877" s="15"/>
      <c r="AY877" s="15"/>
      <c r="AZ877" s="15"/>
      <c r="BA877" s="15"/>
      <c r="BB877" s="15"/>
      <c r="BC877" s="15"/>
      <c r="BD877" s="15"/>
      <c r="BE877" s="15"/>
      <c r="BF877" s="15"/>
      <c r="BG877" s="15"/>
      <c r="BH877" s="15"/>
      <c r="BI877" s="15"/>
      <c r="BJ877" s="15"/>
      <c r="BK877" s="15"/>
      <c r="BL877" s="15"/>
      <c r="BM877" s="15"/>
      <c r="BN877" s="15"/>
      <c r="BO877" s="15"/>
      <c r="BP877" s="15"/>
      <c r="BQ877" s="15"/>
      <c r="BR877" s="15"/>
      <c r="BS877" s="15"/>
      <c r="BT877" s="15"/>
      <c r="BU877" s="15"/>
      <c r="BV877" s="15"/>
      <c r="BW877" s="15"/>
      <c r="BX877" s="15"/>
      <c r="BY877" s="15"/>
      <c r="BZ877" s="15"/>
      <c r="CA877" s="8"/>
      <c r="CB877" s="8"/>
      <c r="CC877" s="8"/>
      <c r="CD877" s="8"/>
      <c r="CE877" s="8"/>
      <c r="CF877" s="8"/>
      <c r="CG877" s="8"/>
      <c r="CH877" s="8"/>
      <c r="CI877" s="8"/>
      <c r="CJ877" s="8"/>
      <c r="CK877" s="8"/>
      <c r="CL877" s="8"/>
      <c r="CM877" s="8"/>
      <c r="CN877" s="8"/>
      <c r="CO877" s="8"/>
      <c r="CP877" s="8"/>
      <c r="CQ877" s="8"/>
      <c r="CR877" s="8"/>
      <c r="CS877" s="8"/>
      <c r="CT877" s="8"/>
      <c r="CU877" s="8"/>
      <c r="CV877" s="8"/>
      <c r="CW877" s="8"/>
      <c r="CX877" s="8"/>
      <c r="CY877" s="8"/>
      <c r="CZ877" s="8"/>
    </row>
    <row r="878" ht="14.25" customHeight="1">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c r="BC878" s="15"/>
      <c r="BD878" s="15"/>
      <c r="BE878" s="15"/>
      <c r="BF878" s="15"/>
      <c r="BG878" s="15"/>
      <c r="BH878" s="15"/>
      <c r="BI878" s="15"/>
      <c r="BJ878" s="15"/>
      <c r="BK878" s="15"/>
      <c r="BL878" s="15"/>
      <c r="BM878" s="15"/>
      <c r="BN878" s="15"/>
      <c r="BO878" s="15"/>
      <c r="BP878" s="15"/>
      <c r="BQ878" s="15"/>
      <c r="BR878" s="15"/>
      <c r="BS878" s="15"/>
      <c r="BT878" s="15"/>
      <c r="BU878" s="15"/>
      <c r="BV878" s="15"/>
      <c r="BW878" s="15"/>
      <c r="BX878" s="15"/>
      <c r="BY878" s="15"/>
      <c r="BZ878" s="15"/>
      <c r="CA878" s="8"/>
      <c r="CB878" s="8"/>
      <c r="CC878" s="8"/>
      <c r="CD878" s="8"/>
      <c r="CE878" s="8"/>
      <c r="CF878" s="8"/>
      <c r="CG878" s="8"/>
      <c r="CH878" s="8"/>
      <c r="CI878" s="8"/>
      <c r="CJ878" s="8"/>
      <c r="CK878" s="8"/>
      <c r="CL878" s="8"/>
      <c r="CM878" s="8"/>
      <c r="CN878" s="8"/>
      <c r="CO878" s="8"/>
      <c r="CP878" s="8"/>
      <c r="CQ878" s="8"/>
      <c r="CR878" s="8"/>
      <c r="CS878" s="8"/>
      <c r="CT878" s="8"/>
      <c r="CU878" s="8"/>
      <c r="CV878" s="8"/>
      <c r="CW878" s="8"/>
      <c r="CX878" s="8"/>
      <c r="CY878" s="8"/>
      <c r="CZ878" s="8"/>
    </row>
    <row r="879" ht="14.25" customHeight="1">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c r="AA879" s="15"/>
      <c r="AB879" s="15"/>
      <c r="AC879" s="15"/>
      <c r="AD879" s="15"/>
      <c r="AE879" s="15"/>
      <c r="AF879" s="15"/>
      <c r="AG879" s="15"/>
      <c r="AH879" s="15"/>
      <c r="AI879" s="15"/>
      <c r="AJ879" s="15"/>
      <c r="AK879" s="15"/>
      <c r="AL879" s="15"/>
      <c r="AM879" s="15"/>
      <c r="AN879" s="15"/>
      <c r="AO879" s="15"/>
      <c r="AP879" s="15"/>
      <c r="AQ879" s="15"/>
      <c r="AR879" s="15"/>
      <c r="AS879" s="15"/>
      <c r="AT879" s="15"/>
      <c r="AU879" s="15"/>
      <c r="AV879" s="15"/>
      <c r="AW879" s="15"/>
      <c r="AX879" s="15"/>
      <c r="AY879" s="15"/>
      <c r="AZ879" s="15"/>
      <c r="BA879" s="15"/>
      <c r="BB879" s="15"/>
      <c r="BC879" s="15"/>
      <c r="BD879" s="15"/>
      <c r="BE879" s="15"/>
      <c r="BF879" s="15"/>
      <c r="BG879" s="15"/>
      <c r="BH879" s="15"/>
      <c r="BI879" s="15"/>
      <c r="BJ879" s="15"/>
      <c r="BK879" s="15"/>
      <c r="BL879" s="15"/>
      <c r="BM879" s="15"/>
      <c r="BN879" s="15"/>
      <c r="BO879" s="15"/>
      <c r="BP879" s="15"/>
      <c r="BQ879" s="15"/>
      <c r="BR879" s="15"/>
      <c r="BS879" s="15"/>
      <c r="BT879" s="15"/>
      <c r="BU879" s="15"/>
      <c r="BV879" s="15"/>
      <c r="BW879" s="15"/>
      <c r="BX879" s="15"/>
      <c r="BY879" s="15"/>
      <c r="BZ879" s="15"/>
      <c r="CA879" s="8"/>
      <c r="CB879" s="8"/>
      <c r="CC879" s="8"/>
      <c r="CD879" s="8"/>
      <c r="CE879" s="8"/>
      <c r="CF879" s="8"/>
      <c r="CG879" s="8"/>
      <c r="CH879" s="8"/>
      <c r="CI879" s="8"/>
      <c r="CJ879" s="8"/>
      <c r="CK879" s="8"/>
      <c r="CL879" s="8"/>
      <c r="CM879" s="8"/>
      <c r="CN879" s="8"/>
      <c r="CO879" s="8"/>
      <c r="CP879" s="8"/>
      <c r="CQ879" s="8"/>
      <c r="CR879" s="8"/>
      <c r="CS879" s="8"/>
      <c r="CT879" s="8"/>
      <c r="CU879" s="8"/>
      <c r="CV879" s="8"/>
      <c r="CW879" s="8"/>
      <c r="CX879" s="8"/>
      <c r="CY879" s="8"/>
      <c r="CZ879" s="8"/>
    </row>
    <row r="880" ht="14.25" customHeight="1">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c r="BC880" s="15"/>
      <c r="BD880" s="15"/>
      <c r="BE880" s="15"/>
      <c r="BF880" s="15"/>
      <c r="BG880" s="15"/>
      <c r="BH880" s="15"/>
      <c r="BI880" s="15"/>
      <c r="BJ880" s="15"/>
      <c r="BK880" s="15"/>
      <c r="BL880" s="15"/>
      <c r="BM880" s="15"/>
      <c r="BN880" s="15"/>
      <c r="BO880" s="15"/>
      <c r="BP880" s="15"/>
      <c r="BQ880" s="15"/>
      <c r="BR880" s="15"/>
      <c r="BS880" s="15"/>
      <c r="BT880" s="15"/>
      <c r="BU880" s="15"/>
      <c r="BV880" s="15"/>
      <c r="BW880" s="15"/>
      <c r="BX880" s="15"/>
      <c r="BY880" s="15"/>
      <c r="BZ880" s="15"/>
      <c r="CA880" s="8"/>
      <c r="CB880" s="8"/>
      <c r="CC880" s="8"/>
      <c r="CD880" s="8"/>
      <c r="CE880" s="8"/>
      <c r="CF880" s="8"/>
      <c r="CG880" s="8"/>
      <c r="CH880" s="8"/>
      <c r="CI880" s="8"/>
      <c r="CJ880" s="8"/>
      <c r="CK880" s="8"/>
      <c r="CL880" s="8"/>
      <c r="CM880" s="8"/>
      <c r="CN880" s="8"/>
      <c r="CO880" s="8"/>
      <c r="CP880" s="8"/>
      <c r="CQ880" s="8"/>
      <c r="CR880" s="8"/>
      <c r="CS880" s="8"/>
      <c r="CT880" s="8"/>
      <c r="CU880" s="8"/>
      <c r="CV880" s="8"/>
      <c r="CW880" s="8"/>
      <c r="CX880" s="8"/>
      <c r="CY880" s="8"/>
      <c r="CZ880" s="8"/>
    </row>
    <row r="881" ht="14.25" customHeight="1">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c r="AA881" s="15"/>
      <c r="AB881" s="15"/>
      <c r="AC881" s="15"/>
      <c r="AD881" s="15"/>
      <c r="AE881" s="15"/>
      <c r="AF881" s="15"/>
      <c r="AG881" s="15"/>
      <c r="AH881" s="15"/>
      <c r="AI881" s="15"/>
      <c r="AJ881" s="15"/>
      <c r="AK881" s="15"/>
      <c r="AL881" s="15"/>
      <c r="AM881" s="15"/>
      <c r="AN881" s="15"/>
      <c r="AO881" s="15"/>
      <c r="AP881" s="15"/>
      <c r="AQ881" s="15"/>
      <c r="AR881" s="15"/>
      <c r="AS881" s="15"/>
      <c r="AT881" s="15"/>
      <c r="AU881" s="15"/>
      <c r="AV881" s="15"/>
      <c r="AW881" s="15"/>
      <c r="AX881" s="15"/>
      <c r="AY881" s="15"/>
      <c r="AZ881" s="15"/>
      <c r="BA881" s="15"/>
      <c r="BB881" s="15"/>
      <c r="BC881" s="15"/>
      <c r="BD881" s="15"/>
      <c r="BE881" s="15"/>
      <c r="BF881" s="15"/>
      <c r="BG881" s="15"/>
      <c r="BH881" s="15"/>
      <c r="BI881" s="15"/>
      <c r="BJ881" s="15"/>
      <c r="BK881" s="15"/>
      <c r="BL881" s="15"/>
      <c r="BM881" s="15"/>
      <c r="BN881" s="15"/>
      <c r="BO881" s="15"/>
      <c r="BP881" s="15"/>
      <c r="BQ881" s="15"/>
      <c r="BR881" s="15"/>
      <c r="BS881" s="15"/>
      <c r="BT881" s="15"/>
      <c r="BU881" s="15"/>
      <c r="BV881" s="15"/>
      <c r="BW881" s="15"/>
      <c r="BX881" s="15"/>
      <c r="BY881" s="15"/>
      <c r="BZ881" s="15"/>
      <c r="CA881" s="8"/>
      <c r="CB881" s="8"/>
      <c r="CC881" s="8"/>
      <c r="CD881" s="8"/>
      <c r="CE881" s="8"/>
      <c r="CF881" s="8"/>
      <c r="CG881" s="8"/>
      <c r="CH881" s="8"/>
      <c r="CI881" s="8"/>
      <c r="CJ881" s="8"/>
      <c r="CK881" s="8"/>
      <c r="CL881" s="8"/>
      <c r="CM881" s="8"/>
      <c r="CN881" s="8"/>
      <c r="CO881" s="8"/>
      <c r="CP881" s="8"/>
      <c r="CQ881" s="8"/>
      <c r="CR881" s="8"/>
      <c r="CS881" s="8"/>
      <c r="CT881" s="8"/>
      <c r="CU881" s="8"/>
      <c r="CV881" s="8"/>
      <c r="CW881" s="8"/>
      <c r="CX881" s="8"/>
      <c r="CY881" s="8"/>
      <c r="CZ881" s="8"/>
    </row>
    <row r="882" ht="14.25" customHeight="1">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c r="BC882" s="15"/>
      <c r="BD882" s="15"/>
      <c r="BE882" s="15"/>
      <c r="BF882" s="15"/>
      <c r="BG882" s="15"/>
      <c r="BH882" s="15"/>
      <c r="BI882" s="15"/>
      <c r="BJ882" s="15"/>
      <c r="BK882" s="15"/>
      <c r="BL882" s="15"/>
      <c r="BM882" s="15"/>
      <c r="BN882" s="15"/>
      <c r="BO882" s="15"/>
      <c r="BP882" s="15"/>
      <c r="BQ882" s="15"/>
      <c r="BR882" s="15"/>
      <c r="BS882" s="15"/>
      <c r="BT882" s="15"/>
      <c r="BU882" s="15"/>
      <c r="BV882" s="15"/>
      <c r="BW882" s="15"/>
      <c r="BX882" s="15"/>
      <c r="BY882" s="15"/>
      <c r="BZ882" s="15"/>
      <c r="CA882" s="8"/>
      <c r="CB882" s="8"/>
      <c r="CC882" s="8"/>
      <c r="CD882" s="8"/>
      <c r="CE882" s="8"/>
      <c r="CF882" s="8"/>
      <c r="CG882" s="8"/>
      <c r="CH882" s="8"/>
      <c r="CI882" s="8"/>
      <c r="CJ882" s="8"/>
      <c r="CK882" s="8"/>
      <c r="CL882" s="8"/>
      <c r="CM882" s="8"/>
      <c r="CN882" s="8"/>
      <c r="CO882" s="8"/>
      <c r="CP882" s="8"/>
      <c r="CQ882" s="8"/>
      <c r="CR882" s="8"/>
      <c r="CS882" s="8"/>
      <c r="CT882" s="8"/>
      <c r="CU882" s="8"/>
      <c r="CV882" s="8"/>
      <c r="CW882" s="8"/>
      <c r="CX882" s="8"/>
      <c r="CY882" s="8"/>
      <c r="CZ882" s="8"/>
    </row>
    <row r="883" ht="14.25" customHeight="1">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c r="AA883" s="15"/>
      <c r="AB883" s="15"/>
      <c r="AC883" s="15"/>
      <c r="AD883" s="15"/>
      <c r="AE883" s="15"/>
      <c r="AF883" s="15"/>
      <c r="AG883" s="15"/>
      <c r="AH883" s="15"/>
      <c r="AI883" s="15"/>
      <c r="AJ883" s="15"/>
      <c r="AK883" s="15"/>
      <c r="AL883" s="15"/>
      <c r="AM883" s="15"/>
      <c r="AN883" s="15"/>
      <c r="AO883" s="15"/>
      <c r="AP883" s="15"/>
      <c r="AQ883" s="15"/>
      <c r="AR883" s="15"/>
      <c r="AS883" s="15"/>
      <c r="AT883" s="15"/>
      <c r="AU883" s="15"/>
      <c r="AV883" s="15"/>
      <c r="AW883" s="15"/>
      <c r="AX883" s="15"/>
      <c r="AY883" s="15"/>
      <c r="AZ883" s="15"/>
      <c r="BA883" s="15"/>
      <c r="BB883" s="15"/>
      <c r="BC883" s="15"/>
      <c r="BD883" s="15"/>
      <c r="BE883" s="15"/>
      <c r="BF883" s="15"/>
      <c r="BG883" s="15"/>
      <c r="BH883" s="15"/>
      <c r="BI883" s="15"/>
      <c r="BJ883" s="15"/>
      <c r="BK883" s="15"/>
      <c r="BL883" s="15"/>
      <c r="BM883" s="15"/>
      <c r="BN883" s="15"/>
      <c r="BO883" s="15"/>
      <c r="BP883" s="15"/>
      <c r="BQ883" s="15"/>
      <c r="BR883" s="15"/>
      <c r="BS883" s="15"/>
      <c r="BT883" s="15"/>
      <c r="BU883" s="15"/>
      <c r="BV883" s="15"/>
      <c r="BW883" s="15"/>
      <c r="BX883" s="15"/>
      <c r="BY883" s="15"/>
      <c r="BZ883" s="15"/>
      <c r="CA883" s="8"/>
      <c r="CB883" s="8"/>
      <c r="CC883" s="8"/>
      <c r="CD883" s="8"/>
      <c r="CE883" s="8"/>
      <c r="CF883" s="8"/>
      <c r="CG883" s="8"/>
      <c r="CH883" s="8"/>
      <c r="CI883" s="8"/>
      <c r="CJ883" s="8"/>
      <c r="CK883" s="8"/>
      <c r="CL883" s="8"/>
      <c r="CM883" s="8"/>
      <c r="CN883" s="8"/>
      <c r="CO883" s="8"/>
      <c r="CP883" s="8"/>
      <c r="CQ883" s="8"/>
      <c r="CR883" s="8"/>
      <c r="CS883" s="8"/>
      <c r="CT883" s="8"/>
      <c r="CU883" s="8"/>
      <c r="CV883" s="8"/>
      <c r="CW883" s="8"/>
      <c r="CX883" s="8"/>
      <c r="CY883" s="8"/>
      <c r="CZ883" s="8"/>
    </row>
    <row r="884" ht="14.25" customHeight="1">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c r="BC884" s="15"/>
      <c r="BD884" s="15"/>
      <c r="BE884" s="15"/>
      <c r="BF884" s="15"/>
      <c r="BG884" s="15"/>
      <c r="BH884" s="15"/>
      <c r="BI884" s="15"/>
      <c r="BJ884" s="15"/>
      <c r="BK884" s="15"/>
      <c r="BL884" s="15"/>
      <c r="BM884" s="15"/>
      <c r="BN884" s="15"/>
      <c r="BO884" s="15"/>
      <c r="BP884" s="15"/>
      <c r="BQ884" s="15"/>
      <c r="BR884" s="15"/>
      <c r="BS884" s="15"/>
      <c r="BT884" s="15"/>
      <c r="BU884" s="15"/>
      <c r="BV884" s="15"/>
      <c r="BW884" s="15"/>
      <c r="BX884" s="15"/>
      <c r="BY884" s="15"/>
      <c r="BZ884" s="15"/>
      <c r="CA884" s="8"/>
      <c r="CB884" s="8"/>
      <c r="CC884" s="8"/>
      <c r="CD884" s="8"/>
      <c r="CE884" s="8"/>
      <c r="CF884" s="8"/>
      <c r="CG884" s="8"/>
      <c r="CH884" s="8"/>
      <c r="CI884" s="8"/>
      <c r="CJ884" s="8"/>
      <c r="CK884" s="8"/>
      <c r="CL884" s="8"/>
      <c r="CM884" s="8"/>
      <c r="CN884" s="8"/>
      <c r="CO884" s="8"/>
      <c r="CP884" s="8"/>
      <c r="CQ884" s="8"/>
      <c r="CR884" s="8"/>
      <c r="CS884" s="8"/>
      <c r="CT884" s="8"/>
      <c r="CU884" s="8"/>
      <c r="CV884" s="8"/>
      <c r="CW884" s="8"/>
      <c r="CX884" s="8"/>
      <c r="CY884" s="8"/>
      <c r="CZ884" s="8"/>
    </row>
    <row r="885" ht="14.25" customHeight="1">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c r="AA885" s="15"/>
      <c r="AB885" s="15"/>
      <c r="AC885" s="15"/>
      <c r="AD885" s="15"/>
      <c r="AE885" s="15"/>
      <c r="AF885" s="15"/>
      <c r="AG885" s="15"/>
      <c r="AH885" s="15"/>
      <c r="AI885" s="15"/>
      <c r="AJ885" s="15"/>
      <c r="AK885" s="15"/>
      <c r="AL885" s="15"/>
      <c r="AM885" s="15"/>
      <c r="AN885" s="15"/>
      <c r="AO885" s="15"/>
      <c r="AP885" s="15"/>
      <c r="AQ885" s="15"/>
      <c r="AR885" s="15"/>
      <c r="AS885" s="15"/>
      <c r="AT885" s="15"/>
      <c r="AU885" s="15"/>
      <c r="AV885" s="15"/>
      <c r="AW885" s="15"/>
      <c r="AX885" s="15"/>
      <c r="AY885" s="15"/>
      <c r="AZ885" s="15"/>
      <c r="BA885" s="15"/>
      <c r="BB885" s="15"/>
      <c r="BC885" s="15"/>
      <c r="BD885" s="15"/>
      <c r="BE885" s="15"/>
      <c r="BF885" s="15"/>
      <c r="BG885" s="15"/>
      <c r="BH885" s="15"/>
      <c r="BI885" s="15"/>
      <c r="BJ885" s="15"/>
      <c r="BK885" s="15"/>
      <c r="BL885" s="15"/>
      <c r="BM885" s="15"/>
      <c r="BN885" s="15"/>
      <c r="BO885" s="15"/>
      <c r="BP885" s="15"/>
      <c r="BQ885" s="15"/>
      <c r="BR885" s="15"/>
      <c r="BS885" s="15"/>
      <c r="BT885" s="15"/>
      <c r="BU885" s="15"/>
      <c r="BV885" s="15"/>
      <c r="BW885" s="15"/>
      <c r="BX885" s="15"/>
      <c r="BY885" s="15"/>
      <c r="BZ885" s="15"/>
      <c r="CA885" s="8"/>
      <c r="CB885" s="8"/>
      <c r="CC885" s="8"/>
      <c r="CD885" s="8"/>
      <c r="CE885" s="8"/>
      <c r="CF885" s="8"/>
      <c r="CG885" s="8"/>
      <c r="CH885" s="8"/>
      <c r="CI885" s="8"/>
      <c r="CJ885" s="8"/>
      <c r="CK885" s="8"/>
      <c r="CL885" s="8"/>
      <c r="CM885" s="8"/>
      <c r="CN885" s="8"/>
      <c r="CO885" s="8"/>
      <c r="CP885" s="8"/>
      <c r="CQ885" s="8"/>
      <c r="CR885" s="8"/>
      <c r="CS885" s="8"/>
      <c r="CT885" s="8"/>
      <c r="CU885" s="8"/>
      <c r="CV885" s="8"/>
      <c r="CW885" s="8"/>
      <c r="CX885" s="8"/>
      <c r="CY885" s="8"/>
      <c r="CZ885" s="8"/>
    </row>
    <row r="886" ht="14.25" customHeight="1">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c r="BC886" s="15"/>
      <c r="BD886" s="15"/>
      <c r="BE886" s="15"/>
      <c r="BF886" s="15"/>
      <c r="BG886" s="15"/>
      <c r="BH886" s="15"/>
      <c r="BI886" s="15"/>
      <c r="BJ886" s="15"/>
      <c r="BK886" s="15"/>
      <c r="BL886" s="15"/>
      <c r="BM886" s="15"/>
      <c r="BN886" s="15"/>
      <c r="BO886" s="15"/>
      <c r="BP886" s="15"/>
      <c r="BQ886" s="15"/>
      <c r="BR886" s="15"/>
      <c r="BS886" s="15"/>
      <c r="BT886" s="15"/>
      <c r="BU886" s="15"/>
      <c r="BV886" s="15"/>
      <c r="BW886" s="15"/>
      <c r="BX886" s="15"/>
      <c r="BY886" s="15"/>
      <c r="BZ886" s="15"/>
      <c r="CA886" s="8"/>
      <c r="CB886" s="8"/>
      <c r="CC886" s="8"/>
      <c r="CD886" s="8"/>
      <c r="CE886" s="8"/>
      <c r="CF886" s="8"/>
      <c r="CG886" s="8"/>
      <c r="CH886" s="8"/>
      <c r="CI886" s="8"/>
      <c r="CJ886" s="8"/>
      <c r="CK886" s="8"/>
      <c r="CL886" s="8"/>
      <c r="CM886" s="8"/>
      <c r="CN886" s="8"/>
      <c r="CO886" s="8"/>
      <c r="CP886" s="8"/>
      <c r="CQ886" s="8"/>
      <c r="CR886" s="8"/>
      <c r="CS886" s="8"/>
      <c r="CT886" s="8"/>
      <c r="CU886" s="8"/>
      <c r="CV886" s="8"/>
      <c r="CW886" s="8"/>
      <c r="CX886" s="8"/>
      <c r="CY886" s="8"/>
      <c r="CZ886" s="8"/>
    </row>
    <row r="887" ht="14.25" customHeight="1">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c r="AA887" s="15"/>
      <c r="AB887" s="15"/>
      <c r="AC887" s="15"/>
      <c r="AD887" s="15"/>
      <c r="AE887" s="15"/>
      <c r="AF887" s="15"/>
      <c r="AG887" s="15"/>
      <c r="AH887" s="15"/>
      <c r="AI887" s="15"/>
      <c r="AJ887" s="15"/>
      <c r="AK887" s="15"/>
      <c r="AL887" s="15"/>
      <c r="AM887" s="15"/>
      <c r="AN887" s="15"/>
      <c r="AO887" s="15"/>
      <c r="AP887" s="15"/>
      <c r="AQ887" s="15"/>
      <c r="AR887" s="15"/>
      <c r="AS887" s="15"/>
      <c r="AT887" s="15"/>
      <c r="AU887" s="15"/>
      <c r="AV887" s="15"/>
      <c r="AW887" s="15"/>
      <c r="AX887" s="15"/>
      <c r="AY887" s="15"/>
      <c r="AZ887" s="15"/>
      <c r="BA887" s="15"/>
      <c r="BB887" s="15"/>
      <c r="BC887" s="15"/>
      <c r="BD887" s="15"/>
      <c r="BE887" s="15"/>
      <c r="BF887" s="15"/>
      <c r="BG887" s="15"/>
      <c r="BH887" s="15"/>
      <c r="BI887" s="15"/>
      <c r="BJ887" s="15"/>
      <c r="BK887" s="15"/>
      <c r="BL887" s="15"/>
      <c r="BM887" s="15"/>
      <c r="BN887" s="15"/>
      <c r="BO887" s="15"/>
      <c r="BP887" s="15"/>
      <c r="BQ887" s="15"/>
      <c r="BR887" s="15"/>
      <c r="BS887" s="15"/>
      <c r="BT887" s="15"/>
      <c r="BU887" s="15"/>
      <c r="BV887" s="15"/>
      <c r="BW887" s="15"/>
      <c r="BX887" s="15"/>
      <c r="BY887" s="15"/>
      <c r="BZ887" s="15"/>
      <c r="CA887" s="8"/>
      <c r="CB887" s="8"/>
      <c r="CC887" s="8"/>
      <c r="CD887" s="8"/>
      <c r="CE887" s="8"/>
      <c r="CF887" s="8"/>
      <c r="CG887" s="8"/>
      <c r="CH887" s="8"/>
      <c r="CI887" s="8"/>
      <c r="CJ887" s="8"/>
      <c r="CK887" s="8"/>
      <c r="CL887" s="8"/>
      <c r="CM887" s="8"/>
      <c r="CN887" s="8"/>
      <c r="CO887" s="8"/>
      <c r="CP887" s="8"/>
      <c r="CQ887" s="8"/>
      <c r="CR887" s="8"/>
      <c r="CS887" s="8"/>
      <c r="CT887" s="8"/>
      <c r="CU887" s="8"/>
      <c r="CV887" s="8"/>
      <c r="CW887" s="8"/>
      <c r="CX887" s="8"/>
      <c r="CY887" s="8"/>
      <c r="CZ887" s="8"/>
    </row>
    <row r="888" ht="14.25" customHeight="1">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c r="BC888" s="15"/>
      <c r="BD888" s="15"/>
      <c r="BE888" s="15"/>
      <c r="BF888" s="15"/>
      <c r="BG888" s="15"/>
      <c r="BH888" s="15"/>
      <c r="BI888" s="15"/>
      <c r="BJ888" s="15"/>
      <c r="BK888" s="15"/>
      <c r="BL888" s="15"/>
      <c r="BM888" s="15"/>
      <c r="BN888" s="15"/>
      <c r="BO888" s="15"/>
      <c r="BP888" s="15"/>
      <c r="BQ888" s="15"/>
      <c r="BR888" s="15"/>
      <c r="BS888" s="15"/>
      <c r="BT888" s="15"/>
      <c r="BU888" s="15"/>
      <c r="BV888" s="15"/>
      <c r="BW888" s="15"/>
      <c r="BX888" s="15"/>
      <c r="BY888" s="15"/>
      <c r="BZ888" s="15"/>
      <c r="CA888" s="8"/>
      <c r="CB888" s="8"/>
      <c r="CC888" s="8"/>
      <c r="CD888" s="8"/>
      <c r="CE888" s="8"/>
      <c r="CF888" s="8"/>
      <c r="CG888" s="8"/>
      <c r="CH888" s="8"/>
      <c r="CI888" s="8"/>
      <c r="CJ888" s="8"/>
      <c r="CK888" s="8"/>
      <c r="CL888" s="8"/>
      <c r="CM888" s="8"/>
      <c r="CN888" s="8"/>
      <c r="CO888" s="8"/>
      <c r="CP888" s="8"/>
      <c r="CQ888" s="8"/>
      <c r="CR888" s="8"/>
      <c r="CS888" s="8"/>
      <c r="CT888" s="8"/>
      <c r="CU888" s="8"/>
      <c r="CV888" s="8"/>
      <c r="CW888" s="8"/>
      <c r="CX888" s="8"/>
      <c r="CY888" s="8"/>
      <c r="CZ888" s="8"/>
    </row>
    <row r="889" ht="14.25" customHeight="1">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c r="AA889" s="15"/>
      <c r="AB889" s="15"/>
      <c r="AC889" s="15"/>
      <c r="AD889" s="15"/>
      <c r="AE889" s="15"/>
      <c r="AF889" s="15"/>
      <c r="AG889" s="15"/>
      <c r="AH889" s="15"/>
      <c r="AI889" s="15"/>
      <c r="AJ889" s="15"/>
      <c r="AK889" s="15"/>
      <c r="AL889" s="15"/>
      <c r="AM889" s="15"/>
      <c r="AN889" s="15"/>
      <c r="AO889" s="15"/>
      <c r="AP889" s="15"/>
      <c r="AQ889" s="15"/>
      <c r="AR889" s="15"/>
      <c r="AS889" s="15"/>
      <c r="AT889" s="15"/>
      <c r="AU889" s="15"/>
      <c r="AV889" s="15"/>
      <c r="AW889" s="15"/>
      <c r="AX889" s="15"/>
      <c r="AY889" s="15"/>
      <c r="AZ889" s="15"/>
      <c r="BA889" s="15"/>
      <c r="BB889" s="15"/>
      <c r="BC889" s="15"/>
      <c r="BD889" s="15"/>
      <c r="BE889" s="15"/>
      <c r="BF889" s="15"/>
      <c r="BG889" s="15"/>
      <c r="BH889" s="15"/>
      <c r="BI889" s="15"/>
      <c r="BJ889" s="15"/>
      <c r="BK889" s="15"/>
      <c r="BL889" s="15"/>
      <c r="BM889" s="15"/>
      <c r="BN889" s="15"/>
      <c r="BO889" s="15"/>
      <c r="BP889" s="15"/>
      <c r="BQ889" s="15"/>
      <c r="BR889" s="15"/>
      <c r="BS889" s="15"/>
      <c r="BT889" s="15"/>
      <c r="BU889" s="15"/>
      <c r="BV889" s="15"/>
      <c r="BW889" s="15"/>
      <c r="BX889" s="15"/>
      <c r="BY889" s="15"/>
      <c r="BZ889" s="15"/>
      <c r="CA889" s="8"/>
      <c r="CB889" s="8"/>
      <c r="CC889" s="8"/>
      <c r="CD889" s="8"/>
      <c r="CE889" s="8"/>
      <c r="CF889" s="8"/>
      <c r="CG889" s="8"/>
      <c r="CH889" s="8"/>
      <c r="CI889" s="8"/>
      <c r="CJ889" s="8"/>
      <c r="CK889" s="8"/>
      <c r="CL889" s="8"/>
      <c r="CM889" s="8"/>
      <c r="CN889" s="8"/>
      <c r="CO889" s="8"/>
      <c r="CP889" s="8"/>
      <c r="CQ889" s="8"/>
      <c r="CR889" s="8"/>
      <c r="CS889" s="8"/>
      <c r="CT889" s="8"/>
      <c r="CU889" s="8"/>
      <c r="CV889" s="8"/>
      <c r="CW889" s="8"/>
      <c r="CX889" s="8"/>
      <c r="CY889" s="8"/>
      <c r="CZ889" s="8"/>
    </row>
    <row r="890" ht="14.25" customHeight="1">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c r="BC890" s="15"/>
      <c r="BD890" s="15"/>
      <c r="BE890" s="15"/>
      <c r="BF890" s="15"/>
      <c r="BG890" s="15"/>
      <c r="BH890" s="15"/>
      <c r="BI890" s="15"/>
      <c r="BJ890" s="15"/>
      <c r="BK890" s="15"/>
      <c r="BL890" s="15"/>
      <c r="BM890" s="15"/>
      <c r="BN890" s="15"/>
      <c r="BO890" s="15"/>
      <c r="BP890" s="15"/>
      <c r="BQ890" s="15"/>
      <c r="BR890" s="15"/>
      <c r="BS890" s="15"/>
      <c r="BT890" s="15"/>
      <c r="BU890" s="15"/>
      <c r="BV890" s="15"/>
      <c r="BW890" s="15"/>
      <c r="BX890" s="15"/>
      <c r="BY890" s="15"/>
      <c r="BZ890" s="15"/>
      <c r="CA890" s="8"/>
      <c r="CB890" s="8"/>
      <c r="CC890" s="8"/>
      <c r="CD890" s="8"/>
      <c r="CE890" s="8"/>
      <c r="CF890" s="8"/>
      <c r="CG890" s="8"/>
      <c r="CH890" s="8"/>
      <c r="CI890" s="8"/>
      <c r="CJ890" s="8"/>
      <c r="CK890" s="8"/>
      <c r="CL890" s="8"/>
      <c r="CM890" s="8"/>
      <c r="CN890" s="8"/>
      <c r="CO890" s="8"/>
      <c r="CP890" s="8"/>
      <c r="CQ890" s="8"/>
      <c r="CR890" s="8"/>
      <c r="CS890" s="8"/>
      <c r="CT890" s="8"/>
      <c r="CU890" s="8"/>
      <c r="CV890" s="8"/>
      <c r="CW890" s="8"/>
      <c r="CX890" s="8"/>
      <c r="CY890" s="8"/>
      <c r="CZ890" s="8"/>
    </row>
    <row r="891" ht="14.25" customHeight="1">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c r="AA891" s="15"/>
      <c r="AB891" s="15"/>
      <c r="AC891" s="15"/>
      <c r="AD891" s="15"/>
      <c r="AE891" s="15"/>
      <c r="AF891" s="15"/>
      <c r="AG891" s="15"/>
      <c r="AH891" s="15"/>
      <c r="AI891" s="15"/>
      <c r="AJ891" s="15"/>
      <c r="AK891" s="15"/>
      <c r="AL891" s="15"/>
      <c r="AM891" s="15"/>
      <c r="AN891" s="15"/>
      <c r="AO891" s="15"/>
      <c r="AP891" s="15"/>
      <c r="AQ891" s="15"/>
      <c r="AR891" s="15"/>
      <c r="AS891" s="15"/>
      <c r="AT891" s="15"/>
      <c r="AU891" s="15"/>
      <c r="AV891" s="15"/>
      <c r="AW891" s="15"/>
      <c r="AX891" s="15"/>
      <c r="AY891" s="15"/>
      <c r="AZ891" s="15"/>
      <c r="BA891" s="15"/>
      <c r="BB891" s="15"/>
      <c r="BC891" s="15"/>
      <c r="BD891" s="15"/>
      <c r="BE891" s="15"/>
      <c r="BF891" s="15"/>
      <c r="BG891" s="15"/>
      <c r="BH891" s="15"/>
      <c r="BI891" s="15"/>
      <c r="BJ891" s="15"/>
      <c r="BK891" s="15"/>
      <c r="BL891" s="15"/>
      <c r="BM891" s="15"/>
      <c r="BN891" s="15"/>
      <c r="BO891" s="15"/>
      <c r="BP891" s="15"/>
      <c r="BQ891" s="15"/>
      <c r="BR891" s="15"/>
      <c r="BS891" s="15"/>
      <c r="BT891" s="15"/>
      <c r="BU891" s="15"/>
      <c r="BV891" s="15"/>
      <c r="BW891" s="15"/>
      <c r="BX891" s="15"/>
      <c r="BY891" s="15"/>
      <c r="BZ891" s="15"/>
      <c r="CA891" s="8"/>
      <c r="CB891" s="8"/>
      <c r="CC891" s="8"/>
      <c r="CD891" s="8"/>
      <c r="CE891" s="8"/>
      <c r="CF891" s="8"/>
      <c r="CG891" s="8"/>
      <c r="CH891" s="8"/>
      <c r="CI891" s="8"/>
      <c r="CJ891" s="8"/>
      <c r="CK891" s="8"/>
      <c r="CL891" s="8"/>
      <c r="CM891" s="8"/>
      <c r="CN891" s="8"/>
      <c r="CO891" s="8"/>
      <c r="CP891" s="8"/>
      <c r="CQ891" s="8"/>
      <c r="CR891" s="8"/>
      <c r="CS891" s="8"/>
      <c r="CT891" s="8"/>
      <c r="CU891" s="8"/>
      <c r="CV891" s="8"/>
      <c r="CW891" s="8"/>
      <c r="CX891" s="8"/>
      <c r="CY891" s="8"/>
      <c r="CZ891" s="8"/>
    </row>
    <row r="892" ht="14.25" customHeight="1">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c r="BC892" s="15"/>
      <c r="BD892" s="15"/>
      <c r="BE892" s="15"/>
      <c r="BF892" s="15"/>
      <c r="BG892" s="15"/>
      <c r="BH892" s="15"/>
      <c r="BI892" s="15"/>
      <c r="BJ892" s="15"/>
      <c r="BK892" s="15"/>
      <c r="BL892" s="15"/>
      <c r="BM892" s="15"/>
      <c r="BN892" s="15"/>
      <c r="BO892" s="15"/>
      <c r="BP892" s="15"/>
      <c r="BQ892" s="15"/>
      <c r="BR892" s="15"/>
      <c r="BS892" s="15"/>
      <c r="BT892" s="15"/>
      <c r="BU892" s="15"/>
      <c r="BV892" s="15"/>
      <c r="BW892" s="15"/>
      <c r="BX892" s="15"/>
      <c r="BY892" s="15"/>
      <c r="BZ892" s="15"/>
      <c r="CA892" s="8"/>
      <c r="CB892" s="8"/>
      <c r="CC892" s="8"/>
      <c r="CD892" s="8"/>
      <c r="CE892" s="8"/>
      <c r="CF892" s="8"/>
      <c r="CG892" s="8"/>
      <c r="CH892" s="8"/>
      <c r="CI892" s="8"/>
      <c r="CJ892" s="8"/>
      <c r="CK892" s="8"/>
      <c r="CL892" s="8"/>
      <c r="CM892" s="8"/>
      <c r="CN892" s="8"/>
      <c r="CO892" s="8"/>
      <c r="CP892" s="8"/>
      <c r="CQ892" s="8"/>
      <c r="CR892" s="8"/>
      <c r="CS892" s="8"/>
      <c r="CT892" s="8"/>
      <c r="CU892" s="8"/>
      <c r="CV892" s="8"/>
      <c r="CW892" s="8"/>
      <c r="CX892" s="8"/>
      <c r="CY892" s="8"/>
      <c r="CZ892" s="8"/>
    </row>
    <row r="893" ht="14.25" customHeight="1">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c r="AA893" s="15"/>
      <c r="AB893" s="15"/>
      <c r="AC893" s="15"/>
      <c r="AD893" s="15"/>
      <c r="AE893" s="15"/>
      <c r="AF893" s="15"/>
      <c r="AG893" s="15"/>
      <c r="AH893" s="15"/>
      <c r="AI893" s="15"/>
      <c r="AJ893" s="15"/>
      <c r="AK893" s="15"/>
      <c r="AL893" s="15"/>
      <c r="AM893" s="15"/>
      <c r="AN893" s="15"/>
      <c r="AO893" s="15"/>
      <c r="AP893" s="15"/>
      <c r="AQ893" s="15"/>
      <c r="AR893" s="15"/>
      <c r="AS893" s="15"/>
      <c r="AT893" s="15"/>
      <c r="AU893" s="15"/>
      <c r="AV893" s="15"/>
      <c r="AW893" s="15"/>
      <c r="AX893" s="15"/>
      <c r="AY893" s="15"/>
      <c r="AZ893" s="15"/>
      <c r="BA893" s="15"/>
      <c r="BB893" s="15"/>
      <c r="BC893" s="15"/>
      <c r="BD893" s="15"/>
      <c r="BE893" s="15"/>
      <c r="BF893" s="15"/>
      <c r="BG893" s="15"/>
      <c r="BH893" s="15"/>
      <c r="BI893" s="15"/>
      <c r="BJ893" s="15"/>
      <c r="BK893" s="15"/>
      <c r="BL893" s="15"/>
      <c r="BM893" s="15"/>
      <c r="BN893" s="15"/>
      <c r="BO893" s="15"/>
      <c r="BP893" s="15"/>
      <c r="BQ893" s="15"/>
      <c r="BR893" s="15"/>
      <c r="BS893" s="15"/>
      <c r="BT893" s="15"/>
      <c r="BU893" s="15"/>
      <c r="BV893" s="15"/>
      <c r="BW893" s="15"/>
      <c r="BX893" s="15"/>
      <c r="BY893" s="15"/>
      <c r="BZ893" s="15"/>
      <c r="CA893" s="8"/>
      <c r="CB893" s="8"/>
      <c r="CC893" s="8"/>
      <c r="CD893" s="8"/>
      <c r="CE893" s="8"/>
      <c r="CF893" s="8"/>
      <c r="CG893" s="8"/>
      <c r="CH893" s="8"/>
      <c r="CI893" s="8"/>
      <c r="CJ893" s="8"/>
      <c r="CK893" s="8"/>
      <c r="CL893" s="8"/>
      <c r="CM893" s="8"/>
      <c r="CN893" s="8"/>
      <c r="CO893" s="8"/>
      <c r="CP893" s="8"/>
      <c r="CQ893" s="8"/>
      <c r="CR893" s="8"/>
      <c r="CS893" s="8"/>
      <c r="CT893" s="8"/>
      <c r="CU893" s="8"/>
      <c r="CV893" s="8"/>
      <c r="CW893" s="8"/>
      <c r="CX893" s="8"/>
      <c r="CY893" s="8"/>
      <c r="CZ893" s="8"/>
    </row>
    <row r="894" ht="14.25" customHeight="1">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c r="BC894" s="15"/>
      <c r="BD894" s="15"/>
      <c r="BE894" s="15"/>
      <c r="BF894" s="15"/>
      <c r="BG894" s="15"/>
      <c r="BH894" s="15"/>
      <c r="BI894" s="15"/>
      <c r="BJ894" s="15"/>
      <c r="BK894" s="15"/>
      <c r="BL894" s="15"/>
      <c r="BM894" s="15"/>
      <c r="BN894" s="15"/>
      <c r="BO894" s="15"/>
      <c r="BP894" s="15"/>
      <c r="BQ894" s="15"/>
      <c r="BR894" s="15"/>
      <c r="BS894" s="15"/>
      <c r="BT894" s="15"/>
      <c r="BU894" s="15"/>
      <c r="BV894" s="15"/>
      <c r="BW894" s="15"/>
      <c r="BX894" s="15"/>
      <c r="BY894" s="15"/>
      <c r="BZ894" s="15"/>
      <c r="CA894" s="8"/>
      <c r="CB894" s="8"/>
      <c r="CC894" s="8"/>
      <c r="CD894" s="8"/>
      <c r="CE894" s="8"/>
      <c r="CF894" s="8"/>
      <c r="CG894" s="8"/>
      <c r="CH894" s="8"/>
      <c r="CI894" s="8"/>
      <c r="CJ894" s="8"/>
      <c r="CK894" s="8"/>
      <c r="CL894" s="8"/>
      <c r="CM894" s="8"/>
      <c r="CN894" s="8"/>
      <c r="CO894" s="8"/>
      <c r="CP894" s="8"/>
      <c r="CQ894" s="8"/>
      <c r="CR894" s="8"/>
      <c r="CS894" s="8"/>
      <c r="CT894" s="8"/>
      <c r="CU894" s="8"/>
      <c r="CV894" s="8"/>
      <c r="CW894" s="8"/>
      <c r="CX894" s="8"/>
      <c r="CY894" s="8"/>
      <c r="CZ894" s="8"/>
    </row>
    <row r="895" ht="14.25" customHeight="1">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c r="AA895" s="15"/>
      <c r="AB895" s="15"/>
      <c r="AC895" s="15"/>
      <c r="AD895" s="15"/>
      <c r="AE895" s="15"/>
      <c r="AF895" s="15"/>
      <c r="AG895" s="15"/>
      <c r="AH895" s="15"/>
      <c r="AI895" s="15"/>
      <c r="AJ895" s="15"/>
      <c r="AK895" s="15"/>
      <c r="AL895" s="15"/>
      <c r="AM895" s="15"/>
      <c r="AN895" s="15"/>
      <c r="AO895" s="15"/>
      <c r="AP895" s="15"/>
      <c r="AQ895" s="15"/>
      <c r="AR895" s="15"/>
      <c r="AS895" s="15"/>
      <c r="AT895" s="15"/>
      <c r="AU895" s="15"/>
      <c r="AV895" s="15"/>
      <c r="AW895" s="15"/>
      <c r="AX895" s="15"/>
      <c r="AY895" s="15"/>
      <c r="AZ895" s="15"/>
      <c r="BA895" s="15"/>
      <c r="BB895" s="15"/>
      <c r="BC895" s="15"/>
      <c r="BD895" s="15"/>
      <c r="BE895" s="15"/>
      <c r="BF895" s="15"/>
      <c r="BG895" s="15"/>
      <c r="BH895" s="15"/>
      <c r="BI895" s="15"/>
      <c r="BJ895" s="15"/>
      <c r="BK895" s="15"/>
      <c r="BL895" s="15"/>
      <c r="BM895" s="15"/>
      <c r="BN895" s="15"/>
      <c r="BO895" s="15"/>
      <c r="BP895" s="15"/>
      <c r="BQ895" s="15"/>
      <c r="BR895" s="15"/>
      <c r="BS895" s="15"/>
      <c r="BT895" s="15"/>
      <c r="BU895" s="15"/>
      <c r="BV895" s="15"/>
      <c r="BW895" s="15"/>
      <c r="BX895" s="15"/>
      <c r="BY895" s="15"/>
      <c r="BZ895" s="15"/>
      <c r="CA895" s="8"/>
      <c r="CB895" s="8"/>
      <c r="CC895" s="8"/>
      <c r="CD895" s="8"/>
      <c r="CE895" s="8"/>
      <c r="CF895" s="8"/>
      <c r="CG895" s="8"/>
      <c r="CH895" s="8"/>
      <c r="CI895" s="8"/>
      <c r="CJ895" s="8"/>
      <c r="CK895" s="8"/>
      <c r="CL895" s="8"/>
      <c r="CM895" s="8"/>
      <c r="CN895" s="8"/>
      <c r="CO895" s="8"/>
      <c r="CP895" s="8"/>
      <c r="CQ895" s="8"/>
      <c r="CR895" s="8"/>
      <c r="CS895" s="8"/>
      <c r="CT895" s="8"/>
      <c r="CU895" s="8"/>
      <c r="CV895" s="8"/>
      <c r="CW895" s="8"/>
      <c r="CX895" s="8"/>
      <c r="CY895" s="8"/>
      <c r="CZ895" s="8"/>
    </row>
    <row r="896" ht="14.25" customHeight="1">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c r="BC896" s="15"/>
      <c r="BD896" s="15"/>
      <c r="BE896" s="15"/>
      <c r="BF896" s="15"/>
      <c r="BG896" s="15"/>
      <c r="BH896" s="15"/>
      <c r="BI896" s="15"/>
      <c r="BJ896" s="15"/>
      <c r="BK896" s="15"/>
      <c r="BL896" s="15"/>
      <c r="BM896" s="15"/>
      <c r="BN896" s="15"/>
      <c r="BO896" s="15"/>
      <c r="BP896" s="15"/>
      <c r="BQ896" s="15"/>
      <c r="BR896" s="15"/>
      <c r="BS896" s="15"/>
      <c r="BT896" s="15"/>
      <c r="BU896" s="15"/>
      <c r="BV896" s="15"/>
      <c r="BW896" s="15"/>
      <c r="BX896" s="15"/>
      <c r="BY896" s="15"/>
      <c r="BZ896" s="15"/>
      <c r="CA896" s="8"/>
      <c r="CB896" s="8"/>
      <c r="CC896" s="8"/>
      <c r="CD896" s="8"/>
      <c r="CE896" s="8"/>
      <c r="CF896" s="8"/>
      <c r="CG896" s="8"/>
      <c r="CH896" s="8"/>
      <c r="CI896" s="8"/>
      <c r="CJ896" s="8"/>
      <c r="CK896" s="8"/>
      <c r="CL896" s="8"/>
      <c r="CM896" s="8"/>
      <c r="CN896" s="8"/>
      <c r="CO896" s="8"/>
      <c r="CP896" s="8"/>
      <c r="CQ896" s="8"/>
      <c r="CR896" s="8"/>
      <c r="CS896" s="8"/>
      <c r="CT896" s="8"/>
      <c r="CU896" s="8"/>
      <c r="CV896" s="8"/>
      <c r="CW896" s="8"/>
      <c r="CX896" s="8"/>
      <c r="CY896" s="8"/>
      <c r="CZ896" s="8"/>
    </row>
    <row r="897" ht="14.25" customHeight="1">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c r="AA897" s="15"/>
      <c r="AB897" s="15"/>
      <c r="AC897" s="15"/>
      <c r="AD897" s="15"/>
      <c r="AE897" s="15"/>
      <c r="AF897" s="15"/>
      <c r="AG897" s="15"/>
      <c r="AH897" s="15"/>
      <c r="AI897" s="15"/>
      <c r="AJ897" s="15"/>
      <c r="AK897" s="15"/>
      <c r="AL897" s="15"/>
      <c r="AM897" s="15"/>
      <c r="AN897" s="15"/>
      <c r="AO897" s="15"/>
      <c r="AP897" s="15"/>
      <c r="AQ897" s="15"/>
      <c r="AR897" s="15"/>
      <c r="AS897" s="15"/>
      <c r="AT897" s="15"/>
      <c r="AU897" s="15"/>
      <c r="AV897" s="15"/>
      <c r="AW897" s="15"/>
      <c r="AX897" s="15"/>
      <c r="AY897" s="15"/>
      <c r="AZ897" s="15"/>
      <c r="BA897" s="15"/>
      <c r="BB897" s="15"/>
      <c r="BC897" s="15"/>
      <c r="BD897" s="15"/>
      <c r="BE897" s="15"/>
      <c r="BF897" s="15"/>
      <c r="BG897" s="15"/>
      <c r="BH897" s="15"/>
      <c r="BI897" s="15"/>
      <c r="BJ897" s="15"/>
      <c r="BK897" s="15"/>
      <c r="BL897" s="15"/>
      <c r="BM897" s="15"/>
      <c r="BN897" s="15"/>
      <c r="BO897" s="15"/>
      <c r="BP897" s="15"/>
      <c r="BQ897" s="15"/>
      <c r="BR897" s="15"/>
      <c r="BS897" s="15"/>
      <c r="BT897" s="15"/>
      <c r="BU897" s="15"/>
      <c r="BV897" s="15"/>
      <c r="BW897" s="15"/>
      <c r="BX897" s="15"/>
      <c r="BY897" s="15"/>
      <c r="BZ897" s="15"/>
      <c r="CA897" s="8"/>
      <c r="CB897" s="8"/>
      <c r="CC897" s="8"/>
      <c r="CD897" s="8"/>
      <c r="CE897" s="8"/>
      <c r="CF897" s="8"/>
      <c r="CG897" s="8"/>
      <c r="CH897" s="8"/>
      <c r="CI897" s="8"/>
      <c r="CJ897" s="8"/>
      <c r="CK897" s="8"/>
      <c r="CL897" s="8"/>
      <c r="CM897" s="8"/>
      <c r="CN897" s="8"/>
      <c r="CO897" s="8"/>
      <c r="CP897" s="8"/>
      <c r="CQ897" s="8"/>
      <c r="CR897" s="8"/>
      <c r="CS897" s="8"/>
      <c r="CT897" s="8"/>
      <c r="CU897" s="8"/>
      <c r="CV897" s="8"/>
      <c r="CW897" s="8"/>
      <c r="CX897" s="8"/>
      <c r="CY897" s="8"/>
      <c r="CZ897" s="8"/>
    </row>
    <row r="898" ht="14.25" customHeight="1">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c r="BC898" s="15"/>
      <c r="BD898" s="15"/>
      <c r="BE898" s="15"/>
      <c r="BF898" s="15"/>
      <c r="BG898" s="15"/>
      <c r="BH898" s="15"/>
      <c r="BI898" s="15"/>
      <c r="BJ898" s="15"/>
      <c r="BK898" s="15"/>
      <c r="BL898" s="15"/>
      <c r="BM898" s="15"/>
      <c r="BN898" s="15"/>
      <c r="BO898" s="15"/>
      <c r="BP898" s="15"/>
      <c r="BQ898" s="15"/>
      <c r="BR898" s="15"/>
      <c r="BS898" s="15"/>
      <c r="BT898" s="15"/>
      <c r="BU898" s="15"/>
      <c r="BV898" s="15"/>
      <c r="BW898" s="15"/>
      <c r="BX898" s="15"/>
      <c r="BY898" s="15"/>
      <c r="BZ898" s="15"/>
      <c r="CA898" s="8"/>
      <c r="CB898" s="8"/>
      <c r="CC898" s="8"/>
      <c r="CD898" s="8"/>
      <c r="CE898" s="8"/>
      <c r="CF898" s="8"/>
      <c r="CG898" s="8"/>
      <c r="CH898" s="8"/>
      <c r="CI898" s="8"/>
      <c r="CJ898" s="8"/>
      <c r="CK898" s="8"/>
      <c r="CL898" s="8"/>
      <c r="CM898" s="8"/>
      <c r="CN898" s="8"/>
      <c r="CO898" s="8"/>
      <c r="CP898" s="8"/>
      <c r="CQ898" s="8"/>
      <c r="CR898" s="8"/>
      <c r="CS898" s="8"/>
      <c r="CT898" s="8"/>
      <c r="CU898" s="8"/>
      <c r="CV898" s="8"/>
      <c r="CW898" s="8"/>
      <c r="CX898" s="8"/>
      <c r="CY898" s="8"/>
      <c r="CZ898" s="8"/>
    </row>
    <row r="899" ht="14.25" customHeight="1">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c r="AA899" s="15"/>
      <c r="AB899" s="15"/>
      <c r="AC899" s="15"/>
      <c r="AD899" s="15"/>
      <c r="AE899" s="15"/>
      <c r="AF899" s="15"/>
      <c r="AG899" s="15"/>
      <c r="AH899" s="15"/>
      <c r="AI899" s="15"/>
      <c r="AJ899" s="15"/>
      <c r="AK899" s="15"/>
      <c r="AL899" s="15"/>
      <c r="AM899" s="15"/>
      <c r="AN899" s="15"/>
      <c r="AO899" s="15"/>
      <c r="AP899" s="15"/>
      <c r="AQ899" s="15"/>
      <c r="AR899" s="15"/>
      <c r="AS899" s="15"/>
      <c r="AT899" s="15"/>
      <c r="AU899" s="15"/>
      <c r="AV899" s="15"/>
      <c r="AW899" s="15"/>
      <c r="AX899" s="15"/>
      <c r="AY899" s="15"/>
      <c r="AZ899" s="15"/>
      <c r="BA899" s="15"/>
      <c r="BB899" s="15"/>
      <c r="BC899" s="15"/>
      <c r="BD899" s="15"/>
      <c r="BE899" s="15"/>
      <c r="BF899" s="15"/>
      <c r="BG899" s="15"/>
      <c r="BH899" s="15"/>
      <c r="BI899" s="15"/>
      <c r="BJ899" s="15"/>
      <c r="BK899" s="15"/>
      <c r="BL899" s="15"/>
      <c r="BM899" s="15"/>
      <c r="BN899" s="15"/>
      <c r="BO899" s="15"/>
      <c r="BP899" s="15"/>
      <c r="BQ899" s="15"/>
      <c r="BR899" s="15"/>
      <c r="BS899" s="15"/>
      <c r="BT899" s="15"/>
      <c r="BU899" s="15"/>
      <c r="BV899" s="15"/>
      <c r="BW899" s="15"/>
      <c r="BX899" s="15"/>
      <c r="BY899" s="15"/>
      <c r="BZ899" s="15"/>
      <c r="CA899" s="8"/>
      <c r="CB899" s="8"/>
      <c r="CC899" s="8"/>
      <c r="CD899" s="8"/>
      <c r="CE899" s="8"/>
      <c r="CF899" s="8"/>
      <c r="CG899" s="8"/>
      <c r="CH899" s="8"/>
      <c r="CI899" s="8"/>
      <c r="CJ899" s="8"/>
      <c r="CK899" s="8"/>
      <c r="CL899" s="8"/>
      <c r="CM899" s="8"/>
      <c r="CN899" s="8"/>
      <c r="CO899" s="8"/>
      <c r="CP899" s="8"/>
      <c r="CQ899" s="8"/>
      <c r="CR899" s="8"/>
      <c r="CS899" s="8"/>
      <c r="CT899" s="8"/>
      <c r="CU899" s="8"/>
      <c r="CV899" s="8"/>
      <c r="CW899" s="8"/>
      <c r="CX899" s="8"/>
      <c r="CY899" s="8"/>
      <c r="CZ899" s="8"/>
    </row>
    <row r="900" ht="14.25" customHeight="1">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c r="BC900" s="15"/>
      <c r="BD900" s="15"/>
      <c r="BE900" s="15"/>
      <c r="BF900" s="15"/>
      <c r="BG900" s="15"/>
      <c r="BH900" s="15"/>
      <c r="BI900" s="15"/>
      <c r="BJ900" s="15"/>
      <c r="BK900" s="15"/>
      <c r="BL900" s="15"/>
      <c r="BM900" s="15"/>
      <c r="BN900" s="15"/>
      <c r="BO900" s="15"/>
      <c r="BP900" s="15"/>
      <c r="BQ900" s="15"/>
      <c r="BR900" s="15"/>
      <c r="BS900" s="15"/>
      <c r="BT900" s="15"/>
      <c r="BU900" s="15"/>
      <c r="BV900" s="15"/>
      <c r="BW900" s="15"/>
      <c r="BX900" s="15"/>
      <c r="BY900" s="15"/>
      <c r="BZ900" s="15"/>
      <c r="CA900" s="8"/>
      <c r="CB900" s="8"/>
      <c r="CC900" s="8"/>
      <c r="CD900" s="8"/>
      <c r="CE900" s="8"/>
      <c r="CF900" s="8"/>
      <c r="CG900" s="8"/>
      <c r="CH900" s="8"/>
      <c r="CI900" s="8"/>
      <c r="CJ900" s="8"/>
      <c r="CK900" s="8"/>
      <c r="CL900" s="8"/>
      <c r="CM900" s="8"/>
      <c r="CN900" s="8"/>
      <c r="CO900" s="8"/>
      <c r="CP900" s="8"/>
      <c r="CQ900" s="8"/>
      <c r="CR900" s="8"/>
      <c r="CS900" s="8"/>
      <c r="CT900" s="8"/>
      <c r="CU900" s="8"/>
      <c r="CV900" s="8"/>
      <c r="CW900" s="8"/>
      <c r="CX900" s="8"/>
      <c r="CY900" s="8"/>
      <c r="CZ900" s="8"/>
    </row>
    <row r="901" ht="14.25" customHeight="1">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c r="AA901" s="15"/>
      <c r="AB901" s="15"/>
      <c r="AC901" s="15"/>
      <c r="AD901" s="15"/>
      <c r="AE901" s="15"/>
      <c r="AF901" s="15"/>
      <c r="AG901" s="15"/>
      <c r="AH901" s="15"/>
      <c r="AI901" s="15"/>
      <c r="AJ901" s="15"/>
      <c r="AK901" s="15"/>
      <c r="AL901" s="15"/>
      <c r="AM901" s="15"/>
      <c r="AN901" s="15"/>
      <c r="AO901" s="15"/>
      <c r="AP901" s="15"/>
      <c r="AQ901" s="15"/>
      <c r="AR901" s="15"/>
      <c r="AS901" s="15"/>
      <c r="AT901" s="15"/>
      <c r="AU901" s="15"/>
      <c r="AV901" s="15"/>
      <c r="AW901" s="15"/>
      <c r="AX901" s="15"/>
      <c r="AY901" s="15"/>
      <c r="AZ901" s="15"/>
      <c r="BA901" s="15"/>
      <c r="BB901" s="15"/>
      <c r="BC901" s="15"/>
      <c r="BD901" s="15"/>
      <c r="BE901" s="15"/>
      <c r="BF901" s="15"/>
      <c r="BG901" s="15"/>
      <c r="BH901" s="15"/>
      <c r="BI901" s="15"/>
      <c r="BJ901" s="15"/>
      <c r="BK901" s="15"/>
      <c r="BL901" s="15"/>
      <c r="BM901" s="15"/>
      <c r="BN901" s="15"/>
      <c r="BO901" s="15"/>
      <c r="BP901" s="15"/>
      <c r="BQ901" s="15"/>
      <c r="BR901" s="15"/>
      <c r="BS901" s="15"/>
      <c r="BT901" s="15"/>
      <c r="BU901" s="15"/>
      <c r="BV901" s="15"/>
      <c r="BW901" s="15"/>
      <c r="BX901" s="15"/>
      <c r="BY901" s="15"/>
      <c r="BZ901" s="15"/>
      <c r="CA901" s="8"/>
      <c r="CB901" s="8"/>
      <c r="CC901" s="8"/>
      <c r="CD901" s="8"/>
      <c r="CE901" s="8"/>
      <c r="CF901" s="8"/>
      <c r="CG901" s="8"/>
      <c r="CH901" s="8"/>
      <c r="CI901" s="8"/>
      <c r="CJ901" s="8"/>
      <c r="CK901" s="8"/>
      <c r="CL901" s="8"/>
      <c r="CM901" s="8"/>
      <c r="CN901" s="8"/>
      <c r="CO901" s="8"/>
      <c r="CP901" s="8"/>
      <c r="CQ901" s="8"/>
      <c r="CR901" s="8"/>
      <c r="CS901" s="8"/>
      <c r="CT901" s="8"/>
      <c r="CU901" s="8"/>
      <c r="CV901" s="8"/>
      <c r="CW901" s="8"/>
      <c r="CX901" s="8"/>
      <c r="CY901" s="8"/>
      <c r="CZ901" s="8"/>
    </row>
    <row r="902" ht="14.25" customHeight="1">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c r="BC902" s="15"/>
      <c r="BD902" s="15"/>
      <c r="BE902" s="15"/>
      <c r="BF902" s="15"/>
      <c r="BG902" s="15"/>
      <c r="BH902" s="15"/>
      <c r="BI902" s="15"/>
      <c r="BJ902" s="15"/>
      <c r="BK902" s="15"/>
      <c r="BL902" s="15"/>
      <c r="BM902" s="15"/>
      <c r="BN902" s="15"/>
      <c r="BO902" s="15"/>
      <c r="BP902" s="15"/>
      <c r="BQ902" s="15"/>
      <c r="BR902" s="15"/>
      <c r="BS902" s="15"/>
      <c r="BT902" s="15"/>
      <c r="BU902" s="15"/>
      <c r="BV902" s="15"/>
      <c r="BW902" s="15"/>
      <c r="BX902" s="15"/>
      <c r="BY902" s="15"/>
      <c r="BZ902" s="15"/>
      <c r="CA902" s="8"/>
      <c r="CB902" s="8"/>
      <c r="CC902" s="8"/>
      <c r="CD902" s="8"/>
      <c r="CE902" s="8"/>
      <c r="CF902" s="8"/>
      <c r="CG902" s="8"/>
      <c r="CH902" s="8"/>
      <c r="CI902" s="8"/>
      <c r="CJ902" s="8"/>
      <c r="CK902" s="8"/>
      <c r="CL902" s="8"/>
      <c r="CM902" s="8"/>
      <c r="CN902" s="8"/>
      <c r="CO902" s="8"/>
      <c r="CP902" s="8"/>
      <c r="CQ902" s="8"/>
      <c r="CR902" s="8"/>
      <c r="CS902" s="8"/>
      <c r="CT902" s="8"/>
      <c r="CU902" s="8"/>
      <c r="CV902" s="8"/>
      <c r="CW902" s="8"/>
      <c r="CX902" s="8"/>
      <c r="CY902" s="8"/>
      <c r="CZ902" s="8"/>
    </row>
    <row r="903" ht="14.25" customHeight="1">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c r="AA903" s="15"/>
      <c r="AB903" s="15"/>
      <c r="AC903" s="15"/>
      <c r="AD903" s="15"/>
      <c r="AE903" s="15"/>
      <c r="AF903" s="15"/>
      <c r="AG903" s="15"/>
      <c r="AH903" s="15"/>
      <c r="AI903" s="15"/>
      <c r="AJ903" s="15"/>
      <c r="AK903" s="15"/>
      <c r="AL903" s="15"/>
      <c r="AM903" s="15"/>
      <c r="AN903" s="15"/>
      <c r="AO903" s="15"/>
      <c r="AP903" s="15"/>
      <c r="AQ903" s="15"/>
      <c r="AR903" s="15"/>
      <c r="AS903" s="15"/>
      <c r="AT903" s="15"/>
      <c r="AU903" s="15"/>
      <c r="AV903" s="15"/>
      <c r="AW903" s="15"/>
      <c r="AX903" s="15"/>
      <c r="AY903" s="15"/>
      <c r="AZ903" s="15"/>
      <c r="BA903" s="15"/>
      <c r="BB903" s="15"/>
      <c r="BC903" s="15"/>
      <c r="BD903" s="15"/>
      <c r="BE903" s="15"/>
      <c r="BF903" s="15"/>
      <c r="BG903" s="15"/>
      <c r="BH903" s="15"/>
      <c r="BI903" s="15"/>
      <c r="BJ903" s="15"/>
      <c r="BK903" s="15"/>
      <c r="BL903" s="15"/>
      <c r="BM903" s="15"/>
      <c r="BN903" s="15"/>
      <c r="BO903" s="15"/>
      <c r="BP903" s="15"/>
      <c r="BQ903" s="15"/>
      <c r="BR903" s="15"/>
      <c r="BS903" s="15"/>
      <c r="BT903" s="15"/>
      <c r="BU903" s="15"/>
      <c r="BV903" s="15"/>
      <c r="BW903" s="15"/>
      <c r="BX903" s="15"/>
      <c r="BY903" s="15"/>
      <c r="BZ903" s="15"/>
      <c r="CA903" s="8"/>
      <c r="CB903" s="8"/>
      <c r="CC903" s="8"/>
      <c r="CD903" s="8"/>
      <c r="CE903" s="8"/>
      <c r="CF903" s="8"/>
      <c r="CG903" s="8"/>
      <c r="CH903" s="8"/>
      <c r="CI903" s="8"/>
      <c r="CJ903" s="8"/>
      <c r="CK903" s="8"/>
      <c r="CL903" s="8"/>
      <c r="CM903" s="8"/>
      <c r="CN903" s="8"/>
      <c r="CO903" s="8"/>
      <c r="CP903" s="8"/>
      <c r="CQ903" s="8"/>
      <c r="CR903" s="8"/>
      <c r="CS903" s="8"/>
      <c r="CT903" s="8"/>
      <c r="CU903" s="8"/>
      <c r="CV903" s="8"/>
      <c r="CW903" s="8"/>
      <c r="CX903" s="8"/>
      <c r="CY903" s="8"/>
      <c r="CZ903" s="8"/>
    </row>
    <row r="904" ht="14.25" customHeight="1">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c r="BC904" s="15"/>
      <c r="BD904" s="15"/>
      <c r="BE904" s="15"/>
      <c r="BF904" s="15"/>
      <c r="BG904" s="15"/>
      <c r="BH904" s="15"/>
      <c r="BI904" s="15"/>
      <c r="BJ904" s="15"/>
      <c r="BK904" s="15"/>
      <c r="BL904" s="15"/>
      <c r="BM904" s="15"/>
      <c r="BN904" s="15"/>
      <c r="BO904" s="15"/>
      <c r="BP904" s="15"/>
      <c r="BQ904" s="15"/>
      <c r="BR904" s="15"/>
      <c r="BS904" s="15"/>
      <c r="BT904" s="15"/>
      <c r="BU904" s="15"/>
      <c r="BV904" s="15"/>
      <c r="BW904" s="15"/>
      <c r="BX904" s="15"/>
      <c r="BY904" s="15"/>
      <c r="BZ904" s="15"/>
      <c r="CA904" s="8"/>
      <c r="CB904" s="8"/>
      <c r="CC904" s="8"/>
      <c r="CD904" s="8"/>
      <c r="CE904" s="8"/>
      <c r="CF904" s="8"/>
      <c r="CG904" s="8"/>
      <c r="CH904" s="8"/>
      <c r="CI904" s="8"/>
      <c r="CJ904" s="8"/>
      <c r="CK904" s="8"/>
      <c r="CL904" s="8"/>
      <c r="CM904" s="8"/>
      <c r="CN904" s="8"/>
      <c r="CO904" s="8"/>
      <c r="CP904" s="8"/>
      <c r="CQ904" s="8"/>
      <c r="CR904" s="8"/>
      <c r="CS904" s="8"/>
      <c r="CT904" s="8"/>
      <c r="CU904" s="8"/>
      <c r="CV904" s="8"/>
      <c r="CW904" s="8"/>
      <c r="CX904" s="8"/>
      <c r="CY904" s="8"/>
      <c r="CZ904" s="8"/>
    </row>
    <row r="905" ht="14.25" customHeight="1">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c r="AA905" s="15"/>
      <c r="AB905" s="15"/>
      <c r="AC905" s="15"/>
      <c r="AD905" s="15"/>
      <c r="AE905" s="15"/>
      <c r="AF905" s="15"/>
      <c r="AG905" s="15"/>
      <c r="AH905" s="15"/>
      <c r="AI905" s="15"/>
      <c r="AJ905" s="15"/>
      <c r="AK905" s="15"/>
      <c r="AL905" s="15"/>
      <c r="AM905" s="15"/>
      <c r="AN905" s="15"/>
      <c r="AO905" s="15"/>
      <c r="AP905" s="15"/>
      <c r="AQ905" s="15"/>
      <c r="AR905" s="15"/>
      <c r="AS905" s="15"/>
      <c r="AT905" s="15"/>
      <c r="AU905" s="15"/>
      <c r="AV905" s="15"/>
      <c r="AW905" s="15"/>
      <c r="AX905" s="15"/>
      <c r="AY905" s="15"/>
      <c r="AZ905" s="15"/>
      <c r="BA905" s="15"/>
      <c r="BB905" s="15"/>
      <c r="BC905" s="15"/>
      <c r="BD905" s="15"/>
      <c r="BE905" s="15"/>
      <c r="BF905" s="15"/>
      <c r="BG905" s="15"/>
      <c r="BH905" s="15"/>
      <c r="BI905" s="15"/>
      <c r="BJ905" s="15"/>
      <c r="BK905" s="15"/>
      <c r="BL905" s="15"/>
      <c r="BM905" s="15"/>
      <c r="BN905" s="15"/>
      <c r="BO905" s="15"/>
      <c r="BP905" s="15"/>
      <c r="BQ905" s="15"/>
      <c r="BR905" s="15"/>
      <c r="BS905" s="15"/>
      <c r="BT905" s="15"/>
      <c r="BU905" s="15"/>
      <c r="BV905" s="15"/>
      <c r="BW905" s="15"/>
      <c r="BX905" s="15"/>
      <c r="BY905" s="15"/>
      <c r="BZ905" s="15"/>
      <c r="CA905" s="8"/>
      <c r="CB905" s="8"/>
      <c r="CC905" s="8"/>
      <c r="CD905" s="8"/>
      <c r="CE905" s="8"/>
      <c r="CF905" s="8"/>
      <c r="CG905" s="8"/>
      <c r="CH905" s="8"/>
      <c r="CI905" s="8"/>
      <c r="CJ905" s="8"/>
      <c r="CK905" s="8"/>
      <c r="CL905" s="8"/>
      <c r="CM905" s="8"/>
      <c r="CN905" s="8"/>
      <c r="CO905" s="8"/>
      <c r="CP905" s="8"/>
      <c r="CQ905" s="8"/>
      <c r="CR905" s="8"/>
      <c r="CS905" s="8"/>
      <c r="CT905" s="8"/>
      <c r="CU905" s="8"/>
      <c r="CV905" s="8"/>
      <c r="CW905" s="8"/>
      <c r="CX905" s="8"/>
      <c r="CY905" s="8"/>
      <c r="CZ905" s="8"/>
    </row>
    <row r="906" ht="14.25" customHeight="1">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c r="BC906" s="15"/>
      <c r="BD906" s="15"/>
      <c r="BE906" s="15"/>
      <c r="BF906" s="15"/>
      <c r="BG906" s="15"/>
      <c r="BH906" s="15"/>
      <c r="BI906" s="15"/>
      <c r="BJ906" s="15"/>
      <c r="BK906" s="15"/>
      <c r="BL906" s="15"/>
      <c r="BM906" s="15"/>
      <c r="BN906" s="15"/>
      <c r="BO906" s="15"/>
      <c r="BP906" s="15"/>
      <c r="BQ906" s="15"/>
      <c r="BR906" s="15"/>
      <c r="BS906" s="15"/>
      <c r="BT906" s="15"/>
      <c r="BU906" s="15"/>
      <c r="BV906" s="15"/>
      <c r="BW906" s="15"/>
      <c r="BX906" s="15"/>
      <c r="BY906" s="15"/>
      <c r="BZ906" s="15"/>
      <c r="CA906" s="8"/>
      <c r="CB906" s="8"/>
      <c r="CC906" s="8"/>
      <c r="CD906" s="8"/>
      <c r="CE906" s="8"/>
      <c r="CF906" s="8"/>
      <c r="CG906" s="8"/>
      <c r="CH906" s="8"/>
      <c r="CI906" s="8"/>
      <c r="CJ906" s="8"/>
      <c r="CK906" s="8"/>
      <c r="CL906" s="8"/>
      <c r="CM906" s="8"/>
      <c r="CN906" s="8"/>
      <c r="CO906" s="8"/>
      <c r="CP906" s="8"/>
      <c r="CQ906" s="8"/>
      <c r="CR906" s="8"/>
      <c r="CS906" s="8"/>
      <c r="CT906" s="8"/>
      <c r="CU906" s="8"/>
      <c r="CV906" s="8"/>
      <c r="CW906" s="8"/>
      <c r="CX906" s="8"/>
      <c r="CY906" s="8"/>
      <c r="CZ906" s="8"/>
    </row>
    <row r="907" ht="14.25" customHeight="1">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c r="AA907" s="15"/>
      <c r="AB907" s="15"/>
      <c r="AC907" s="15"/>
      <c r="AD907" s="15"/>
      <c r="AE907" s="15"/>
      <c r="AF907" s="15"/>
      <c r="AG907" s="15"/>
      <c r="AH907" s="15"/>
      <c r="AI907" s="15"/>
      <c r="AJ907" s="15"/>
      <c r="AK907" s="15"/>
      <c r="AL907" s="15"/>
      <c r="AM907" s="15"/>
      <c r="AN907" s="15"/>
      <c r="AO907" s="15"/>
      <c r="AP907" s="15"/>
      <c r="AQ907" s="15"/>
      <c r="AR907" s="15"/>
      <c r="AS907" s="15"/>
      <c r="AT907" s="15"/>
      <c r="AU907" s="15"/>
      <c r="AV907" s="15"/>
      <c r="AW907" s="15"/>
      <c r="AX907" s="15"/>
      <c r="AY907" s="15"/>
      <c r="AZ907" s="15"/>
      <c r="BA907" s="15"/>
      <c r="BB907" s="15"/>
      <c r="BC907" s="15"/>
      <c r="BD907" s="15"/>
      <c r="BE907" s="15"/>
      <c r="BF907" s="15"/>
      <c r="BG907" s="15"/>
      <c r="BH907" s="15"/>
      <c r="BI907" s="15"/>
      <c r="BJ907" s="15"/>
      <c r="BK907" s="15"/>
      <c r="BL907" s="15"/>
      <c r="BM907" s="15"/>
      <c r="BN907" s="15"/>
      <c r="BO907" s="15"/>
      <c r="BP907" s="15"/>
      <c r="BQ907" s="15"/>
      <c r="BR907" s="15"/>
      <c r="BS907" s="15"/>
      <c r="BT907" s="15"/>
      <c r="BU907" s="15"/>
      <c r="BV907" s="15"/>
      <c r="BW907" s="15"/>
      <c r="BX907" s="15"/>
      <c r="BY907" s="15"/>
      <c r="BZ907" s="15"/>
      <c r="CA907" s="8"/>
      <c r="CB907" s="8"/>
      <c r="CC907" s="8"/>
      <c r="CD907" s="8"/>
      <c r="CE907" s="8"/>
      <c r="CF907" s="8"/>
      <c r="CG907" s="8"/>
      <c r="CH907" s="8"/>
      <c r="CI907" s="8"/>
      <c r="CJ907" s="8"/>
      <c r="CK907" s="8"/>
      <c r="CL907" s="8"/>
      <c r="CM907" s="8"/>
      <c r="CN907" s="8"/>
      <c r="CO907" s="8"/>
      <c r="CP907" s="8"/>
      <c r="CQ907" s="8"/>
      <c r="CR907" s="8"/>
      <c r="CS907" s="8"/>
      <c r="CT907" s="8"/>
      <c r="CU907" s="8"/>
      <c r="CV907" s="8"/>
      <c r="CW907" s="8"/>
      <c r="CX907" s="8"/>
      <c r="CY907" s="8"/>
      <c r="CZ907" s="8"/>
    </row>
    <row r="908" ht="14.25" customHeight="1">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c r="BC908" s="15"/>
      <c r="BD908" s="15"/>
      <c r="BE908" s="15"/>
      <c r="BF908" s="15"/>
      <c r="BG908" s="15"/>
      <c r="BH908" s="15"/>
      <c r="BI908" s="15"/>
      <c r="BJ908" s="15"/>
      <c r="BK908" s="15"/>
      <c r="BL908" s="15"/>
      <c r="BM908" s="15"/>
      <c r="BN908" s="15"/>
      <c r="BO908" s="15"/>
      <c r="BP908" s="15"/>
      <c r="BQ908" s="15"/>
      <c r="BR908" s="15"/>
      <c r="BS908" s="15"/>
      <c r="BT908" s="15"/>
      <c r="BU908" s="15"/>
      <c r="BV908" s="15"/>
      <c r="BW908" s="15"/>
      <c r="BX908" s="15"/>
      <c r="BY908" s="15"/>
      <c r="BZ908" s="15"/>
      <c r="CA908" s="8"/>
      <c r="CB908" s="8"/>
      <c r="CC908" s="8"/>
      <c r="CD908" s="8"/>
      <c r="CE908" s="8"/>
      <c r="CF908" s="8"/>
      <c r="CG908" s="8"/>
      <c r="CH908" s="8"/>
      <c r="CI908" s="8"/>
      <c r="CJ908" s="8"/>
      <c r="CK908" s="8"/>
      <c r="CL908" s="8"/>
      <c r="CM908" s="8"/>
      <c r="CN908" s="8"/>
      <c r="CO908" s="8"/>
      <c r="CP908" s="8"/>
      <c r="CQ908" s="8"/>
      <c r="CR908" s="8"/>
      <c r="CS908" s="8"/>
      <c r="CT908" s="8"/>
      <c r="CU908" s="8"/>
      <c r="CV908" s="8"/>
      <c r="CW908" s="8"/>
      <c r="CX908" s="8"/>
      <c r="CY908" s="8"/>
      <c r="CZ908" s="8"/>
    </row>
    <row r="909" ht="14.25" customHeight="1">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c r="AA909" s="15"/>
      <c r="AB909" s="15"/>
      <c r="AC909" s="15"/>
      <c r="AD909" s="15"/>
      <c r="AE909" s="15"/>
      <c r="AF909" s="15"/>
      <c r="AG909" s="15"/>
      <c r="AH909" s="15"/>
      <c r="AI909" s="15"/>
      <c r="AJ909" s="15"/>
      <c r="AK909" s="15"/>
      <c r="AL909" s="15"/>
      <c r="AM909" s="15"/>
      <c r="AN909" s="15"/>
      <c r="AO909" s="15"/>
      <c r="AP909" s="15"/>
      <c r="AQ909" s="15"/>
      <c r="AR909" s="15"/>
      <c r="AS909" s="15"/>
      <c r="AT909" s="15"/>
      <c r="AU909" s="15"/>
      <c r="AV909" s="15"/>
      <c r="AW909" s="15"/>
      <c r="AX909" s="15"/>
      <c r="AY909" s="15"/>
      <c r="AZ909" s="15"/>
      <c r="BA909" s="15"/>
      <c r="BB909" s="15"/>
      <c r="BC909" s="15"/>
      <c r="BD909" s="15"/>
      <c r="BE909" s="15"/>
      <c r="BF909" s="15"/>
      <c r="BG909" s="15"/>
      <c r="BH909" s="15"/>
      <c r="BI909" s="15"/>
      <c r="BJ909" s="15"/>
      <c r="BK909" s="15"/>
      <c r="BL909" s="15"/>
      <c r="BM909" s="15"/>
      <c r="BN909" s="15"/>
      <c r="BO909" s="15"/>
      <c r="BP909" s="15"/>
      <c r="BQ909" s="15"/>
      <c r="BR909" s="15"/>
      <c r="BS909" s="15"/>
      <c r="BT909" s="15"/>
      <c r="BU909" s="15"/>
      <c r="BV909" s="15"/>
      <c r="BW909" s="15"/>
      <c r="BX909" s="15"/>
      <c r="BY909" s="15"/>
      <c r="BZ909" s="15"/>
      <c r="CA909" s="8"/>
      <c r="CB909" s="8"/>
      <c r="CC909" s="8"/>
      <c r="CD909" s="8"/>
      <c r="CE909" s="8"/>
      <c r="CF909" s="8"/>
      <c r="CG909" s="8"/>
      <c r="CH909" s="8"/>
      <c r="CI909" s="8"/>
      <c r="CJ909" s="8"/>
      <c r="CK909" s="8"/>
      <c r="CL909" s="8"/>
      <c r="CM909" s="8"/>
      <c r="CN909" s="8"/>
      <c r="CO909" s="8"/>
      <c r="CP909" s="8"/>
      <c r="CQ909" s="8"/>
      <c r="CR909" s="8"/>
      <c r="CS909" s="8"/>
      <c r="CT909" s="8"/>
      <c r="CU909" s="8"/>
      <c r="CV909" s="8"/>
      <c r="CW909" s="8"/>
      <c r="CX909" s="8"/>
      <c r="CY909" s="8"/>
      <c r="CZ909" s="8"/>
    </row>
    <row r="910" ht="14.25" customHeight="1">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c r="BC910" s="15"/>
      <c r="BD910" s="15"/>
      <c r="BE910" s="15"/>
      <c r="BF910" s="15"/>
      <c r="BG910" s="15"/>
      <c r="BH910" s="15"/>
      <c r="BI910" s="15"/>
      <c r="BJ910" s="15"/>
      <c r="BK910" s="15"/>
      <c r="BL910" s="15"/>
      <c r="BM910" s="15"/>
      <c r="BN910" s="15"/>
      <c r="BO910" s="15"/>
      <c r="BP910" s="15"/>
      <c r="BQ910" s="15"/>
      <c r="BR910" s="15"/>
      <c r="BS910" s="15"/>
      <c r="BT910" s="15"/>
      <c r="BU910" s="15"/>
      <c r="BV910" s="15"/>
      <c r="BW910" s="15"/>
      <c r="BX910" s="15"/>
      <c r="BY910" s="15"/>
      <c r="BZ910" s="15"/>
      <c r="CA910" s="8"/>
      <c r="CB910" s="8"/>
      <c r="CC910" s="8"/>
      <c r="CD910" s="8"/>
      <c r="CE910" s="8"/>
      <c r="CF910" s="8"/>
      <c r="CG910" s="8"/>
      <c r="CH910" s="8"/>
      <c r="CI910" s="8"/>
      <c r="CJ910" s="8"/>
      <c r="CK910" s="8"/>
      <c r="CL910" s="8"/>
      <c r="CM910" s="8"/>
      <c r="CN910" s="8"/>
      <c r="CO910" s="8"/>
      <c r="CP910" s="8"/>
      <c r="CQ910" s="8"/>
      <c r="CR910" s="8"/>
      <c r="CS910" s="8"/>
      <c r="CT910" s="8"/>
      <c r="CU910" s="8"/>
      <c r="CV910" s="8"/>
      <c r="CW910" s="8"/>
      <c r="CX910" s="8"/>
      <c r="CY910" s="8"/>
      <c r="CZ910" s="8"/>
    </row>
    <row r="911" ht="14.25" customHeight="1">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c r="AA911" s="15"/>
      <c r="AB911" s="15"/>
      <c r="AC911" s="15"/>
      <c r="AD911" s="15"/>
      <c r="AE911" s="15"/>
      <c r="AF911" s="15"/>
      <c r="AG911" s="15"/>
      <c r="AH911" s="15"/>
      <c r="AI911" s="15"/>
      <c r="AJ911" s="15"/>
      <c r="AK911" s="15"/>
      <c r="AL911" s="15"/>
      <c r="AM911" s="15"/>
      <c r="AN911" s="15"/>
      <c r="AO911" s="15"/>
      <c r="AP911" s="15"/>
      <c r="AQ911" s="15"/>
      <c r="AR911" s="15"/>
      <c r="AS911" s="15"/>
      <c r="AT911" s="15"/>
      <c r="AU911" s="15"/>
      <c r="AV911" s="15"/>
      <c r="AW911" s="15"/>
      <c r="AX911" s="15"/>
      <c r="AY911" s="15"/>
      <c r="AZ911" s="15"/>
      <c r="BA911" s="15"/>
      <c r="BB911" s="15"/>
      <c r="BC911" s="15"/>
      <c r="BD911" s="15"/>
      <c r="BE911" s="15"/>
      <c r="BF911" s="15"/>
      <c r="BG911" s="15"/>
      <c r="BH911" s="15"/>
      <c r="BI911" s="15"/>
      <c r="BJ911" s="15"/>
      <c r="BK911" s="15"/>
      <c r="BL911" s="15"/>
      <c r="BM911" s="15"/>
      <c r="BN911" s="15"/>
      <c r="BO911" s="15"/>
      <c r="BP911" s="15"/>
      <c r="BQ911" s="15"/>
      <c r="BR911" s="15"/>
      <c r="BS911" s="15"/>
      <c r="BT911" s="15"/>
      <c r="BU911" s="15"/>
      <c r="BV911" s="15"/>
      <c r="BW911" s="15"/>
      <c r="BX911" s="15"/>
      <c r="BY911" s="15"/>
      <c r="BZ911" s="15"/>
      <c r="CA911" s="8"/>
      <c r="CB911" s="8"/>
      <c r="CC911" s="8"/>
      <c r="CD911" s="8"/>
      <c r="CE911" s="8"/>
      <c r="CF911" s="8"/>
      <c r="CG911" s="8"/>
      <c r="CH911" s="8"/>
      <c r="CI911" s="8"/>
      <c r="CJ911" s="8"/>
      <c r="CK911" s="8"/>
      <c r="CL911" s="8"/>
      <c r="CM911" s="8"/>
      <c r="CN911" s="8"/>
      <c r="CO911" s="8"/>
      <c r="CP911" s="8"/>
      <c r="CQ911" s="8"/>
      <c r="CR911" s="8"/>
      <c r="CS911" s="8"/>
      <c r="CT911" s="8"/>
      <c r="CU911" s="8"/>
      <c r="CV911" s="8"/>
      <c r="CW911" s="8"/>
      <c r="CX911" s="8"/>
      <c r="CY911" s="8"/>
      <c r="CZ911" s="8"/>
    </row>
    <row r="912" ht="14.25" customHeight="1">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c r="BC912" s="15"/>
      <c r="BD912" s="15"/>
      <c r="BE912" s="15"/>
      <c r="BF912" s="15"/>
      <c r="BG912" s="15"/>
      <c r="BH912" s="15"/>
      <c r="BI912" s="15"/>
      <c r="BJ912" s="15"/>
      <c r="BK912" s="15"/>
      <c r="BL912" s="15"/>
      <c r="BM912" s="15"/>
      <c r="BN912" s="15"/>
      <c r="BO912" s="15"/>
      <c r="BP912" s="15"/>
      <c r="BQ912" s="15"/>
      <c r="BR912" s="15"/>
      <c r="BS912" s="15"/>
      <c r="BT912" s="15"/>
      <c r="BU912" s="15"/>
      <c r="BV912" s="15"/>
      <c r="BW912" s="15"/>
      <c r="BX912" s="15"/>
      <c r="BY912" s="15"/>
      <c r="BZ912" s="15"/>
      <c r="CA912" s="8"/>
      <c r="CB912" s="8"/>
      <c r="CC912" s="8"/>
      <c r="CD912" s="8"/>
      <c r="CE912" s="8"/>
      <c r="CF912" s="8"/>
      <c r="CG912" s="8"/>
      <c r="CH912" s="8"/>
      <c r="CI912" s="8"/>
      <c r="CJ912" s="8"/>
      <c r="CK912" s="8"/>
      <c r="CL912" s="8"/>
      <c r="CM912" s="8"/>
      <c r="CN912" s="8"/>
      <c r="CO912" s="8"/>
      <c r="CP912" s="8"/>
      <c r="CQ912" s="8"/>
      <c r="CR912" s="8"/>
      <c r="CS912" s="8"/>
      <c r="CT912" s="8"/>
      <c r="CU912" s="8"/>
      <c r="CV912" s="8"/>
      <c r="CW912" s="8"/>
      <c r="CX912" s="8"/>
      <c r="CY912" s="8"/>
      <c r="CZ912" s="8"/>
    </row>
    <row r="913" ht="14.25" customHeight="1">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c r="AA913" s="15"/>
      <c r="AB913" s="15"/>
      <c r="AC913" s="15"/>
      <c r="AD913" s="15"/>
      <c r="AE913" s="15"/>
      <c r="AF913" s="15"/>
      <c r="AG913" s="15"/>
      <c r="AH913" s="15"/>
      <c r="AI913" s="15"/>
      <c r="AJ913" s="15"/>
      <c r="AK913" s="15"/>
      <c r="AL913" s="15"/>
      <c r="AM913" s="15"/>
      <c r="AN913" s="15"/>
      <c r="AO913" s="15"/>
      <c r="AP913" s="15"/>
      <c r="AQ913" s="15"/>
      <c r="AR913" s="15"/>
      <c r="AS913" s="15"/>
      <c r="AT913" s="15"/>
      <c r="AU913" s="15"/>
      <c r="AV913" s="15"/>
      <c r="AW913" s="15"/>
      <c r="AX913" s="15"/>
      <c r="AY913" s="15"/>
      <c r="AZ913" s="15"/>
      <c r="BA913" s="15"/>
      <c r="BB913" s="15"/>
      <c r="BC913" s="15"/>
      <c r="BD913" s="15"/>
      <c r="BE913" s="15"/>
      <c r="BF913" s="15"/>
      <c r="BG913" s="15"/>
      <c r="BH913" s="15"/>
      <c r="BI913" s="15"/>
      <c r="BJ913" s="15"/>
      <c r="BK913" s="15"/>
      <c r="BL913" s="15"/>
      <c r="BM913" s="15"/>
      <c r="BN913" s="15"/>
      <c r="BO913" s="15"/>
      <c r="BP913" s="15"/>
      <c r="BQ913" s="15"/>
      <c r="BR913" s="15"/>
      <c r="BS913" s="15"/>
      <c r="BT913" s="15"/>
      <c r="BU913" s="15"/>
      <c r="BV913" s="15"/>
      <c r="BW913" s="15"/>
      <c r="BX913" s="15"/>
      <c r="BY913" s="15"/>
      <c r="BZ913" s="15"/>
      <c r="CA913" s="8"/>
      <c r="CB913" s="8"/>
      <c r="CC913" s="8"/>
      <c r="CD913" s="8"/>
      <c r="CE913" s="8"/>
      <c r="CF913" s="8"/>
      <c r="CG913" s="8"/>
      <c r="CH913" s="8"/>
      <c r="CI913" s="8"/>
      <c r="CJ913" s="8"/>
      <c r="CK913" s="8"/>
      <c r="CL913" s="8"/>
      <c r="CM913" s="8"/>
      <c r="CN913" s="8"/>
      <c r="CO913" s="8"/>
      <c r="CP913" s="8"/>
      <c r="CQ913" s="8"/>
      <c r="CR913" s="8"/>
      <c r="CS913" s="8"/>
      <c r="CT913" s="8"/>
      <c r="CU913" s="8"/>
      <c r="CV913" s="8"/>
      <c r="CW913" s="8"/>
      <c r="CX913" s="8"/>
      <c r="CY913" s="8"/>
      <c r="CZ913" s="8"/>
    </row>
    <row r="914" ht="14.25" customHeight="1">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c r="BC914" s="15"/>
      <c r="BD914" s="15"/>
      <c r="BE914" s="15"/>
      <c r="BF914" s="15"/>
      <c r="BG914" s="15"/>
      <c r="BH914" s="15"/>
      <c r="BI914" s="15"/>
      <c r="BJ914" s="15"/>
      <c r="BK914" s="15"/>
      <c r="BL914" s="15"/>
      <c r="BM914" s="15"/>
      <c r="BN914" s="15"/>
      <c r="BO914" s="15"/>
      <c r="BP914" s="15"/>
      <c r="BQ914" s="15"/>
      <c r="BR914" s="15"/>
      <c r="BS914" s="15"/>
      <c r="BT914" s="15"/>
      <c r="BU914" s="15"/>
      <c r="BV914" s="15"/>
      <c r="BW914" s="15"/>
      <c r="BX914" s="15"/>
      <c r="BY914" s="15"/>
      <c r="BZ914" s="15"/>
      <c r="CA914" s="8"/>
      <c r="CB914" s="8"/>
      <c r="CC914" s="8"/>
      <c r="CD914" s="8"/>
      <c r="CE914" s="8"/>
      <c r="CF914" s="8"/>
      <c r="CG914" s="8"/>
      <c r="CH914" s="8"/>
      <c r="CI914" s="8"/>
      <c r="CJ914" s="8"/>
      <c r="CK914" s="8"/>
      <c r="CL914" s="8"/>
      <c r="CM914" s="8"/>
      <c r="CN914" s="8"/>
      <c r="CO914" s="8"/>
      <c r="CP914" s="8"/>
      <c r="CQ914" s="8"/>
      <c r="CR914" s="8"/>
      <c r="CS914" s="8"/>
      <c r="CT914" s="8"/>
      <c r="CU914" s="8"/>
      <c r="CV914" s="8"/>
      <c r="CW914" s="8"/>
      <c r="CX914" s="8"/>
      <c r="CY914" s="8"/>
      <c r="CZ914" s="8"/>
    </row>
    <row r="915" ht="14.25" customHeight="1">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c r="AA915" s="15"/>
      <c r="AB915" s="15"/>
      <c r="AC915" s="15"/>
      <c r="AD915" s="15"/>
      <c r="AE915" s="15"/>
      <c r="AF915" s="15"/>
      <c r="AG915" s="15"/>
      <c r="AH915" s="15"/>
      <c r="AI915" s="15"/>
      <c r="AJ915" s="15"/>
      <c r="AK915" s="15"/>
      <c r="AL915" s="15"/>
      <c r="AM915" s="15"/>
      <c r="AN915" s="15"/>
      <c r="AO915" s="15"/>
      <c r="AP915" s="15"/>
      <c r="AQ915" s="15"/>
      <c r="AR915" s="15"/>
      <c r="AS915" s="15"/>
      <c r="AT915" s="15"/>
      <c r="AU915" s="15"/>
      <c r="AV915" s="15"/>
      <c r="AW915" s="15"/>
      <c r="AX915" s="15"/>
      <c r="AY915" s="15"/>
      <c r="AZ915" s="15"/>
      <c r="BA915" s="15"/>
      <c r="BB915" s="15"/>
      <c r="BC915" s="15"/>
      <c r="BD915" s="15"/>
      <c r="BE915" s="15"/>
      <c r="BF915" s="15"/>
      <c r="BG915" s="15"/>
      <c r="BH915" s="15"/>
      <c r="BI915" s="15"/>
      <c r="BJ915" s="15"/>
      <c r="BK915" s="15"/>
      <c r="BL915" s="15"/>
      <c r="BM915" s="15"/>
      <c r="BN915" s="15"/>
      <c r="BO915" s="15"/>
      <c r="BP915" s="15"/>
      <c r="BQ915" s="15"/>
      <c r="BR915" s="15"/>
      <c r="BS915" s="15"/>
      <c r="BT915" s="15"/>
      <c r="BU915" s="15"/>
      <c r="BV915" s="15"/>
      <c r="BW915" s="15"/>
      <c r="BX915" s="15"/>
      <c r="BY915" s="15"/>
      <c r="BZ915" s="15"/>
      <c r="CA915" s="8"/>
      <c r="CB915" s="8"/>
      <c r="CC915" s="8"/>
      <c r="CD915" s="8"/>
      <c r="CE915" s="8"/>
      <c r="CF915" s="8"/>
      <c r="CG915" s="8"/>
      <c r="CH915" s="8"/>
      <c r="CI915" s="8"/>
      <c r="CJ915" s="8"/>
      <c r="CK915" s="8"/>
      <c r="CL915" s="8"/>
      <c r="CM915" s="8"/>
      <c r="CN915" s="8"/>
      <c r="CO915" s="8"/>
      <c r="CP915" s="8"/>
      <c r="CQ915" s="8"/>
      <c r="CR915" s="8"/>
      <c r="CS915" s="8"/>
      <c r="CT915" s="8"/>
      <c r="CU915" s="8"/>
      <c r="CV915" s="8"/>
      <c r="CW915" s="8"/>
      <c r="CX915" s="8"/>
      <c r="CY915" s="8"/>
      <c r="CZ915" s="8"/>
    </row>
    <row r="916" ht="14.25" customHeight="1">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c r="BC916" s="15"/>
      <c r="BD916" s="15"/>
      <c r="BE916" s="15"/>
      <c r="BF916" s="15"/>
      <c r="BG916" s="15"/>
      <c r="BH916" s="15"/>
      <c r="BI916" s="15"/>
      <c r="BJ916" s="15"/>
      <c r="BK916" s="15"/>
      <c r="BL916" s="15"/>
      <c r="BM916" s="15"/>
      <c r="BN916" s="15"/>
      <c r="BO916" s="15"/>
      <c r="BP916" s="15"/>
      <c r="BQ916" s="15"/>
      <c r="BR916" s="15"/>
      <c r="BS916" s="15"/>
      <c r="BT916" s="15"/>
      <c r="BU916" s="15"/>
      <c r="BV916" s="15"/>
      <c r="BW916" s="15"/>
      <c r="BX916" s="15"/>
      <c r="BY916" s="15"/>
      <c r="BZ916" s="15"/>
      <c r="CA916" s="8"/>
      <c r="CB916" s="8"/>
      <c r="CC916" s="8"/>
      <c r="CD916" s="8"/>
      <c r="CE916" s="8"/>
      <c r="CF916" s="8"/>
      <c r="CG916" s="8"/>
      <c r="CH916" s="8"/>
      <c r="CI916" s="8"/>
      <c r="CJ916" s="8"/>
      <c r="CK916" s="8"/>
      <c r="CL916" s="8"/>
      <c r="CM916" s="8"/>
      <c r="CN916" s="8"/>
      <c r="CO916" s="8"/>
      <c r="CP916" s="8"/>
      <c r="CQ916" s="8"/>
      <c r="CR916" s="8"/>
      <c r="CS916" s="8"/>
      <c r="CT916" s="8"/>
      <c r="CU916" s="8"/>
      <c r="CV916" s="8"/>
      <c r="CW916" s="8"/>
      <c r="CX916" s="8"/>
      <c r="CY916" s="8"/>
      <c r="CZ916" s="8"/>
    </row>
    <row r="917" ht="14.25" customHeight="1">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c r="AA917" s="15"/>
      <c r="AB917" s="15"/>
      <c r="AC917" s="15"/>
      <c r="AD917" s="15"/>
      <c r="AE917" s="15"/>
      <c r="AF917" s="15"/>
      <c r="AG917" s="15"/>
      <c r="AH917" s="15"/>
      <c r="AI917" s="15"/>
      <c r="AJ917" s="15"/>
      <c r="AK917" s="15"/>
      <c r="AL917" s="15"/>
      <c r="AM917" s="15"/>
      <c r="AN917" s="15"/>
      <c r="AO917" s="15"/>
      <c r="AP917" s="15"/>
      <c r="AQ917" s="15"/>
      <c r="AR917" s="15"/>
      <c r="AS917" s="15"/>
      <c r="AT917" s="15"/>
      <c r="AU917" s="15"/>
      <c r="AV917" s="15"/>
      <c r="AW917" s="15"/>
      <c r="AX917" s="15"/>
      <c r="AY917" s="15"/>
      <c r="AZ917" s="15"/>
      <c r="BA917" s="15"/>
      <c r="BB917" s="15"/>
      <c r="BC917" s="15"/>
      <c r="BD917" s="15"/>
      <c r="BE917" s="15"/>
      <c r="BF917" s="15"/>
      <c r="BG917" s="15"/>
      <c r="BH917" s="15"/>
      <c r="BI917" s="15"/>
      <c r="BJ917" s="15"/>
      <c r="BK917" s="15"/>
      <c r="BL917" s="15"/>
      <c r="BM917" s="15"/>
      <c r="BN917" s="15"/>
      <c r="BO917" s="15"/>
      <c r="BP917" s="15"/>
      <c r="BQ917" s="15"/>
      <c r="BR917" s="15"/>
      <c r="BS917" s="15"/>
      <c r="BT917" s="15"/>
      <c r="BU917" s="15"/>
      <c r="BV917" s="15"/>
      <c r="BW917" s="15"/>
      <c r="BX917" s="15"/>
      <c r="BY917" s="15"/>
      <c r="BZ917" s="15"/>
      <c r="CA917" s="8"/>
      <c r="CB917" s="8"/>
      <c r="CC917" s="8"/>
      <c r="CD917" s="8"/>
      <c r="CE917" s="8"/>
      <c r="CF917" s="8"/>
      <c r="CG917" s="8"/>
      <c r="CH917" s="8"/>
      <c r="CI917" s="8"/>
      <c r="CJ917" s="8"/>
      <c r="CK917" s="8"/>
      <c r="CL917" s="8"/>
      <c r="CM917" s="8"/>
      <c r="CN917" s="8"/>
      <c r="CO917" s="8"/>
      <c r="CP917" s="8"/>
      <c r="CQ917" s="8"/>
      <c r="CR917" s="8"/>
      <c r="CS917" s="8"/>
      <c r="CT917" s="8"/>
      <c r="CU917" s="8"/>
      <c r="CV917" s="8"/>
      <c r="CW917" s="8"/>
      <c r="CX917" s="8"/>
      <c r="CY917" s="8"/>
      <c r="CZ917" s="8"/>
    </row>
    <row r="918" ht="14.25" customHeight="1">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c r="BC918" s="15"/>
      <c r="BD918" s="15"/>
      <c r="BE918" s="15"/>
      <c r="BF918" s="15"/>
      <c r="BG918" s="15"/>
      <c r="BH918" s="15"/>
      <c r="BI918" s="15"/>
      <c r="BJ918" s="15"/>
      <c r="BK918" s="15"/>
      <c r="BL918" s="15"/>
      <c r="BM918" s="15"/>
      <c r="BN918" s="15"/>
      <c r="BO918" s="15"/>
      <c r="BP918" s="15"/>
      <c r="BQ918" s="15"/>
      <c r="BR918" s="15"/>
      <c r="BS918" s="15"/>
      <c r="BT918" s="15"/>
      <c r="BU918" s="15"/>
      <c r="BV918" s="15"/>
      <c r="BW918" s="15"/>
      <c r="BX918" s="15"/>
      <c r="BY918" s="15"/>
      <c r="BZ918" s="15"/>
      <c r="CA918" s="8"/>
      <c r="CB918" s="8"/>
      <c r="CC918" s="8"/>
      <c r="CD918" s="8"/>
      <c r="CE918" s="8"/>
      <c r="CF918" s="8"/>
      <c r="CG918" s="8"/>
      <c r="CH918" s="8"/>
      <c r="CI918" s="8"/>
      <c r="CJ918" s="8"/>
      <c r="CK918" s="8"/>
      <c r="CL918" s="8"/>
      <c r="CM918" s="8"/>
      <c r="CN918" s="8"/>
      <c r="CO918" s="8"/>
      <c r="CP918" s="8"/>
      <c r="CQ918" s="8"/>
      <c r="CR918" s="8"/>
      <c r="CS918" s="8"/>
      <c r="CT918" s="8"/>
      <c r="CU918" s="8"/>
      <c r="CV918" s="8"/>
      <c r="CW918" s="8"/>
      <c r="CX918" s="8"/>
      <c r="CY918" s="8"/>
      <c r="CZ918" s="8"/>
    </row>
    <row r="919" ht="14.25" customHeight="1">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c r="AA919" s="15"/>
      <c r="AB919" s="15"/>
      <c r="AC919" s="15"/>
      <c r="AD919" s="15"/>
      <c r="AE919" s="15"/>
      <c r="AF919" s="15"/>
      <c r="AG919" s="15"/>
      <c r="AH919" s="15"/>
      <c r="AI919" s="15"/>
      <c r="AJ919" s="15"/>
      <c r="AK919" s="15"/>
      <c r="AL919" s="15"/>
      <c r="AM919" s="15"/>
      <c r="AN919" s="15"/>
      <c r="AO919" s="15"/>
      <c r="AP919" s="15"/>
      <c r="AQ919" s="15"/>
      <c r="AR919" s="15"/>
      <c r="AS919" s="15"/>
      <c r="AT919" s="15"/>
      <c r="AU919" s="15"/>
      <c r="AV919" s="15"/>
      <c r="AW919" s="15"/>
      <c r="AX919" s="15"/>
      <c r="AY919" s="15"/>
      <c r="AZ919" s="15"/>
      <c r="BA919" s="15"/>
      <c r="BB919" s="15"/>
      <c r="BC919" s="15"/>
      <c r="BD919" s="15"/>
      <c r="BE919" s="15"/>
      <c r="BF919" s="15"/>
      <c r="BG919" s="15"/>
      <c r="BH919" s="15"/>
      <c r="BI919" s="15"/>
      <c r="BJ919" s="15"/>
      <c r="BK919" s="15"/>
      <c r="BL919" s="15"/>
      <c r="BM919" s="15"/>
      <c r="BN919" s="15"/>
      <c r="BO919" s="15"/>
      <c r="BP919" s="15"/>
      <c r="BQ919" s="15"/>
      <c r="BR919" s="15"/>
      <c r="BS919" s="15"/>
      <c r="BT919" s="15"/>
      <c r="BU919" s="15"/>
      <c r="BV919" s="15"/>
      <c r="BW919" s="15"/>
      <c r="BX919" s="15"/>
      <c r="BY919" s="15"/>
      <c r="BZ919" s="15"/>
      <c r="CA919" s="8"/>
      <c r="CB919" s="8"/>
      <c r="CC919" s="8"/>
      <c r="CD919" s="8"/>
      <c r="CE919" s="8"/>
      <c r="CF919" s="8"/>
      <c r="CG919" s="8"/>
      <c r="CH919" s="8"/>
      <c r="CI919" s="8"/>
      <c r="CJ919" s="8"/>
      <c r="CK919" s="8"/>
      <c r="CL919" s="8"/>
      <c r="CM919" s="8"/>
      <c r="CN919" s="8"/>
      <c r="CO919" s="8"/>
      <c r="CP919" s="8"/>
      <c r="CQ919" s="8"/>
      <c r="CR919" s="8"/>
      <c r="CS919" s="8"/>
      <c r="CT919" s="8"/>
      <c r="CU919" s="8"/>
      <c r="CV919" s="8"/>
      <c r="CW919" s="8"/>
      <c r="CX919" s="8"/>
      <c r="CY919" s="8"/>
      <c r="CZ919" s="8"/>
    </row>
    <row r="920" ht="14.25" customHeight="1">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c r="BC920" s="15"/>
      <c r="BD920" s="15"/>
      <c r="BE920" s="15"/>
      <c r="BF920" s="15"/>
      <c r="BG920" s="15"/>
      <c r="BH920" s="15"/>
      <c r="BI920" s="15"/>
      <c r="BJ920" s="15"/>
      <c r="BK920" s="15"/>
      <c r="BL920" s="15"/>
      <c r="BM920" s="15"/>
      <c r="BN920" s="15"/>
      <c r="BO920" s="15"/>
      <c r="BP920" s="15"/>
      <c r="BQ920" s="15"/>
      <c r="BR920" s="15"/>
      <c r="BS920" s="15"/>
      <c r="BT920" s="15"/>
      <c r="BU920" s="15"/>
      <c r="BV920" s="15"/>
      <c r="BW920" s="15"/>
      <c r="BX920" s="15"/>
      <c r="BY920" s="15"/>
      <c r="BZ920" s="15"/>
      <c r="CA920" s="8"/>
      <c r="CB920" s="8"/>
      <c r="CC920" s="8"/>
      <c r="CD920" s="8"/>
      <c r="CE920" s="8"/>
      <c r="CF920" s="8"/>
      <c r="CG920" s="8"/>
      <c r="CH920" s="8"/>
      <c r="CI920" s="8"/>
      <c r="CJ920" s="8"/>
      <c r="CK920" s="8"/>
      <c r="CL920" s="8"/>
      <c r="CM920" s="8"/>
      <c r="CN920" s="8"/>
      <c r="CO920" s="8"/>
      <c r="CP920" s="8"/>
      <c r="CQ920" s="8"/>
      <c r="CR920" s="8"/>
      <c r="CS920" s="8"/>
      <c r="CT920" s="8"/>
      <c r="CU920" s="8"/>
      <c r="CV920" s="8"/>
      <c r="CW920" s="8"/>
      <c r="CX920" s="8"/>
      <c r="CY920" s="8"/>
      <c r="CZ920" s="8"/>
    </row>
    <row r="921" ht="14.25" customHeight="1">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c r="AA921" s="15"/>
      <c r="AB921" s="15"/>
      <c r="AC921" s="15"/>
      <c r="AD921" s="15"/>
      <c r="AE921" s="15"/>
      <c r="AF921" s="15"/>
      <c r="AG921" s="15"/>
      <c r="AH921" s="15"/>
      <c r="AI921" s="15"/>
      <c r="AJ921" s="15"/>
      <c r="AK921" s="15"/>
      <c r="AL921" s="15"/>
      <c r="AM921" s="15"/>
      <c r="AN921" s="15"/>
      <c r="AO921" s="15"/>
      <c r="AP921" s="15"/>
      <c r="AQ921" s="15"/>
      <c r="AR921" s="15"/>
      <c r="AS921" s="15"/>
      <c r="AT921" s="15"/>
      <c r="AU921" s="15"/>
      <c r="AV921" s="15"/>
      <c r="AW921" s="15"/>
      <c r="AX921" s="15"/>
      <c r="AY921" s="15"/>
      <c r="AZ921" s="15"/>
      <c r="BA921" s="15"/>
      <c r="BB921" s="15"/>
      <c r="BC921" s="15"/>
      <c r="BD921" s="15"/>
      <c r="BE921" s="15"/>
      <c r="BF921" s="15"/>
      <c r="BG921" s="15"/>
      <c r="BH921" s="15"/>
      <c r="BI921" s="15"/>
      <c r="BJ921" s="15"/>
      <c r="BK921" s="15"/>
      <c r="BL921" s="15"/>
      <c r="BM921" s="15"/>
      <c r="BN921" s="15"/>
      <c r="BO921" s="15"/>
      <c r="BP921" s="15"/>
      <c r="BQ921" s="15"/>
      <c r="BR921" s="15"/>
      <c r="BS921" s="15"/>
      <c r="BT921" s="15"/>
      <c r="BU921" s="15"/>
      <c r="BV921" s="15"/>
      <c r="BW921" s="15"/>
      <c r="BX921" s="15"/>
      <c r="BY921" s="15"/>
      <c r="BZ921" s="15"/>
      <c r="CA921" s="8"/>
      <c r="CB921" s="8"/>
      <c r="CC921" s="8"/>
      <c r="CD921" s="8"/>
      <c r="CE921" s="8"/>
      <c r="CF921" s="8"/>
      <c r="CG921" s="8"/>
      <c r="CH921" s="8"/>
      <c r="CI921" s="8"/>
      <c r="CJ921" s="8"/>
      <c r="CK921" s="8"/>
      <c r="CL921" s="8"/>
      <c r="CM921" s="8"/>
      <c r="CN921" s="8"/>
      <c r="CO921" s="8"/>
      <c r="CP921" s="8"/>
      <c r="CQ921" s="8"/>
      <c r="CR921" s="8"/>
      <c r="CS921" s="8"/>
      <c r="CT921" s="8"/>
      <c r="CU921" s="8"/>
      <c r="CV921" s="8"/>
      <c r="CW921" s="8"/>
      <c r="CX921" s="8"/>
      <c r="CY921" s="8"/>
      <c r="CZ921" s="8"/>
    </row>
    <row r="922" ht="14.25" customHeight="1">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c r="BC922" s="15"/>
      <c r="BD922" s="15"/>
      <c r="BE922" s="15"/>
      <c r="BF922" s="15"/>
      <c r="BG922" s="15"/>
      <c r="BH922" s="15"/>
      <c r="BI922" s="15"/>
      <c r="BJ922" s="15"/>
      <c r="BK922" s="15"/>
      <c r="BL922" s="15"/>
      <c r="BM922" s="15"/>
      <c r="BN922" s="15"/>
      <c r="BO922" s="15"/>
      <c r="BP922" s="15"/>
      <c r="BQ922" s="15"/>
      <c r="BR922" s="15"/>
      <c r="BS922" s="15"/>
      <c r="BT922" s="15"/>
      <c r="BU922" s="15"/>
      <c r="BV922" s="15"/>
      <c r="BW922" s="15"/>
      <c r="BX922" s="15"/>
      <c r="BY922" s="15"/>
      <c r="BZ922" s="15"/>
      <c r="CA922" s="8"/>
      <c r="CB922" s="8"/>
      <c r="CC922" s="8"/>
      <c r="CD922" s="8"/>
      <c r="CE922" s="8"/>
      <c r="CF922" s="8"/>
      <c r="CG922" s="8"/>
      <c r="CH922" s="8"/>
      <c r="CI922" s="8"/>
      <c r="CJ922" s="8"/>
      <c r="CK922" s="8"/>
      <c r="CL922" s="8"/>
      <c r="CM922" s="8"/>
      <c r="CN922" s="8"/>
      <c r="CO922" s="8"/>
      <c r="CP922" s="8"/>
      <c r="CQ922" s="8"/>
      <c r="CR922" s="8"/>
      <c r="CS922" s="8"/>
      <c r="CT922" s="8"/>
      <c r="CU922" s="8"/>
      <c r="CV922" s="8"/>
      <c r="CW922" s="8"/>
      <c r="CX922" s="8"/>
      <c r="CY922" s="8"/>
      <c r="CZ922" s="8"/>
    </row>
    <row r="923" ht="14.25" customHeight="1">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c r="AA923" s="15"/>
      <c r="AB923" s="15"/>
      <c r="AC923" s="15"/>
      <c r="AD923" s="15"/>
      <c r="AE923" s="15"/>
      <c r="AF923" s="15"/>
      <c r="AG923" s="15"/>
      <c r="AH923" s="15"/>
      <c r="AI923" s="15"/>
      <c r="AJ923" s="15"/>
      <c r="AK923" s="15"/>
      <c r="AL923" s="15"/>
      <c r="AM923" s="15"/>
      <c r="AN923" s="15"/>
      <c r="AO923" s="15"/>
      <c r="AP923" s="15"/>
      <c r="AQ923" s="15"/>
      <c r="AR923" s="15"/>
      <c r="AS923" s="15"/>
      <c r="AT923" s="15"/>
      <c r="AU923" s="15"/>
      <c r="AV923" s="15"/>
      <c r="AW923" s="15"/>
      <c r="AX923" s="15"/>
      <c r="AY923" s="15"/>
      <c r="AZ923" s="15"/>
      <c r="BA923" s="15"/>
      <c r="BB923" s="15"/>
      <c r="BC923" s="15"/>
      <c r="BD923" s="15"/>
      <c r="BE923" s="15"/>
      <c r="BF923" s="15"/>
      <c r="BG923" s="15"/>
      <c r="BH923" s="15"/>
      <c r="BI923" s="15"/>
      <c r="BJ923" s="15"/>
      <c r="BK923" s="15"/>
      <c r="BL923" s="15"/>
      <c r="BM923" s="15"/>
      <c r="BN923" s="15"/>
      <c r="BO923" s="15"/>
      <c r="BP923" s="15"/>
      <c r="BQ923" s="15"/>
      <c r="BR923" s="15"/>
      <c r="BS923" s="15"/>
      <c r="BT923" s="15"/>
      <c r="BU923" s="15"/>
      <c r="BV923" s="15"/>
      <c r="BW923" s="15"/>
      <c r="BX923" s="15"/>
      <c r="BY923" s="15"/>
      <c r="BZ923" s="15"/>
      <c r="CA923" s="8"/>
      <c r="CB923" s="8"/>
      <c r="CC923" s="8"/>
      <c r="CD923" s="8"/>
      <c r="CE923" s="8"/>
      <c r="CF923" s="8"/>
      <c r="CG923" s="8"/>
      <c r="CH923" s="8"/>
      <c r="CI923" s="8"/>
      <c r="CJ923" s="8"/>
      <c r="CK923" s="8"/>
      <c r="CL923" s="8"/>
      <c r="CM923" s="8"/>
      <c r="CN923" s="8"/>
      <c r="CO923" s="8"/>
      <c r="CP923" s="8"/>
      <c r="CQ923" s="8"/>
      <c r="CR923" s="8"/>
      <c r="CS923" s="8"/>
      <c r="CT923" s="8"/>
      <c r="CU923" s="8"/>
      <c r="CV923" s="8"/>
      <c r="CW923" s="8"/>
      <c r="CX923" s="8"/>
      <c r="CY923" s="8"/>
      <c r="CZ923" s="8"/>
    </row>
    <row r="924" ht="14.25" customHeight="1">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c r="BC924" s="15"/>
      <c r="BD924" s="15"/>
      <c r="BE924" s="15"/>
      <c r="BF924" s="15"/>
      <c r="BG924" s="15"/>
      <c r="BH924" s="15"/>
      <c r="BI924" s="15"/>
      <c r="BJ924" s="15"/>
      <c r="BK924" s="15"/>
      <c r="BL924" s="15"/>
      <c r="BM924" s="15"/>
      <c r="BN924" s="15"/>
      <c r="BO924" s="15"/>
      <c r="BP924" s="15"/>
      <c r="BQ924" s="15"/>
      <c r="BR924" s="15"/>
      <c r="BS924" s="15"/>
      <c r="BT924" s="15"/>
      <c r="BU924" s="15"/>
      <c r="BV924" s="15"/>
      <c r="BW924" s="15"/>
      <c r="BX924" s="15"/>
      <c r="BY924" s="15"/>
      <c r="BZ924" s="15"/>
      <c r="CA924" s="8"/>
      <c r="CB924" s="8"/>
      <c r="CC924" s="8"/>
      <c r="CD924" s="8"/>
      <c r="CE924" s="8"/>
      <c r="CF924" s="8"/>
      <c r="CG924" s="8"/>
      <c r="CH924" s="8"/>
      <c r="CI924" s="8"/>
      <c r="CJ924" s="8"/>
      <c r="CK924" s="8"/>
      <c r="CL924" s="8"/>
      <c r="CM924" s="8"/>
      <c r="CN924" s="8"/>
      <c r="CO924" s="8"/>
      <c r="CP924" s="8"/>
      <c r="CQ924" s="8"/>
      <c r="CR924" s="8"/>
      <c r="CS924" s="8"/>
      <c r="CT924" s="8"/>
      <c r="CU924" s="8"/>
      <c r="CV924" s="8"/>
      <c r="CW924" s="8"/>
      <c r="CX924" s="8"/>
      <c r="CY924" s="8"/>
      <c r="CZ924" s="8"/>
    </row>
    <row r="925" ht="14.25" customHeight="1">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c r="AA925" s="15"/>
      <c r="AB925" s="15"/>
      <c r="AC925" s="15"/>
      <c r="AD925" s="15"/>
      <c r="AE925" s="15"/>
      <c r="AF925" s="15"/>
      <c r="AG925" s="15"/>
      <c r="AH925" s="15"/>
      <c r="AI925" s="15"/>
      <c r="AJ925" s="15"/>
      <c r="AK925" s="15"/>
      <c r="AL925" s="15"/>
      <c r="AM925" s="15"/>
      <c r="AN925" s="15"/>
      <c r="AO925" s="15"/>
      <c r="AP925" s="15"/>
      <c r="AQ925" s="15"/>
      <c r="AR925" s="15"/>
      <c r="AS925" s="15"/>
      <c r="AT925" s="15"/>
      <c r="AU925" s="15"/>
      <c r="AV925" s="15"/>
      <c r="AW925" s="15"/>
      <c r="AX925" s="15"/>
      <c r="AY925" s="15"/>
      <c r="AZ925" s="15"/>
      <c r="BA925" s="15"/>
      <c r="BB925" s="15"/>
      <c r="BC925" s="15"/>
      <c r="BD925" s="15"/>
      <c r="BE925" s="15"/>
      <c r="BF925" s="15"/>
      <c r="BG925" s="15"/>
      <c r="BH925" s="15"/>
      <c r="BI925" s="15"/>
      <c r="BJ925" s="15"/>
      <c r="BK925" s="15"/>
      <c r="BL925" s="15"/>
      <c r="BM925" s="15"/>
      <c r="BN925" s="15"/>
      <c r="BO925" s="15"/>
      <c r="BP925" s="15"/>
      <c r="BQ925" s="15"/>
      <c r="BR925" s="15"/>
      <c r="BS925" s="15"/>
      <c r="BT925" s="15"/>
      <c r="BU925" s="15"/>
      <c r="BV925" s="15"/>
      <c r="BW925" s="15"/>
      <c r="BX925" s="15"/>
      <c r="BY925" s="15"/>
      <c r="BZ925" s="15"/>
      <c r="CA925" s="8"/>
      <c r="CB925" s="8"/>
      <c r="CC925" s="8"/>
      <c r="CD925" s="8"/>
      <c r="CE925" s="8"/>
      <c r="CF925" s="8"/>
      <c r="CG925" s="8"/>
      <c r="CH925" s="8"/>
      <c r="CI925" s="8"/>
      <c r="CJ925" s="8"/>
      <c r="CK925" s="8"/>
      <c r="CL925" s="8"/>
      <c r="CM925" s="8"/>
      <c r="CN925" s="8"/>
      <c r="CO925" s="8"/>
      <c r="CP925" s="8"/>
      <c r="CQ925" s="8"/>
      <c r="CR925" s="8"/>
      <c r="CS925" s="8"/>
      <c r="CT925" s="8"/>
      <c r="CU925" s="8"/>
      <c r="CV925" s="8"/>
      <c r="CW925" s="8"/>
      <c r="CX925" s="8"/>
      <c r="CY925" s="8"/>
      <c r="CZ925" s="8"/>
    </row>
    <row r="926" ht="14.25" customHeight="1">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c r="BC926" s="15"/>
      <c r="BD926" s="15"/>
      <c r="BE926" s="15"/>
      <c r="BF926" s="15"/>
      <c r="BG926" s="15"/>
      <c r="BH926" s="15"/>
      <c r="BI926" s="15"/>
      <c r="BJ926" s="15"/>
      <c r="BK926" s="15"/>
      <c r="BL926" s="15"/>
      <c r="BM926" s="15"/>
      <c r="BN926" s="15"/>
      <c r="BO926" s="15"/>
      <c r="BP926" s="15"/>
      <c r="BQ926" s="15"/>
      <c r="BR926" s="15"/>
      <c r="BS926" s="15"/>
      <c r="BT926" s="15"/>
      <c r="BU926" s="15"/>
      <c r="BV926" s="15"/>
      <c r="BW926" s="15"/>
      <c r="BX926" s="15"/>
      <c r="BY926" s="15"/>
      <c r="BZ926" s="15"/>
      <c r="CA926" s="8"/>
      <c r="CB926" s="8"/>
      <c r="CC926" s="8"/>
      <c r="CD926" s="8"/>
      <c r="CE926" s="8"/>
      <c r="CF926" s="8"/>
      <c r="CG926" s="8"/>
      <c r="CH926" s="8"/>
      <c r="CI926" s="8"/>
      <c r="CJ926" s="8"/>
      <c r="CK926" s="8"/>
      <c r="CL926" s="8"/>
      <c r="CM926" s="8"/>
      <c r="CN926" s="8"/>
      <c r="CO926" s="8"/>
      <c r="CP926" s="8"/>
      <c r="CQ926" s="8"/>
      <c r="CR926" s="8"/>
      <c r="CS926" s="8"/>
      <c r="CT926" s="8"/>
      <c r="CU926" s="8"/>
      <c r="CV926" s="8"/>
      <c r="CW926" s="8"/>
      <c r="CX926" s="8"/>
      <c r="CY926" s="8"/>
      <c r="CZ926" s="8"/>
    </row>
    <row r="927" ht="14.25" customHeight="1">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c r="AA927" s="15"/>
      <c r="AB927" s="15"/>
      <c r="AC927" s="15"/>
      <c r="AD927" s="15"/>
      <c r="AE927" s="15"/>
      <c r="AF927" s="15"/>
      <c r="AG927" s="15"/>
      <c r="AH927" s="15"/>
      <c r="AI927" s="15"/>
      <c r="AJ927" s="15"/>
      <c r="AK927" s="15"/>
      <c r="AL927" s="15"/>
      <c r="AM927" s="15"/>
      <c r="AN927" s="15"/>
      <c r="AO927" s="15"/>
      <c r="AP927" s="15"/>
      <c r="AQ927" s="15"/>
      <c r="AR927" s="15"/>
      <c r="AS927" s="15"/>
      <c r="AT927" s="15"/>
      <c r="AU927" s="15"/>
      <c r="AV927" s="15"/>
      <c r="AW927" s="15"/>
      <c r="AX927" s="15"/>
      <c r="AY927" s="15"/>
      <c r="AZ927" s="15"/>
      <c r="BA927" s="15"/>
      <c r="BB927" s="15"/>
      <c r="BC927" s="15"/>
      <c r="BD927" s="15"/>
      <c r="BE927" s="15"/>
      <c r="BF927" s="15"/>
      <c r="BG927" s="15"/>
      <c r="BH927" s="15"/>
      <c r="BI927" s="15"/>
      <c r="BJ927" s="15"/>
      <c r="BK927" s="15"/>
      <c r="BL927" s="15"/>
      <c r="BM927" s="15"/>
      <c r="BN927" s="15"/>
      <c r="BO927" s="15"/>
      <c r="BP927" s="15"/>
      <c r="BQ927" s="15"/>
      <c r="BR927" s="15"/>
      <c r="BS927" s="15"/>
      <c r="BT927" s="15"/>
      <c r="BU927" s="15"/>
      <c r="BV927" s="15"/>
      <c r="BW927" s="15"/>
      <c r="BX927" s="15"/>
      <c r="BY927" s="15"/>
      <c r="BZ927" s="15"/>
      <c r="CA927" s="8"/>
      <c r="CB927" s="8"/>
      <c r="CC927" s="8"/>
      <c r="CD927" s="8"/>
      <c r="CE927" s="8"/>
      <c r="CF927" s="8"/>
      <c r="CG927" s="8"/>
      <c r="CH927" s="8"/>
      <c r="CI927" s="8"/>
      <c r="CJ927" s="8"/>
      <c r="CK927" s="8"/>
      <c r="CL927" s="8"/>
      <c r="CM927" s="8"/>
      <c r="CN927" s="8"/>
      <c r="CO927" s="8"/>
      <c r="CP927" s="8"/>
      <c r="CQ927" s="8"/>
      <c r="CR927" s="8"/>
      <c r="CS927" s="8"/>
      <c r="CT927" s="8"/>
      <c r="CU927" s="8"/>
      <c r="CV927" s="8"/>
      <c r="CW927" s="8"/>
      <c r="CX927" s="8"/>
      <c r="CY927" s="8"/>
      <c r="CZ927" s="8"/>
    </row>
    <row r="928" ht="14.25" customHeight="1">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c r="BC928" s="15"/>
      <c r="BD928" s="15"/>
      <c r="BE928" s="15"/>
      <c r="BF928" s="15"/>
      <c r="BG928" s="15"/>
      <c r="BH928" s="15"/>
      <c r="BI928" s="15"/>
      <c r="BJ928" s="15"/>
      <c r="BK928" s="15"/>
      <c r="BL928" s="15"/>
      <c r="BM928" s="15"/>
      <c r="BN928" s="15"/>
      <c r="BO928" s="15"/>
      <c r="BP928" s="15"/>
      <c r="BQ928" s="15"/>
      <c r="BR928" s="15"/>
      <c r="BS928" s="15"/>
      <c r="BT928" s="15"/>
      <c r="BU928" s="15"/>
      <c r="BV928" s="15"/>
      <c r="BW928" s="15"/>
      <c r="BX928" s="15"/>
      <c r="BY928" s="15"/>
      <c r="BZ928" s="15"/>
      <c r="CA928" s="8"/>
      <c r="CB928" s="8"/>
      <c r="CC928" s="8"/>
      <c r="CD928" s="8"/>
      <c r="CE928" s="8"/>
      <c r="CF928" s="8"/>
      <c r="CG928" s="8"/>
      <c r="CH928" s="8"/>
      <c r="CI928" s="8"/>
      <c r="CJ928" s="8"/>
      <c r="CK928" s="8"/>
      <c r="CL928" s="8"/>
      <c r="CM928" s="8"/>
      <c r="CN928" s="8"/>
      <c r="CO928" s="8"/>
      <c r="CP928" s="8"/>
      <c r="CQ928" s="8"/>
      <c r="CR928" s="8"/>
      <c r="CS928" s="8"/>
      <c r="CT928" s="8"/>
      <c r="CU928" s="8"/>
      <c r="CV928" s="8"/>
      <c r="CW928" s="8"/>
      <c r="CX928" s="8"/>
      <c r="CY928" s="8"/>
      <c r="CZ928" s="8"/>
    </row>
    <row r="929" ht="14.25" customHeight="1">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c r="AA929" s="15"/>
      <c r="AB929" s="15"/>
      <c r="AC929" s="15"/>
      <c r="AD929" s="15"/>
      <c r="AE929" s="15"/>
      <c r="AF929" s="15"/>
      <c r="AG929" s="15"/>
      <c r="AH929" s="15"/>
      <c r="AI929" s="15"/>
      <c r="AJ929" s="15"/>
      <c r="AK929" s="15"/>
      <c r="AL929" s="15"/>
      <c r="AM929" s="15"/>
      <c r="AN929" s="15"/>
      <c r="AO929" s="15"/>
      <c r="AP929" s="15"/>
      <c r="AQ929" s="15"/>
      <c r="AR929" s="15"/>
      <c r="AS929" s="15"/>
      <c r="AT929" s="15"/>
      <c r="AU929" s="15"/>
      <c r="AV929" s="15"/>
      <c r="AW929" s="15"/>
      <c r="AX929" s="15"/>
      <c r="AY929" s="15"/>
      <c r="AZ929" s="15"/>
      <c r="BA929" s="15"/>
      <c r="BB929" s="15"/>
      <c r="BC929" s="15"/>
      <c r="BD929" s="15"/>
      <c r="BE929" s="15"/>
      <c r="BF929" s="15"/>
      <c r="BG929" s="15"/>
      <c r="BH929" s="15"/>
      <c r="BI929" s="15"/>
      <c r="BJ929" s="15"/>
      <c r="BK929" s="15"/>
      <c r="BL929" s="15"/>
      <c r="BM929" s="15"/>
      <c r="BN929" s="15"/>
      <c r="BO929" s="15"/>
      <c r="BP929" s="15"/>
      <c r="BQ929" s="15"/>
      <c r="BR929" s="15"/>
      <c r="BS929" s="15"/>
      <c r="BT929" s="15"/>
      <c r="BU929" s="15"/>
      <c r="BV929" s="15"/>
      <c r="BW929" s="15"/>
      <c r="BX929" s="15"/>
      <c r="BY929" s="15"/>
      <c r="BZ929" s="15"/>
      <c r="CA929" s="8"/>
      <c r="CB929" s="8"/>
      <c r="CC929" s="8"/>
      <c r="CD929" s="8"/>
      <c r="CE929" s="8"/>
      <c r="CF929" s="8"/>
      <c r="CG929" s="8"/>
      <c r="CH929" s="8"/>
      <c r="CI929" s="8"/>
      <c r="CJ929" s="8"/>
      <c r="CK929" s="8"/>
      <c r="CL929" s="8"/>
      <c r="CM929" s="8"/>
      <c r="CN929" s="8"/>
      <c r="CO929" s="8"/>
      <c r="CP929" s="8"/>
      <c r="CQ929" s="8"/>
      <c r="CR929" s="8"/>
      <c r="CS929" s="8"/>
      <c r="CT929" s="8"/>
      <c r="CU929" s="8"/>
      <c r="CV929" s="8"/>
      <c r="CW929" s="8"/>
      <c r="CX929" s="8"/>
      <c r="CY929" s="8"/>
      <c r="CZ929" s="8"/>
    </row>
    <row r="930" ht="14.25" customHeight="1">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c r="BC930" s="15"/>
      <c r="BD930" s="15"/>
      <c r="BE930" s="15"/>
      <c r="BF930" s="15"/>
      <c r="BG930" s="15"/>
      <c r="BH930" s="15"/>
      <c r="BI930" s="15"/>
      <c r="BJ930" s="15"/>
      <c r="BK930" s="15"/>
      <c r="BL930" s="15"/>
      <c r="BM930" s="15"/>
      <c r="BN930" s="15"/>
      <c r="BO930" s="15"/>
      <c r="BP930" s="15"/>
      <c r="BQ930" s="15"/>
      <c r="BR930" s="15"/>
      <c r="BS930" s="15"/>
      <c r="BT930" s="15"/>
      <c r="BU930" s="15"/>
      <c r="BV930" s="15"/>
      <c r="BW930" s="15"/>
      <c r="BX930" s="15"/>
      <c r="BY930" s="15"/>
      <c r="BZ930" s="15"/>
      <c r="CA930" s="8"/>
      <c r="CB930" s="8"/>
      <c r="CC930" s="8"/>
      <c r="CD930" s="8"/>
      <c r="CE930" s="8"/>
      <c r="CF930" s="8"/>
      <c r="CG930" s="8"/>
      <c r="CH930" s="8"/>
      <c r="CI930" s="8"/>
      <c r="CJ930" s="8"/>
      <c r="CK930" s="8"/>
      <c r="CL930" s="8"/>
      <c r="CM930" s="8"/>
      <c r="CN930" s="8"/>
      <c r="CO930" s="8"/>
      <c r="CP930" s="8"/>
      <c r="CQ930" s="8"/>
      <c r="CR930" s="8"/>
      <c r="CS930" s="8"/>
      <c r="CT930" s="8"/>
      <c r="CU930" s="8"/>
      <c r="CV930" s="8"/>
      <c r="CW930" s="8"/>
      <c r="CX930" s="8"/>
      <c r="CY930" s="8"/>
      <c r="CZ930" s="8"/>
    </row>
    <row r="931" ht="14.25" customHeight="1">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c r="AA931" s="15"/>
      <c r="AB931" s="15"/>
      <c r="AC931" s="15"/>
      <c r="AD931" s="15"/>
      <c r="AE931" s="15"/>
      <c r="AF931" s="15"/>
      <c r="AG931" s="15"/>
      <c r="AH931" s="15"/>
      <c r="AI931" s="15"/>
      <c r="AJ931" s="15"/>
      <c r="AK931" s="15"/>
      <c r="AL931" s="15"/>
      <c r="AM931" s="15"/>
      <c r="AN931" s="15"/>
      <c r="AO931" s="15"/>
      <c r="AP931" s="15"/>
      <c r="AQ931" s="15"/>
      <c r="AR931" s="15"/>
      <c r="AS931" s="15"/>
      <c r="AT931" s="15"/>
      <c r="AU931" s="15"/>
      <c r="AV931" s="15"/>
      <c r="AW931" s="15"/>
      <c r="AX931" s="15"/>
      <c r="AY931" s="15"/>
      <c r="AZ931" s="15"/>
      <c r="BA931" s="15"/>
      <c r="BB931" s="15"/>
      <c r="BC931" s="15"/>
      <c r="BD931" s="15"/>
      <c r="BE931" s="15"/>
      <c r="BF931" s="15"/>
      <c r="BG931" s="15"/>
      <c r="BH931" s="15"/>
      <c r="BI931" s="15"/>
      <c r="BJ931" s="15"/>
      <c r="BK931" s="15"/>
      <c r="BL931" s="15"/>
      <c r="BM931" s="15"/>
      <c r="BN931" s="15"/>
      <c r="BO931" s="15"/>
      <c r="BP931" s="15"/>
      <c r="BQ931" s="15"/>
      <c r="BR931" s="15"/>
      <c r="BS931" s="15"/>
      <c r="BT931" s="15"/>
      <c r="BU931" s="15"/>
      <c r="BV931" s="15"/>
      <c r="BW931" s="15"/>
      <c r="BX931" s="15"/>
      <c r="BY931" s="15"/>
      <c r="BZ931" s="15"/>
      <c r="CA931" s="8"/>
      <c r="CB931" s="8"/>
      <c r="CC931" s="8"/>
      <c r="CD931" s="8"/>
      <c r="CE931" s="8"/>
      <c r="CF931" s="8"/>
      <c r="CG931" s="8"/>
      <c r="CH931" s="8"/>
      <c r="CI931" s="8"/>
      <c r="CJ931" s="8"/>
      <c r="CK931" s="8"/>
      <c r="CL931" s="8"/>
      <c r="CM931" s="8"/>
      <c r="CN931" s="8"/>
      <c r="CO931" s="8"/>
      <c r="CP931" s="8"/>
      <c r="CQ931" s="8"/>
      <c r="CR931" s="8"/>
      <c r="CS931" s="8"/>
      <c r="CT931" s="8"/>
      <c r="CU931" s="8"/>
      <c r="CV931" s="8"/>
      <c r="CW931" s="8"/>
      <c r="CX931" s="8"/>
      <c r="CY931" s="8"/>
      <c r="CZ931" s="8"/>
    </row>
    <row r="932" ht="14.25" customHeight="1">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c r="BC932" s="15"/>
      <c r="BD932" s="15"/>
      <c r="BE932" s="15"/>
      <c r="BF932" s="15"/>
      <c r="BG932" s="15"/>
      <c r="BH932" s="15"/>
      <c r="BI932" s="15"/>
      <c r="BJ932" s="15"/>
      <c r="BK932" s="15"/>
      <c r="BL932" s="15"/>
      <c r="BM932" s="15"/>
      <c r="BN932" s="15"/>
      <c r="BO932" s="15"/>
      <c r="BP932" s="15"/>
      <c r="BQ932" s="15"/>
      <c r="BR932" s="15"/>
      <c r="BS932" s="15"/>
      <c r="BT932" s="15"/>
      <c r="BU932" s="15"/>
      <c r="BV932" s="15"/>
      <c r="BW932" s="15"/>
      <c r="BX932" s="15"/>
      <c r="BY932" s="15"/>
      <c r="BZ932" s="15"/>
      <c r="CA932" s="8"/>
      <c r="CB932" s="8"/>
      <c r="CC932" s="8"/>
      <c r="CD932" s="8"/>
      <c r="CE932" s="8"/>
      <c r="CF932" s="8"/>
      <c r="CG932" s="8"/>
      <c r="CH932" s="8"/>
      <c r="CI932" s="8"/>
      <c r="CJ932" s="8"/>
      <c r="CK932" s="8"/>
      <c r="CL932" s="8"/>
      <c r="CM932" s="8"/>
      <c r="CN932" s="8"/>
      <c r="CO932" s="8"/>
      <c r="CP932" s="8"/>
      <c r="CQ932" s="8"/>
      <c r="CR932" s="8"/>
      <c r="CS932" s="8"/>
      <c r="CT932" s="8"/>
      <c r="CU932" s="8"/>
      <c r="CV932" s="8"/>
      <c r="CW932" s="8"/>
      <c r="CX932" s="8"/>
      <c r="CY932" s="8"/>
      <c r="CZ932" s="8"/>
    </row>
    <row r="933" ht="14.25" customHeight="1">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c r="AA933" s="15"/>
      <c r="AB933" s="15"/>
      <c r="AC933" s="15"/>
      <c r="AD933" s="15"/>
      <c r="AE933" s="15"/>
      <c r="AF933" s="15"/>
      <c r="AG933" s="15"/>
      <c r="AH933" s="15"/>
      <c r="AI933" s="15"/>
      <c r="AJ933" s="15"/>
      <c r="AK933" s="15"/>
      <c r="AL933" s="15"/>
      <c r="AM933" s="15"/>
      <c r="AN933" s="15"/>
      <c r="AO933" s="15"/>
      <c r="AP933" s="15"/>
      <c r="AQ933" s="15"/>
      <c r="AR933" s="15"/>
      <c r="AS933" s="15"/>
      <c r="AT933" s="15"/>
      <c r="AU933" s="15"/>
      <c r="AV933" s="15"/>
      <c r="AW933" s="15"/>
      <c r="AX933" s="15"/>
      <c r="AY933" s="15"/>
      <c r="AZ933" s="15"/>
      <c r="BA933" s="15"/>
      <c r="BB933" s="15"/>
      <c r="BC933" s="15"/>
      <c r="BD933" s="15"/>
      <c r="BE933" s="15"/>
      <c r="BF933" s="15"/>
      <c r="BG933" s="15"/>
      <c r="BH933" s="15"/>
      <c r="BI933" s="15"/>
      <c r="BJ933" s="15"/>
      <c r="BK933" s="15"/>
      <c r="BL933" s="15"/>
      <c r="BM933" s="15"/>
      <c r="BN933" s="15"/>
      <c r="BO933" s="15"/>
      <c r="BP933" s="15"/>
      <c r="BQ933" s="15"/>
      <c r="BR933" s="15"/>
      <c r="BS933" s="15"/>
      <c r="BT933" s="15"/>
      <c r="BU933" s="15"/>
      <c r="BV933" s="15"/>
      <c r="BW933" s="15"/>
      <c r="BX933" s="15"/>
      <c r="BY933" s="15"/>
      <c r="BZ933" s="15"/>
      <c r="CA933" s="8"/>
      <c r="CB933" s="8"/>
      <c r="CC933" s="8"/>
      <c r="CD933" s="8"/>
      <c r="CE933" s="8"/>
      <c r="CF933" s="8"/>
      <c r="CG933" s="8"/>
      <c r="CH933" s="8"/>
      <c r="CI933" s="8"/>
      <c r="CJ933" s="8"/>
      <c r="CK933" s="8"/>
      <c r="CL933" s="8"/>
      <c r="CM933" s="8"/>
      <c r="CN933" s="8"/>
      <c r="CO933" s="8"/>
      <c r="CP933" s="8"/>
      <c r="CQ933" s="8"/>
      <c r="CR933" s="8"/>
      <c r="CS933" s="8"/>
      <c r="CT933" s="8"/>
      <c r="CU933" s="8"/>
      <c r="CV933" s="8"/>
      <c r="CW933" s="8"/>
      <c r="CX933" s="8"/>
      <c r="CY933" s="8"/>
      <c r="CZ933" s="8"/>
    </row>
    <row r="934" ht="14.25" customHeight="1">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c r="BC934" s="15"/>
      <c r="BD934" s="15"/>
      <c r="BE934" s="15"/>
      <c r="BF934" s="15"/>
      <c r="BG934" s="15"/>
      <c r="BH934" s="15"/>
      <c r="BI934" s="15"/>
      <c r="BJ934" s="15"/>
      <c r="BK934" s="15"/>
      <c r="BL934" s="15"/>
      <c r="BM934" s="15"/>
      <c r="BN934" s="15"/>
      <c r="BO934" s="15"/>
      <c r="BP934" s="15"/>
      <c r="BQ934" s="15"/>
      <c r="BR934" s="15"/>
      <c r="BS934" s="15"/>
      <c r="BT934" s="15"/>
      <c r="BU934" s="15"/>
      <c r="BV934" s="15"/>
      <c r="BW934" s="15"/>
      <c r="BX934" s="15"/>
      <c r="BY934" s="15"/>
      <c r="BZ934" s="15"/>
      <c r="CA934" s="8"/>
      <c r="CB934" s="8"/>
      <c r="CC934" s="8"/>
      <c r="CD934" s="8"/>
      <c r="CE934" s="8"/>
      <c r="CF934" s="8"/>
      <c r="CG934" s="8"/>
      <c r="CH934" s="8"/>
      <c r="CI934" s="8"/>
      <c r="CJ934" s="8"/>
      <c r="CK934" s="8"/>
      <c r="CL934" s="8"/>
      <c r="CM934" s="8"/>
      <c r="CN934" s="8"/>
      <c r="CO934" s="8"/>
      <c r="CP934" s="8"/>
      <c r="CQ934" s="8"/>
      <c r="CR934" s="8"/>
      <c r="CS934" s="8"/>
      <c r="CT934" s="8"/>
      <c r="CU934" s="8"/>
      <c r="CV934" s="8"/>
      <c r="CW934" s="8"/>
      <c r="CX934" s="8"/>
      <c r="CY934" s="8"/>
      <c r="CZ934" s="8"/>
    </row>
    <row r="935" ht="14.25" customHeight="1">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c r="AA935" s="15"/>
      <c r="AB935" s="15"/>
      <c r="AC935" s="15"/>
      <c r="AD935" s="15"/>
      <c r="AE935" s="15"/>
      <c r="AF935" s="15"/>
      <c r="AG935" s="15"/>
      <c r="AH935" s="15"/>
      <c r="AI935" s="15"/>
      <c r="AJ935" s="15"/>
      <c r="AK935" s="15"/>
      <c r="AL935" s="15"/>
      <c r="AM935" s="15"/>
      <c r="AN935" s="15"/>
      <c r="AO935" s="15"/>
      <c r="AP935" s="15"/>
      <c r="AQ935" s="15"/>
      <c r="AR935" s="15"/>
      <c r="AS935" s="15"/>
      <c r="AT935" s="15"/>
      <c r="AU935" s="15"/>
      <c r="AV935" s="15"/>
      <c r="AW935" s="15"/>
      <c r="AX935" s="15"/>
      <c r="AY935" s="15"/>
      <c r="AZ935" s="15"/>
      <c r="BA935" s="15"/>
      <c r="BB935" s="15"/>
      <c r="BC935" s="15"/>
      <c r="BD935" s="15"/>
      <c r="BE935" s="15"/>
      <c r="BF935" s="15"/>
      <c r="BG935" s="15"/>
      <c r="BH935" s="15"/>
      <c r="BI935" s="15"/>
      <c r="BJ935" s="15"/>
      <c r="BK935" s="15"/>
      <c r="BL935" s="15"/>
      <c r="BM935" s="15"/>
      <c r="BN935" s="15"/>
      <c r="BO935" s="15"/>
      <c r="BP935" s="15"/>
      <c r="BQ935" s="15"/>
      <c r="BR935" s="15"/>
      <c r="BS935" s="15"/>
      <c r="BT935" s="15"/>
      <c r="BU935" s="15"/>
      <c r="BV935" s="15"/>
      <c r="BW935" s="15"/>
      <c r="BX935" s="15"/>
      <c r="BY935" s="15"/>
      <c r="BZ935" s="15"/>
      <c r="CA935" s="8"/>
      <c r="CB935" s="8"/>
      <c r="CC935" s="8"/>
      <c r="CD935" s="8"/>
      <c r="CE935" s="8"/>
      <c r="CF935" s="8"/>
      <c r="CG935" s="8"/>
      <c r="CH935" s="8"/>
      <c r="CI935" s="8"/>
      <c r="CJ935" s="8"/>
      <c r="CK935" s="8"/>
      <c r="CL935" s="8"/>
      <c r="CM935" s="8"/>
      <c r="CN935" s="8"/>
      <c r="CO935" s="8"/>
      <c r="CP935" s="8"/>
      <c r="CQ935" s="8"/>
      <c r="CR935" s="8"/>
      <c r="CS935" s="8"/>
      <c r="CT935" s="8"/>
      <c r="CU935" s="8"/>
      <c r="CV935" s="8"/>
      <c r="CW935" s="8"/>
      <c r="CX935" s="8"/>
      <c r="CY935" s="8"/>
      <c r="CZ935" s="8"/>
    </row>
    <row r="936" ht="14.25" customHeight="1">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c r="BC936" s="15"/>
      <c r="BD936" s="15"/>
      <c r="BE936" s="15"/>
      <c r="BF936" s="15"/>
      <c r="BG936" s="15"/>
      <c r="BH936" s="15"/>
      <c r="BI936" s="15"/>
      <c r="BJ936" s="15"/>
      <c r="BK936" s="15"/>
      <c r="BL936" s="15"/>
      <c r="BM936" s="15"/>
      <c r="BN936" s="15"/>
      <c r="BO936" s="15"/>
      <c r="BP936" s="15"/>
      <c r="BQ936" s="15"/>
      <c r="BR936" s="15"/>
      <c r="BS936" s="15"/>
      <c r="BT936" s="15"/>
      <c r="BU936" s="15"/>
      <c r="BV936" s="15"/>
      <c r="BW936" s="15"/>
      <c r="BX936" s="15"/>
      <c r="BY936" s="15"/>
      <c r="BZ936" s="15"/>
      <c r="CA936" s="8"/>
      <c r="CB936" s="8"/>
      <c r="CC936" s="8"/>
      <c r="CD936" s="8"/>
      <c r="CE936" s="8"/>
      <c r="CF936" s="8"/>
      <c r="CG936" s="8"/>
      <c r="CH936" s="8"/>
      <c r="CI936" s="8"/>
      <c r="CJ936" s="8"/>
      <c r="CK936" s="8"/>
      <c r="CL936" s="8"/>
      <c r="CM936" s="8"/>
      <c r="CN936" s="8"/>
      <c r="CO936" s="8"/>
      <c r="CP936" s="8"/>
      <c r="CQ936" s="8"/>
      <c r="CR936" s="8"/>
      <c r="CS936" s="8"/>
      <c r="CT936" s="8"/>
      <c r="CU936" s="8"/>
      <c r="CV936" s="8"/>
      <c r="CW936" s="8"/>
      <c r="CX936" s="8"/>
      <c r="CY936" s="8"/>
      <c r="CZ936" s="8"/>
    </row>
    <row r="937" ht="14.25" customHeight="1">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c r="AA937" s="15"/>
      <c r="AB937" s="15"/>
      <c r="AC937" s="15"/>
      <c r="AD937" s="15"/>
      <c r="AE937" s="15"/>
      <c r="AF937" s="15"/>
      <c r="AG937" s="15"/>
      <c r="AH937" s="15"/>
      <c r="AI937" s="15"/>
      <c r="AJ937" s="15"/>
      <c r="AK937" s="15"/>
      <c r="AL937" s="15"/>
      <c r="AM937" s="15"/>
      <c r="AN937" s="15"/>
      <c r="AO937" s="15"/>
      <c r="AP937" s="15"/>
      <c r="AQ937" s="15"/>
      <c r="AR937" s="15"/>
      <c r="AS937" s="15"/>
      <c r="AT937" s="15"/>
      <c r="AU937" s="15"/>
      <c r="AV937" s="15"/>
      <c r="AW937" s="15"/>
      <c r="AX937" s="15"/>
      <c r="AY937" s="15"/>
      <c r="AZ937" s="15"/>
      <c r="BA937" s="15"/>
      <c r="BB937" s="15"/>
      <c r="BC937" s="15"/>
      <c r="BD937" s="15"/>
      <c r="BE937" s="15"/>
      <c r="BF937" s="15"/>
      <c r="BG937" s="15"/>
      <c r="BH937" s="15"/>
      <c r="BI937" s="15"/>
      <c r="BJ937" s="15"/>
      <c r="BK937" s="15"/>
      <c r="BL937" s="15"/>
      <c r="BM937" s="15"/>
      <c r="BN937" s="15"/>
      <c r="BO937" s="15"/>
      <c r="BP937" s="15"/>
      <c r="BQ937" s="15"/>
      <c r="BR937" s="15"/>
      <c r="BS937" s="15"/>
      <c r="BT937" s="15"/>
      <c r="BU937" s="15"/>
      <c r="BV937" s="15"/>
      <c r="BW937" s="15"/>
      <c r="BX937" s="15"/>
      <c r="BY937" s="15"/>
      <c r="BZ937" s="15"/>
      <c r="CA937" s="8"/>
      <c r="CB937" s="8"/>
      <c r="CC937" s="8"/>
      <c r="CD937" s="8"/>
      <c r="CE937" s="8"/>
      <c r="CF937" s="8"/>
      <c r="CG937" s="8"/>
      <c r="CH937" s="8"/>
      <c r="CI937" s="8"/>
      <c r="CJ937" s="8"/>
      <c r="CK937" s="8"/>
      <c r="CL937" s="8"/>
      <c r="CM937" s="8"/>
      <c r="CN937" s="8"/>
      <c r="CO937" s="8"/>
      <c r="CP937" s="8"/>
      <c r="CQ937" s="8"/>
      <c r="CR937" s="8"/>
      <c r="CS937" s="8"/>
      <c r="CT937" s="8"/>
      <c r="CU937" s="8"/>
      <c r="CV937" s="8"/>
      <c r="CW937" s="8"/>
      <c r="CX937" s="8"/>
      <c r="CY937" s="8"/>
      <c r="CZ937" s="8"/>
    </row>
    <row r="938" ht="14.25" customHeight="1">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c r="BC938" s="15"/>
      <c r="BD938" s="15"/>
      <c r="BE938" s="15"/>
      <c r="BF938" s="15"/>
      <c r="BG938" s="15"/>
      <c r="BH938" s="15"/>
      <c r="BI938" s="15"/>
      <c r="BJ938" s="15"/>
      <c r="BK938" s="15"/>
      <c r="BL938" s="15"/>
      <c r="BM938" s="15"/>
      <c r="BN938" s="15"/>
      <c r="BO938" s="15"/>
      <c r="BP938" s="15"/>
      <c r="BQ938" s="15"/>
      <c r="BR938" s="15"/>
      <c r="BS938" s="15"/>
      <c r="BT938" s="15"/>
      <c r="BU938" s="15"/>
      <c r="BV938" s="15"/>
      <c r="BW938" s="15"/>
      <c r="BX938" s="15"/>
      <c r="BY938" s="15"/>
      <c r="BZ938" s="15"/>
      <c r="CA938" s="8"/>
      <c r="CB938" s="8"/>
      <c r="CC938" s="8"/>
      <c r="CD938" s="8"/>
      <c r="CE938" s="8"/>
      <c r="CF938" s="8"/>
      <c r="CG938" s="8"/>
      <c r="CH938" s="8"/>
      <c r="CI938" s="8"/>
      <c r="CJ938" s="8"/>
      <c r="CK938" s="8"/>
      <c r="CL938" s="8"/>
      <c r="CM938" s="8"/>
      <c r="CN938" s="8"/>
      <c r="CO938" s="8"/>
      <c r="CP938" s="8"/>
      <c r="CQ938" s="8"/>
      <c r="CR938" s="8"/>
      <c r="CS938" s="8"/>
      <c r="CT938" s="8"/>
      <c r="CU938" s="8"/>
      <c r="CV938" s="8"/>
      <c r="CW938" s="8"/>
      <c r="CX938" s="8"/>
      <c r="CY938" s="8"/>
      <c r="CZ938" s="8"/>
    </row>
    <row r="939" ht="14.25" customHeight="1">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c r="AA939" s="15"/>
      <c r="AB939" s="15"/>
      <c r="AC939" s="15"/>
      <c r="AD939" s="15"/>
      <c r="AE939" s="15"/>
      <c r="AF939" s="15"/>
      <c r="AG939" s="15"/>
      <c r="AH939" s="15"/>
      <c r="AI939" s="15"/>
      <c r="AJ939" s="15"/>
      <c r="AK939" s="15"/>
      <c r="AL939" s="15"/>
      <c r="AM939" s="15"/>
      <c r="AN939" s="15"/>
      <c r="AO939" s="15"/>
      <c r="AP939" s="15"/>
      <c r="AQ939" s="15"/>
      <c r="AR939" s="15"/>
      <c r="AS939" s="15"/>
      <c r="AT939" s="15"/>
      <c r="AU939" s="15"/>
      <c r="AV939" s="15"/>
      <c r="AW939" s="15"/>
      <c r="AX939" s="15"/>
      <c r="AY939" s="15"/>
      <c r="AZ939" s="15"/>
      <c r="BA939" s="15"/>
      <c r="BB939" s="15"/>
      <c r="BC939" s="15"/>
      <c r="BD939" s="15"/>
      <c r="BE939" s="15"/>
      <c r="BF939" s="15"/>
      <c r="BG939" s="15"/>
      <c r="BH939" s="15"/>
      <c r="BI939" s="15"/>
      <c r="BJ939" s="15"/>
      <c r="BK939" s="15"/>
      <c r="BL939" s="15"/>
      <c r="BM939" s="15"/>
      <c r="BN939" s="15"/>
      <c r="BO939" s="15"/>
      <c r="BP939" s="15"/>
      <c r="BQ939" s="15"/>
      <c r="BR939" s="15"/>
      <c r="BS939" s="15"/>
      <c r="BT939" s="15"/>
      <c r="BU939" s="15"/>
      <c r="BV939" s="15"/>
      <c r="BW939" s="15"/>
      <c r="BX939" s="15"/>
      <c r="BY939" s="15"/>
      <c r="BZ939" s="15"/>
      <c r="CA939" s="8"/>
      <c r="CB939" s="8"/>
      <c r="CC939" s="8"/>
      <c r="CD939" s="8"/>
      <c r="CE939" s="8"/>
      <c r="CF939" s="8"/>
      <c r="CG939" s="8"/>
      <c r="CH939" s="8"/>
      <c r="CI939" s="8"/>
      <c r="CJ939" s="8"/>
      <c r="CK939" s="8"/>
      <c r="CL939" s="8"/>
      <c r="CM939" s="8"/>
      <c r="CN939" s="8"/>
      <c r="CO939" s="8"/>
      <c r="CP939" s="8"/>
      <c r="CQ939" s="8"/>
      <c r="CR939" s="8"/>
      <c r="CS939" s="8"/>
      <c r="CT939" s="8"/>
      <c r="CU939" s="8"/>
      <c r="CV939" s="8"/>
      <c r="CW939" s="8"/>
      <c r="CX939" s="8"/>
      <c r="CY939" s="8"/>
      <c r="CZ939" s="8"/>
    </row>
    <row r="940" ht="14.25" customHeight="1">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c r="BC940" s="15"/>
      <c r="BD940" s="15"/>
      <c r="BE940" s="15"/>
      <c r="BF940" s="15"/>
      <c r="BG940" s="15"/>
      <c r="BH940" s="15"/>
      <c r="BI940" s="15"/>
      <c r="BJ940" s="15"/>
      <c r="BK940" s="15"/>
      <c r="BL940" s="15"/>
      <c r="BM940" s="15"/>
      <c r="BN940" s="15"/>
      <c r="BO940" s="15"/>
      <c r="BP940" s="15"/>
      <c r="BQ940" s="15"/>
      <c r="BR940" s="15"/>
      <c r="BS940" s="15"/>
      <c r="BT940" s="15"/>
      <c r="BU940" s="15"/>
      <c r="BV940" s="15"/>
      <c r="BW940" s="15"/>
      <c r="BX940" s="15"/>
      <c r="BY940" s="15"/>
      <c r="BZ940" s="15"/>
      <c r="CA940" s="8"/>
      <c r="CB940" s="8"/>
      <c r="CC940" s="8"/>
      <c r="CD940" s="8"/>
      <c r="CE940" s="8"/>
      <c r="CF940" s="8"/>
      <c r="CG940" s="8"/>
      <c r="CH940" s="8"/>
      <c r="CI940" s="8"/>
      <c r="CJ940" s="8"/>
      <c r="CK940" s="8"/>
      <c r="CL940" s="8"/>
      <c r="CM940" s="8"/>
      <c r="CN940" s="8"/>
      <c r="CO940" s="8"/>
      <c r="CP940" s="8"/>
      <c r="CQ940" s="8"/>
      <c r="CR940" s="8"/>
      <c r="CS940" s="8"/>
      <c r="CT940" s="8"/>
      <c r="CU940" s="8"/>
      <c r="CV940" s="8"/>
      <c r="CW940" s="8"/>
      <c r="CX940" s="8"/>
      <c r="CY940" s="8"/>
      <c r="CZ940" s="8"/>
    </row>
    <row r="941" ht="14.25" customHeight="1">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c r="AA941" s="15"/>
      <c r="AB941" s="15"/>
      <c r="AC941" s="15"/>
      <c r="AD941" s="15"/>
      <c r="AE941" s="15"/>
      <c r="AF941" s="15"/>
      <c r="AG941" s="15"/>
      <c r="AH941" s="15"/>
      <c r="AI941" s="15"/>
      <c r="AJ941" s="15"/>
      <c r="AK941" s="15"/>
      <c r="AL941" s="15"/>
      <c r="AM941" s="15"/>
      <c r="AN941" s="15"/>
      <c r="AO941" s="15"/>
      <c r="AP941" s="15"/>
      <c r="AQ941" s="15"/>
      <c r="AR941" s="15"/>
      <c r="AS941" s="15"/>
      <c r="AT941" s="15"/>
      <c r="AU941" s="15"/>
      <c r="AV941" s="15"/>
      <c r="AW941" s="15"/>
      <c r="AX941" s="15"/>
      <c r="AY941" s="15"/>
      <c r="AZ941" s="15"/>
      <c r="BA941" s="15"/>
      <c r="BB941" s="15"/>
      <c r="BC941" s="15"/>
      <c r="BD941" s="15"/>
      <c r="BE941" s="15"/>
      <c r="BF941" s="15"/>
      <c r="BG941" s="15"/>
      <c r="BH941" s="15"/>
      <c r="BI941" s="15"/>
      <c r="BJ941" s="15"/>
      <c r="BK941" s="15"/>
      <c r="BL941" s="15"/>
      <c r="BM941" s="15"/>
      <c r="BN941" s="15"/>
      <c r="BO941" s="15"/>
      <c r="BP941" s="15"/>
      <c r="BQ941" s="15"/>
      <c r="BR941" s="15"/>
      <c r="BS941" s="15"/>
      <c r="BT941" s="15"/>
      <c r="BU941" s="15"/>
      <c r="BV941" s="15"/>
      <c r="BW941" s="15"/>
      <c r="BX941" s="15"/>
      <c r="BY941" s="15"/>
      <c r="BZ941" s="15"/>
      <c r="CA941" s="8"/>
      <c r="CB941" s="8"/>
      <c r="CC941" s="8"/>
      <c r="CD941" s="8"/>
      <c r="CE941" s="8"/>
      <c r="CF941" s="8"/>
      <c r="CG941" s="8"/>
      <c r="CH941" s="8"/>
      <c r="CI941" s="8"/>
      <c r="CJ941" s="8"/>
      <c r="CK941" s="8"/>
      <c r="CL941" s="8"/>
      <c r="CM941" s="8"/>
      <c r="CN941" s="8"/>
      <c r="CO941" s="8"/>
      <c r="CP941" s="8"/>
      <c r="CQ941" s="8"/>
      <c r="CR941" s="8"/>
      <c r="CS941" s="8"/>
      <c r="CT941" s="8"/>
      <c r="CU941" s="8"/>
      <c r="CV941" s="8"/>
      <c r="CW941" s="8"/>
      <c r="CX941" s="8"/>
      <c r="CY941" s="8"/>
      <c r="CZ941" s="8"/>
    </row>
    <row r="942" ht="14.25" customHeight="1">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c r="BC942" s="15"/>
      <c r="BD942" s="15"/>
      <c r="BE942" s="15"/>
      <c r="BF942" s="15"/>
      <c r="BG942" s="15"/>
      <c r="BH942" s="15"/>
      <c r="BI942" s="15"/>
      <c r="BJ942" s="15"/>
      <c r="BK942" s="15"/>
      <c r="BL942" s="15"/>
      <c r="BM942" s="15"/>
      <c r="BN942" s="15"/>
      <c r="BO942" s="15"/>
      <c r="BP942" s="15"/>
      <c r="BQ942" s="15"/>
      <c r="BR942" s="15"/>
      <c r="BS942" s="15"/>
      <c r="BT942" s="15"/>
      <c r="BU942" s="15"/>
      <c r="BV942" s="15"/>
      <c r="BW942" s="15"/>
      <c r="BX942" s="15"/>
      <c r="BY942" s="15"/>
      <c r="BZ942" s="15"/>
      <c r="CA942" s="8"/>
      <c r="CB942" s="8"/>
      <c r="CC942" s="8"/>
      <c r="CD942" s="8"/>
      <c r="CE942" s="8"/>
      <c r="CF942" s="8"/>
      <c r="CG942" s="8"/>
      <c r="CH942" s="8"/>
      <c r="CI942" s="8"/>
      <c r="CJ942" s="8"/>
      <c r="CK942" s="8"/>
      <c r="CL942" s="8"/>
      <c r="CM942" s="8"/>
      <c r="CN942" s="8"/>
      <c r="CO942" s="8"/>
      <c r="CP942" s="8"/>
      <c r="CQ942" s="8"/>
      <c r="CR942" s="8"/>
      <c r="CS942" s="8"/>
      <c r="CT942" s="8"/>
      <c r="CU942" s="8"/>
      <c r="CV942" s="8"/>
      <c r="CW942" s="8"/>
      <c r="CX942" s="8"/>
      <c r="CY942" s="8"/>
      <c r="CZ942" s="8"/>
    </row>
    <row r="943" ht="14.25" customHeight="1">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c r="AA943" s="15"/>
      <c r="AB943" s="15"/>
      <c r="AC943" s="15"/>
      <c r="AD943" s="15"/>
      <c r="AE943" s="15"/>
      <c r="AF943" s="15"/>
      <c r="AG943" s="15"/>
      <c r="AH943" s="15"/>
      <c r="AI943" s="15"/>
      <c r="AJ943" s="15"/>
      <c r="AK943" s="15"/>
      <c r="AL943" s="15"/>
      <c r="AM943" s="15"/>
      <c r="AN943" s="15"/>
      <c r="AO943" s="15"/>
      <c r="AP943" s="15"/>
      <c r="AQ943" s="15"/>
      <c r="AR943" s="15"/>
      <c r="AS943" s="15"/>
      <c r="AT943" s="15"/>
      <c r="AU943" s="15"/>
      <c r="AV943" s="15"/>
      <c r="AW943" s="15"/>
      <c r="AX943" s="15"/>
      <c r="AY943" s="15"/>
      <c r="AZ943" s="15"/>
      <c r="BA943" s="15"/>
      <c r="BB943" s="15"/>
      <c r="BC943" s="15"/>
      <c r="BD943" s="15"/>
      <c r="BE943" s="15"/>
      <c r="BF943" s="15"/>
      <c r="BG943" s="15"/>
      <c r="BH943" s="15"/>
      <c r="BI943" s="15"/>
      <c r="BJ943" s="15"/>
      <c r="BK943" s="15"/>
      <c r="BL943" s="15"/>
      <c r="BM943" s="15"/>
      <c r="BN943" s="15"/>
      <c r="BO943" s="15"/>
      <c r="BP943" s="15"/>
      <c r="BQ943" s="15"/>
      <c r="BR943" s="15"/>
      <c r="BS943" s="15"/>
      <c r="BT943" s="15"/>
      <c r="BU943" s="15"/>
      <c r="BV943" s="15"/>
      <c r="BW943" s="15"/>
      <c r="BX943" s="15"/>
      <c r="BY943" s="15"/>
      <c r="BZ943" s="15"/>
      <c r="CA943" s="8"/>
      <c r="CB943" s="8"/>
      <c r="CC943" s="8"/>
      <c r="CD943" s="8"/>
      <c r="CE943" s="8"/>
      <c r="CF943" s="8"/>
      <c r="CG943" s="8"/>
      <c r="CH943" s="8"/>
      <c r="CI943" s="8"/>
      <c r="CJ943" s="8"/>
      <c r="CK943" s="8"/>
      <c r="CL943" s="8"/>
      <c r="CM943" s="8"/>
      <c r="CN943" s="8"/>
      <c r="CO943" s="8"/>
      <c r="CP943" s="8"/>
      <c r="CQ943" s="8"/>
      <c r="CR943" s="8"/>
      <c r="CS943" s="8"/>
      <c r="CT943" s="8"/>
      <c r="CU943" s="8"/>
      <c r="CV943" s="8"/>
      <c r="CW943" s="8"/>
      <c r="CX943" s="8"/>
      <c r="CY943" s="8"/>
      <c r="CZ943" s="8"/>
    </row>
    <row r="944" ht="14.25" customHeight="1">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c r="BC944" s="15"/>
      <c r="BD944" s="15"/>
      <c r="BE944" s="15"/>
      <c r="BF944" s="15"/>
      <c r="BG944" s="15"/>
      <c r="BH944" s="15"/>
      <c r="BI944" s="15"/>
      <c r="BJ944" s="15"/>
      <c r="BK944" s="15"/>
      <c r="BL944" s="15"/>
      <c r="BM944" s="15"/>
      <c r="BN944" s="15"/>
      <c r="BO944" s="15"/>
      <c r="BP944" s="15"/>
      <c r="BQ944" s="15"/>
      <c r="BR944" s="15"/>
      <c r="BS944" s="15"/>
      <c r="BT944" s="15"/>
      <c r="BU944" s="15"/>
      <c r="BV944" s="15"/>
      <c r="BW944" s="15"/>
      <c r="BX944" s="15"/>
      <c r="BY944" s="15"/>
      <c r="BZ944" s="15"/>
      <c r="CA944" s="8"/>
      <c r="CB944" s="8"/>
      <c r="CC944" s="8"/>
      <c r="CD944" s="8"/>
      <c r="CE944" s="8"/>
      <c r="CF944" s="8"/>
      <c r="CG944" s="8"/>
      <c r="CH944" s="8"/>
      <c r="CI944" s="8"/>
      <c r="CJ944" s="8"/>
      <c r="CK944" s="8"/>
      <c r="CL944" s="8"/>
      <c r="CM944" s="8"/>
      <c r="CN944" s="8"/>
      <c r="CO944" s="8"/>
      <c r="CP944" s="8"/>
      <c r="CQ944" s="8"/>
      <c r="CR944" s="8"/>
      <c r="CS944" s="8"/>
      <c r="CT944" s="8"/>
      <c r="CU944" s="8"/>
      <c r="CV944" s="8"/>
      <c r="CW944" s="8"/>
      <c r="CX944" s="8"/>
      <c r="CY944" s="8"/>
      <c r="CZ944" s="8"/>
    </row>
    <row r="945" ht="14.25" customHeight="1">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c r="AA945" s="15"/>
      <c r="AB945" s="15"/>
      <c r="AC945" s="15"/>
      <c r="AD945" s="15"/>
      <c r="AE945" s="15"/>
      <c r="AF945" s="15"/>
      <c r="AG945" s="15"/>
      <c r="AH945" s="15"/>
      <c r="AI945" s="15"/>
      <c r="AJ945" s="15"/>
      <c r="AK945" s="15"/>
      <c r="AL945" s="15"/>
      <c r="AM945" s="15"/>
      <c r="AN945" s="15"/>
      <c r="AO945" s="15"/>
      <c r="AP945" s="15"/>
      <c r="AQ945" s="15"/>
      <c r="AR945" s="15"/>
      <c r="AS945" s="15"/>
      <c r="AT945" s="15"/>
      <c r="AU945" s="15"/>
      <c r="AV945" s="15"/>
      <c r="AW945" s="15"/>
      <c r="AX945" s="15"/>
      <c r="AY945" s="15"/>
      <c r="AZ945" s="15"/>
      <c r="BA945" s="15"/>
      <c r="BB945" s="15"/>
      <c r="BC945" s="15"/>
      <c r="BD945" s="15"/>
      <c r="BE945" s="15"/>
      <c r="BF945" s="15"/>
      <c r="BG945" s="15"/>
      <c r="BH945" s="15"/>
      <c r="BI945" s="15"/>
      <c r="BJ945" s="15"/>
      <c r="BK945" s="15"/>
      <c r="BL945" s="15"/>
      <c r="BM945" s="15"/>
      <c r="BN945" s="15"/>
      <c r="BO945" s="15"/>
      <c r="BP945" s="15"/>
      <c r="BQ945" s="15"/>
      <c r="BR945" s="15"/>
      <c r="BS945" s="15"/>
      <c r="BT945" s="15"/>
      <c r="BU945" s="15"/>
      <c r="BV945" s="15"/>
      <c r="BW945" s="15"/>
      <c r="BX945" s="15"/>
      <c r="BY945" s="15"/>
      <c r="BZ945" s="15"/>
      <c r="CA945" s="8"/>
      <c r="CB945" s="8"/>
      <c r="CC945" s="8"/>
      <c r="CD945" s="8"/>
      <c r="CE945" s="8"/>
      <c r="CF945" s="8"/>
      <c r="CG945" s="8"/>
      <c r="CH945" s="8"/>
      <c r="CI945" s="8"/>
      <c r="CJ945" s="8"/>
      <c r="CK945" s="8"/>
      <c r="CL945" s="8"/>
      <c r="CM945" s="8"/>
      <c r="CN945" s="8"/>
      <c r="CO945" s="8"/>
      <c r="CP945" s="8"/>
      <c r="CQ945" s="8"/>
      <c r="CR945" s="8"/>
      <c r="CS945" s="8"/>
      <c r="CT945" s="8"/>
      <c r="CU945" s="8"/>
      <c r="CV945" s="8"/>
      <c r="CW945" s="8"/>
      <c r="CX945" s="8"/>
      <c r="CY945" s="8"/>
      <c r="CZ945" s="8"/>
    </row>
    <row r="946" ht="14.25" customHeight="1">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c r="BC946" s="15"/>
      <c r="BD946" s="15"/>
      <c r="BE946" s="15"/>
      <c r="BF946" s="15"/>
      <c r="BG946" s="15"/>
      <c r="BH946" s="15"/>
      <c r="BI946" s="15"/>
      <c r="BJ946" s="15"/>
      <c r="BK946" s="15"/>
      <c r="BL946" s="15"/>
      <c r="BM946" s="15"/>
      <c r="BN946" s="15"/>
      <c r="BO946" s="15"/>
      <c r="BP946" s="15"/>
      <c r="BQ946" s="15"/>
      <c r="BR946" s="15"/>
      <c r="BS946" s="15"/>
      <c r="BT946" s="15"/>
      <c r="BU946" s="15"/>
      <c r="BV946" s="15"/>
      <c r="BW946" s="15"/>
      <c r="BX946" s="15"/>
      <c r="BY946" s="15"/>
      <c r="BZ946" s="15"/>
      <c r="CA946" s="8"/>
      <c r="CB946" s="8"/>
      <c r="CC946" s="8"/>
      <c r="CD946" s="8"/>
      <c r="CE946" s="8"/>
      <c r="CF946" s="8"/>
      <c r="CG946" s="8"/>
      <c r="CH946" s="8"/>
      <c r="CI946" s="8"/>
      <c r="CJ946" s="8"/>
      <c r="CK946" s="8"/>
      <c r="CL946" s="8"/>
      <c r="CM946" s="8"/>
      <c r="CN946" s="8"/>
      <c r="CO946" s="8"/>
      <c r="CP946" s="8"/>
      <c r="CQ946" s="8"/>
      <c r="CR946" s="8"/>
      <c r="CS946" s="8"/>
      <c r="CT946" s="8"/>
      <c r="CU946" s="8"/>
      <c r="CV946" s="8"/>
      <c r="CW946" s="8"/>
      <c r="CX946" s="8"/>
      <c r="CY946" s="8"/>
      <c r="CZ946" s="8"/>
    </row>
    <row r="947" ht="14.25" customHeight="1">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c r="AA947" s="15"/>
      <c r="AB947" s="15"/>
      <c r="AC947" s="15"/>
      <c r="AD947" s="15"/>
      <c r="AE947" s="15"/>
      <c r="AF947" s="15"/>
      <c r="AG947" s="15"/>
      <c r="AH947" s="15"/>
      <c r="AI947" s="15"/>
      <c r="AJ947" s="15"/>
      <c r="AK947" s="15"/>
      <c r="AL947" s="15"/>
      <c r="AM947" s="15"/>
      <c r="AN947" s="15"/>
      <c r="AO947" s="15"/>
      <c r="AP947" s="15"/>
      <c r="AQ947" s="15"/>
      <c r="AR947" s="15"/>
      <c r="AS947" s="15"/>
      <c r="AT947" s="15"/>
      <c r="AU947" s="15"/>
      <c r="AV947" s="15"/>
      <c r="AW947" s="15"/>
      <c r="AX947" s="15"/>
      <c r="AY947" s="15"/>
      <c r="AZ947" s="15"/>
      <c r="BA947" s="15"/>
      <c r="BB947" s="15"/>
      <c r="BC947" s="15"/>
      <c r="BD947" s="15"/>
      <c r="BE947" s="15"/>
      <c r="BF947" s="15"/>
      <c r="BG947" s="15"/>
      <c r="BH947" s="15"/>
      <c r="BI947" s="15"/>
      <c r="BJ947" s="15"/>
      <c r="BK947" s="15"/>
      <c r="BL947" s="15"/>
      <c r="BM947" s="15"/>
      <c r="BN947" s="15"/>
      <c r="BO947" s="15"/>
      <c r="BP947" s="15"/>
      <c r="BQ947" s="15"/>
      <c r="BR947" s="15"/>
      <c r="BS947" s="15"/>
      <c r="BT947" s="15"/>
      <c r="BU947" s="15"/>
      <c r="BV947" s="15"/>
      <c r="BW947" s="15"/>
      <c r="BX947" s="15"/>
      <c r="BY947" s="15"/>
      <c r="BZ947" s="15"/>
      <c r="CA947" s="8"/>
      <c r="CB947" s="8"/>
      <c r="CC947" s="8"/>
      <c r="CD947" s="8"/>
      <c r="CE947" s="8"/>
      <c r="CF947" s="8"/>
      <c r="CG947" s="8"/>
      <c r="CH947" s="8"/>
      <c r="CI947" s="8"/>
      <c r="CJ947" s="8"/>
      <c r="CK947" s="8"/>
      <c r="CL947" s="8"/>
      <c r="CM947" s="8"/>
      <c r="CN947" s="8"/>
      <c r="CO947" s="8"/>
      <c r="CP947" s="8"/>
      <c r="CQ947" s="8"/>
      <c r="CR947" s="8"/>
      <c r="CS947" s="8"/>
      <c r="CT947" s="8"/>
      <c r="CU947" s="8"/>
      <c r="CV947" s="8"/>
      <c r="CW947" s="8"/>
      <c r="CX947" s="8"/>
      <c r="CY947" s="8"/>
      <c r="CZ947" s="8"/>
    </row>
    <row r="948" ht="14.25" customHeight="1">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c r="BC948" s="15"/>
      <c r="BD948" s="15"/>
      <c r="BE948" s="15"/>
      <c r="BF948" s="15"/>
      <c r="BG948" s="15"/>
      <c r="BH948" s="15"/>
      <c r="BI948" s="15"/>
      <c r="BJ948" s="15"/>
      <c r="BK948" s="15"/>
      <c r="BL948" s="15"/>
      <c r="BM948" s="15"/>
      <c r="BN948" s="15"/>
      <c r="BO948" s="15"/>
      <c r="BP948" s="15"/>
      <c r="BQ948" s="15"/>
      <c r="BR948" s="15"/>
      <c r="BS948" s="15"/>
      <c r="BT948" s="15"/>
      <c r="BU948" s="15"/>
      <c r="BV948" s="15"/>
      <c r="BW948" s="15"/>
      <c r="BX948" s="15"/>
      <c r="BY948" s="15"/>
      <c r="BZ948" s="15"/>
      <c r="CA948" s="8"/>
      <c r="CB948" s="8"/>
      <c r="CC948" s="8"/>
      <c r="CD948" s="8"/>
      <c r="CE948" s="8"/>
      <c r="CF948" s="8"/>
      <c r="CG948" s="8"/>
      <c r="CH948" s="8"/>
      <c r="CI948" s="8"/>
      <c r="CJ948" s="8"/>
      <c r="CK948" s="8"/>
      <c r="CL948" s="8"/>
      <c r="CM948" s="8"/>
      <c r="CN948" s="8"/>
      <c r="CO948" s="8"/>
      <c r="CP948" s="8"/>
      <c r="CQ948" s="8"/>
      <c r="CR948" s="8"/>
      <c r="CS948" s="8"/>
      <c r="CT948" s="8"/>
      <c r="CU948" s="8"/>
      <c r="CV948" s="8"/>
      <c r="CW948" s="8"/>
      <c r="CX948" s="8"/>
      <c r="CY948" s="8"/>
      <c r="CZ948" s="8"/>
    </row>
    <row r="949" ht="14.25" customHeight="1">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c r="AA949" s="15"/>
      <c r="AB949" s="15"/>
      <c r="AC949" s="15"/>
      <c r="AD949" s="15"/>
      <c r="AE949" s="15"/>
      <c r="AF949" s="15"/>
      <c r="AG949" s="15"/>
      <c r="AH949" s="15"/>
      <c r="AI949" s="15"/>
      <c r="AJ949" s="15"/>
      <c r="AK949" s="15"/>
      <c r="AL949" s="15"/>
      <c r="AM949" s="15"/>
      <c r="AN949" s="15"/>
      <c r="AO949" s="15"/>
      <c r="AP949" s="15"/>
      <c r="AQ949" s="15"/>
      <c r="AR949" s="15"/>
      <c r="AS949" s="15"/>
      <c r="AT949" s="15"/>
      <c r="AU949" s="15"/>
      <c r="AV949" s="15"/>
      <c r="AW949" s="15"/>
      <c r="AX949" s="15"/>
      <c r="AY949" s="15"/>
      <c r="AZ949" s="15"/>
      <c r="BA949" s="15"/>
      <c r="BB949" s="15"/>
      <c r="BC949" s="15"/>
      <c r="BD949" s="15"/>
      <c r="BE949" s="15"/>
      <c r="BF949" s="15"/>
      <c r="BG949" s="15"/>
      <c r="BH949" s="15"/>
      <c r="BI949" s="15"/>
      <c r="BJ949" s="15"/>
      <c r="BK949" s="15"/>
      <c r="BL949" s="15"/>
      <c r="BM949" s="15"/>
      <c r="BN949" s="15"/>
      <c r="BO949" s="15"/>
      <c r="BP949" s="15"/>
      <c r="BQ949" s="15"/>
      <c r="BR949" s="15"/>
      <c r="BS949" s="15"/>
      <c r="BT949" s="15"/>
      <c r="BU949" s="15"/>
      <c r="BV949" s="15"/>
      <c r="BW949" s="15"/>
      <c r="BX949" s="15"/>
      <c r="BY949" s="15"/>
      <c r="BZ949" s="15"/>
      <c r="CA949" s="8"/>
      <c r="CB949" s="8"/>
      <c r="CC949" s="8"/>
      <c r="CD949" s="8"/>
      <c r="CE949" s="8"/>
      <c r="CF949" s="8"/>
      <c r="CG949" s="8"/>
      <c r="CH949" s="8"/>
      <c r="CI949" s="8"/>
      <c r="CJ949" s="8"/>
      <c r="CK949" s="8"/>
      <c r="CL949" s="8"/>
      <c r="CM949" s="8"/>
      <c r="CN949" s="8"/>
      <c r="CO949" s="8"/>
      <c r="CP949" s="8"/>
      <c r="CQ949" s="8"/>
      <c r="CR949" s="8"/>
      <c r="CS949" s="8"/>
      <c r="CT949" s="8"/>
      <c r="CU949" s="8"/>
      <c r="CV949" s="8"/>
      <c r="CW949" s="8"/>
      <c r="CX949" s="8"/>
      <c r="CY949" s="8"/>
      <c r="CZ949" s="8"/>
    </row>
    <row r="950" ht="14.25" customHeight="1">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c r="BC950" s="15"/>
      <c r="BD950" s="15"/>
      <c r="BE950" s="15"/>
      <c r="BF950" s="15"/>
      <c r="BG950" s="15"/>
      <c r="BH950" s="15"/>
      <c r="BI950" s="15"/>
      <c r="BJ950" s="15"/>
      <c r="BK950" s="15"/>
      <c r="BL950" s="15"/>
      <c r="BM950" s="15"/>
      <c r="BN950" s="15"/>
      <c r="BO950" s="15"/>
      <c r="BP950" s="15"/>
      <c r="BQ950" s="15"/>
      <c r="BR950" s="15"/>
      <c r="BS950" s="15"/>
      <c r="BT950" s="15"/>
      <c r="BU950" s="15"/>
      <c r="BV950" s="15"/>
      <c r="BW950" s="15"/>
      <c r="BX950" s="15"/>
      <c r="BY950" s="15"/>
      <c r="BZ950" s="15"/>
      <c r="CA950" s="8"/>
      <c r="CB950" s="8"/>
      <c r="CC950" s="8"/>
      <c r="CD950" s="8"/>
      <c r="CE950" s="8"/>
      <c r="CF950" s="8"/>
      <c r="CG950" s="8"/>
      <c r="CH950" s="8"/>
      <c r="CI950" s="8"/>
      <c r="CJ950" s="8"/>
      <c r="CK950" s="8"/>
      <c r="CL950" s="8"/>
      <c r="CM950" s="8"/>
      <c r="CN950" s="8"/>
      <c r="CO950" s="8"/>
      <c r="CP950" s="8"/>
      <c r="CQ950" s="8"/>
      <c r="CR950" s="8"/>
      <c r="CS950" s="8"/>
      <c r="CT950" s="8"/>
      <c r="CU950" s="8"/>
      <c r="CV950" s="8"/>
      <c r="CW950" s="8"/>
      <c r="CX950" s="8"/>
      <c r="CY950" s="8"/>
      <c r="CZ950" s="8"/>
    </row>
    <row r="951" ht="14.25" customHeight="1">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c r="AA951" s="15"/>
      <c r="AB951" s="15"/>
      <c r="AC951" s="15"/>
      <c r="AD951" s="15"/>
      <c r="AE951" s="15"/>
      <c r="AF951" s="15"/>
      <c r="AG951" s="15"/>
      <c r="AH951" s="15"/>
      <c r="AI951" s="15"/>
      <c r="AJ951" s="15"/>
      <c r="AK951" s="15"/>
      <c r="AL951" s="15"/>
      <c r="AM951" s="15"/>
      <c r="AN951" s="15"/>
      <c r="AO951" s="15"/>
      <c r="AP951" s="15"/>
      <c r="AQ951" s="15"/>
      <c r="AR951" s="15"/>
      <c r="AS951" s="15"/>
      <c r="AT951" s="15"/>
      <c r="AU951" s="15"/>
      <c r="AV951" s="15"/>
      <c r="AW951" s="15"/>
      <c r="AX951" s="15"/>
      <c r="AY951" s="15"/>
      <c r="AZ951" s="15"/>
      <c r="BA951" s="15"/>
      <c r="BB951" s="15"/>
      <c r="BC951" s="15"/>
      <c r="BD951" s="15"/>
      <c r="BE951" s="15"/>
      <c r="BF951" s="15"/>
      <c r="BG951" s="15"/>
      <c r="BH951" s="15"/>
      <c r="BI951" s="15"/>
      <c r="BJ951" s="15"/>
      <c r="BK951" s="15"/>
      <c r="BL951" s="15"/>
      <c r="BM951" s="15"/>
      <c r="BN951" s="15"/>
      <c r="BO951" s="15"/>
      <c r="BP951" s="15"/>
      <c r="BQ951" s="15"/>
      <c r="BR951" s="15"/>
      <c r="BS951" s="15"/>
      <c r="BT951" s="15"/>
      <c r="BU951" s="15"/>
      <c r="BV951" s="15"/>
      <c r="BW951" s="15"/>
      <c r="BX951" s="15"/>
      <c r="BY951" s="15"/>
      <c r="BZ951" s="15"/>
      <c r="CA951" s="8"/>
      <c r="CB951" s="8"/>
      <c r="CC951" s="8"/>
      <c r="CD951" s="8"/>
      <c r="CE951" s="8"/>
      <c r="CF951" s="8"/>
      <c r="CG951" s="8"/>
      <c r="CH951" s="8"/>
      <c r="CI951" s="8"/>
      <c r="CJ951" s="8"/>
      <c r="CK951" s="8"/>
      <c r="CL951" s="8"/>
      <c r="CM951" s="8"/>
      <c r="CN951" s="8"/>
      <c r="CO951" s="8"/>
      <c r="CP951" s="8"/>
      <c r="CQ951" s="8"/>
      <c r="CR951" s="8"/>
      <c r="CS951" s="8"/>
      <c r="CT951" s="8"/>
      <c r="CU951" s="8"/>
      <c r="CV951" s="8"/>
      <c r="CW951" s="8"/>
      <c r="CX951" s="8"/>
      <c r="CY951" s="8"/>
      <c r="CZ951" s="8"/>
    </row>
    <row r="952" ht="14.25" customHeight="1">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c r="BC952" s="15"/>
      <c r="BD952" s="15"/>
      <c r="BE952" s="15"/>
      <c r="BF952" s="15"/>
      <c r="BG952" s="15"/>
      <c r="BH952" s="15"/>
      <c r="BI952" s="15"/>
      <c r="BJ952" s="15"/>
      <c r="BK952" s="15"/>
      <c r="BL952" s="15"/>
      <c r="BM952" s="15"/>
      <c r="BN952" s="15"/>
      <c r="BO952" s="15"/>
      <c r="BP952" s="15"/>
      <c r="BQ952" s="15"/>
      <c r="BR952" s="15"/>
      <c r="BS952" s="15"/>
      <c r="BT952" s="15"/>
      <c r="BU952" s="15"/>
      <c r="BV952" s="15"/>
      <c r="BW952" s="15"/>
      <c r="BX952" s="15"/>
      <c r="BY952" s="15"/>
      <c r="BZ952" s="15"/>
      <c r="CA952" s="8"/>
      <c r="CB952" s="8"/>
      <c r="CC952" s="8"/>
      <c r="CD952" s="8"/>
      <c r="CE952" s="8"/>
      <c r="CF952" s="8"/>
      <c r="CG952" s="8"/>
      <c r="CH952" s="8"/>
      <c r="CI952" s="8"/>
      <c r="CJ952" s="8"/>
      <c r="CK952" s="8"/>
      <c r="CL952" s="8"/>
      <c r="CM952" s="8"/>
      <c r="CN952" s="8"/>
      <c r="CO952" s="8"/>
      <c r="CP952" s="8"/>
      <c r="CQ952" s="8"/>
      <c r="CR952" s="8"/>
      <c r="CS952" s="8"/>
      <c r="CT952" s="8"/>
      <c r="CU952" s="8"/>
      <c r="CV952" s="8"/>
      <c r="CW952" s="8"/>
      <c r="CX952" s="8"/>
      <c r="CY952" s="8"/>
      <c r="CZ952" s="8"/>
    </row>
    <row r="953" ht="14.25" customHeight="1">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c r="AA953" s="15"/>
      <c r="AB953" s="15"/>
      <c r="AC953" s="15"/>
      <c r="AD953" s="15"/>
      <c r="AE953" s="15"/>
      <c r="AF953" s="15"/>
      <c r="AG953" s="15"/>
      <c r="AH953" s="15"/>
      <c r="AI953" s="15"/>
      <c r="AJ953" s="15"/>
      <c r="AK953" s="15"/>
      <c r="AL953" s="15"/>
      <c r="AM953" s="15"/>
      <c r="AN953" s="15"/>
      <c r="AO953" s="15"/>
      <c r="AP953" s="15"/>
      <c r="AQ953" s="15"/>
      <c r="AR953" s="15"/>
      <c r="AS953" s="15"/>
      <c r="AT953" s="15"/>
      <c r="AU953" s="15"/>
      <c r="AV953" s="15"/>
      <c r="AW953" s="15"/>
      <c r="AX953" s="15"/>
      <c r="AY953" s="15"/>
      <c r="AZ953" s="15"/>
      <c r="BA953" s="15"/>
      <c r="BB953" s="15"/>
      <c r="BC953" s="15"/>
      <c r="BD953" s="15"/>
      <c r="BE953" s="15"/>
      <c r="BF953" s="15"/>
      <c r="BG953" s="15"/>
      <c r="BH953" s="15"/>
      <c r="BI953" s="15"/>
      <c r="BJ953" s="15"/>
      <c r="BK953" s="15"/>
      <c r="BL953" s="15"/>
      <c r="BM953" s="15"/>
      <c r="BN953" s="15"/>
      <c r="BO953" s="15"/>
      <c r="BP953" s="15"/>
      <c r="BQ953" s="15"/>
      <c r="BR953" s="15"/>
      <c r="BS953" s="15"/>
      <c r="BT953" s="15"/>
      <c r="BU953" s="15"/>
      <c r="BV953" s="15"/>
      <c r="BW953" s="15"/>
      <c r="BX953" s="15"/>
      <c r="BY953" s="15"/>
      <c r="BZ953" s="15"/>
      <c r="CA953" s="8"/>
      <c r="CB953" s="8"/>
      <c r="CC953" s="8"/>
      <c r="CD953" s="8"/>
      <c r="CE953" s="8"/>
      <c r="CF953" s="8"/>
      <c r="CG953" s="8"/>
      <c r="CH953" s="8"/>
      <c r="CI953" s="8"/>
      <c r="CJ953" s="8"/>
      <c r="CK953" s="8"/>
      <c r="CL953" s="8"/>
      <c r="CM953" s="8"/>
      <c r="CN953" s="8"/>
      <c r="CO953" s="8"/>
      <c r="CP953" s="8"/>
      <c r="CQ953" s="8"/>
      <c r="CR953" s="8"/>
      <c r="CS953" s="8"/>
      <c r="CT953" s="8"/>
      <c r="CU953" s="8"/>
      <c r="CV953" s="8"/>
      <c r="CW953" s="8"/>
      <c r="CX953" s="8"/>
      <c r="CY953" s="8"/>
      <c r="CZ953" s="8"/>
    </row>
    <row r="954" ht="14.25" customHeight="1">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c r="BC954" s="15"/>
      <c r="BD954" s="15"/>
      <c r="BE954" s="15"/>
      <c r="BF954" s="15"/>
      <c r="BG954" s="15"/>
      <c r="BH954" s="15"/>
      <c r="BI954" s="15"/>
      <c r="BJ954" s="15"/>
      <c r="BK954" s="15"/>
      <c r="BL954" s="15"/>
      <c r="BM954" s="15"/>
      <c r="BN954" s="15"/>
      <c r="BO954" s="15"/>
      <c r="BP954" s="15"/>
      <c r="BQ954" s="15"/>
      <c r="BR954" s="15"/>
      <c r="BS954" s="15"/>
      <c r="BT954" s="15"/>
      <c r="BU954" s="15"/>
      <c r="BV954" s="15"/>
      <c r="BW954" s="15"/>
      <c r="BX954" s="15"/>
      <c r="BY954" s="15"/>
      <c r="BZ954" s="15"/>
      <c r="CA954" s="8"/>
      <c r="CB954" s="8"/>
      <c r="CC954" s="8"/>
      <c r="CD954" s="8"/>
      <c r="CE954" s="8"/>
      <c r="CF954" s="8"/>
      <c r="CG954" s="8"/>
      <c r="CH954" s="8"/>
      <c r="CI954" s="8"/>
      <c r="CJ954" s="8"/>
      <c r="CK954" s="8"/>
      <c r="CL954" s="8"/>
      <c r="CM954" s="8"/>
      <c r="CN954" s="8"/>
      <c r="CO954" s="8"/>
      <c r="CP954" s="8"/>
      <c r="CQ954" s="8"/>
      <c r="CR954" s="8"/>
      <c r="CS954" s="8"/>
      <c r="CT954" s="8"/>
      <c r="CU954" s="8"/>
      <c r="CV954" s="8"/>
      <c r="CW954" s="8"/>
      <c r="CX954" s="8"/>
      <c r="CY954" s="8"/>
      <c r="CZ954" s="8"/>
    </row>
    <row r="955" ht="14.25" customHeight="1">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c r="AA955" s="15"/>
      <c r="AB955" s="15"/>
      <c r="AC955" s="15"/>
      <c r="AD955" s="15"/>
      <c r="AE955" s="15"/>
      <c r="AF955" s="15"/>
      <c r="AG955" s="15"/>
      <c r="AH955" s="15"/>
      <c r="AI955" s="15"/>
      <c r="AJ955" s="15"/>
      <c r="AK955" s="15"/>
      <c r="AL955" s="15"/>
      <c r="AM955" s="15"/>
      <c r="AN955" s="15"/>
      <c r="AO955" s="15"/>
      <c r="AP955" s="15"/>
      <c r="AQ955" s="15"/>
      <c r="AR955" s="15"/>
      <c r="AS955" s="15"/>
      <c r="AT955" s="15"/>
      <c r="AU955" s="15"/>
      <c r="AV955" s="15"/>
      <c r="AW955" s="15"/>
      <c r="AX955" s="15"/>
      <c r="AY955" s="15"/>
      <c r="AZ955" s="15"/>
      <c r="BA955" s="15"/>
      <c r="BB955" s="15"/>
      <c r="BC955" s="15"/>
      <c r="BD955" s="15"/>
      <c r="BE955" s="15"/>
      <c r="BF955" s="15"/>
      <c r="BG955" s="15"/>
      <c r="BH955" s="15"/>
      <c r="BI955" s="15"/>
      <c r="BJ955" s="15"/>
      <c r="BK955" s="15"/>
      <c r="BL955" s="15"/>
      <c r="BM955" s="15"/>
      <c r="BN955" s="15"/>
      <c r="BO955" s="15"/>
      <c r="BP955" s="15"/>
      <c r="BQ955" s="15"/>
      <c r="BR955" s="15"/>
      <c r="BS955" s="15"/>
      <c r="BT955" s="15"/>
      <c r="BU955" s="15"/>
      <c r="BV955" s="15"/>
      <c r="BW955" s="15"/>
      <c r="BX955" s="15"/>
      <c r="BY955" s="15"/>
      <c r="BZ955" s="15"/>
      <c r="CA955" s="8"/>
      <c r="CB955" s="8"/>
      <c r="CC955" s="8"/>
      <c r="CD955" s="8"/>
      <c r="CE955" s="8"/>
      <c r="CF955" s="8"/>
      <c r="CG955" s="8"/>
      <c r="CH955" s="8"/>
      <c r="CI955" s="8"/>
      <c r="CJ955" s="8"/>
      <c r="CK955" s="8"/>
      <c r="CL955" s="8"/>
      <c r="CM955" s="8"/>
      <c r="CN955" s="8"/>
      <c r="CO955" s="8"/>
      <c r="CP955" s="8"/>
      <c r="CQ955" s="8"/>
      <c r="CR955" s="8"/>
      <c r="CS955" s="8"/>
      <c r="CT955" s="8"/>
      <c r="CU955" s="8"/>
      <c r="CV955" s="8"/>
      <c r="CW955" s="8"/>
      <c r="CX955" s="8"/>
      <c r="CY955" s="8"/>
      <c r="CZ955" s="8"/>
    </row>
    <row r="956" ht="14.25" customHeight="1">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c r="BC956" s="15"/>
      <c r="BD956" s="15"/>
      <c r="BE956" s="15"/>
      <c r="BF956" s="15"/>
      <c r="BG956" s="15"/>
      <c r="BH956" s="15"/>
      <c r="BI956" s="15"/>
      <c r="BJ956" s="15"/>
      <c r="BK956" s="15"/>
      <c r="BL956" s="15"/>
      <c r="BM956" s="15"/>
      <c r="BN956" s="15"/>
      <c r="BO956" s="15"/>
      <c r="BP956" s="15"/>
      <c r="BQ956" s="15"/>
      <c r="BR956" s="15"/>
      <c r="BS956" s="15"/>
      <c r="BT956" s="15"/>
      <c r="BU956" s="15"/>
      <c r="BV956" s="15"/>
      <c r="BW956" s="15"/>
      <c r="BX956" s="15"/>
      <c r="BY956" s="15"/>
      <c r="BZ956" s="15"/>
      <c r="CA956" s="8"/>
      <c r="CB956" s="8"/>
      <c r="CC956" s="8"/>
      <c r="CD956" s="8"/>
      <c r="CE956" s="8"/>
      <c r="CF956" s="8"/>
      <c r="CG956" s="8"/>
      <c r="CH956" s="8"/>
      <c r="CI956" s="8"/>
      <c r="CJ956" s="8"/>
      <c r="CK956" s="8"/>
      <c r="CL956" s="8"/>
      <c r="CM956" s="8"/>
      <c r="CN956" s="8"/>
      <c r="CO956" s="8"/>
      <c r="CP956" s="8"/>
      <c r="CQ956" s="8"/>
      <c r="CR956" s="8"/>
      <c r="CS956" s="8"/>
      <c r="CT956" s="8"/>
      <c r="CU956" s="8"/>
      <c r="CV956" s="8"/>
      <c r="CW956" s="8"/>
      <c r="CX956" s="8"/>
      <c r="CY956" s="8"/>
      <c r="CZ956" s="8"/>
    </row>
    <row r="957" ht="14.25" customHeight="1">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c r="AA957" s="15"/>
      <c r="AB957" s="15"/>
      <c r="AC957" s="15"/>
      <c r="AD957" s="15"/>
      <c r="AE957" s="15"/>
      <c r="AF957" s="15"/>
      <c r="AG957" s="15"/>
      <c r="AH957" s="15"/>
      <c r="AI957" s="15"/>
      <c r="AJ957" s="15"/>
      <c r="AK957" s="15"/>
      <c r="AL957" s="15"/>
      <c r="AM957" s="15"/>
      <c r="AN957" s="15"/>
      <c r="AO957" s="15"/>
      <c r="AP957" s="15"/>
      <c r="AQ957" s="15"/>
      <c r="AR957" s="15"/>
      <c r="AS957" s="15"/>
      <c r="AT957" s="15"/>
      <c r="AU957" s="15"/>
      <c r="AV957" s="15"/>
      <c r="AW957" s="15"/>
      <c r="AX957" s="15"/>
      <c r="AY957" s="15"/>
      <c r="AZ957" s="15"/>
      <c r="BA957" s="15"/>
      <c r="BB957" s="15"/>
      <c r="BC957" s="15"/>
      <c r="BD957" s="15"/>
      <c r="BE957" s="15"/>
      <c r="BF957" s="15"/>
      <c r="BG957" s="15"/>
      <c r="BH957" s="15"/>
      <c r="BI957" s="15"/>
      <c r="BJ957" s="15"/>
      <c r="BK957" s="15"/>
      <c r="BL957" s="15"/>
      <c r="BM957" s="15"/>
      <c r="BN957" s="15"/>
      <c r="BO957" s="15"/>
      <c r="BP957" s="15"/>
      <c r="BQ957" s="15"/>
      <c r="BR957" s="15"/>
      <c r="BS957" s="15"/>
      <c r="BT957" s="15"/>
      <c r="BU957" s="15"/>
      <c r="BV957" s="15"/>
      <c r="BW957" s="15"/>
      <c r="BX957" s="15"/>
      <c r="BY957" s="15"/>
      <c r="BZ957" s="15"/>
      <c r="CA957" s="8"/>
      <c r="CB957" s="8"/>
      <c r="CC957" s="8"/>
      <c r="CD957" s="8"/>
      <c r="CE957" s="8"/>
      <c r="CF957" s="8"/>
      <c r="CG957" s="8"/>
      <c r="CH957" s="8"/>
      <c r="CI957" s="8"/>
      <c r="CJ957" s="8"/>
      <c r="CK957" s="8"/>
      <c r="CL957" s="8"/>
      <c r="CM957" s="8"/>
      <c r="CN957" s="8"/>
      <c r="CO957" s="8"/>
      <c r="CP957" s="8"/>
      <c r="CQ957" s="8"/>
      <c r="CR957" s="8"/>
      <c r="CS957" s="8"/>
      <c r="CT957" s="8"/>
      <c r="CU957" s="8"/>
      <c r="CV957" s="8"/>
      <c r="CW957" s="8"/>
      <c r="CX957" s="8"/>
      <c r="CY957" s="8"/>
      <c r="CZ957" s="8"/>
    </row>
    <row r="958" ht="14.25" customHeight="1">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c r="BC958" s="15"/>
      <c r="BD958" s="15"/>
      <c r="BE958" s="15"/>
      <c r="BF958" s="15"/>
      <c r="BG958" s="15"/>
      <c r="BH958" s="15"/>
      <c r="BI958" s="15"/>
      <c r="BJ958" s="15"/>
      <c r="BK958" s="15"/>
      <c r="BL958" s="15"/>
      <c r="BM958" s="15"/>
      <c r="BN958" s="15"/>
      <c r="BO958" s="15"/>
      <c r="BP958" s="15"/>
      <c r="BQ958" s="15"/>
      <c r="BR958" s="15"/>
      <c r="BS958" s="15"/>
      <c r="BT958" s="15"/>
      <c r="BU958" s="15"/>
      <c r="BV958" s="15"/>
      <c r="BW958" s="15"/>
      <c r="BX958" s="15"/>
      <c r="BY958" s="15"/>
      <c r="BZ958" s="15"/>
      <c r="CA958" s="8"/>
      <c r="CB958" s="8"/>
      <c r="CC958" s="8"/>
      <c r="CD958" s="8"/>
      <c r="CE958" s="8"/>
      <c r="CF958" s="8"/>
      <c r="CG958" s="8"/>
      <c r="CH958" s="8"/>
      <c r="CI958" s="8"/>
      <c r="CJ958" s="8"/>
      <c r="CK958" s="8"/>
      <c r="CL958" s="8"/>
      <c r="CM958" s="8"/>
      <c r="CN958" s="8"/>
      <c r="CO958" s="8"/>
      <c r="CP958" s="8"/>
      <c r="CQ958" s="8"/>
      <c r="CR958" s="8"/>
      <c r="CS958" s="8"/>
      <c r="CT958" s="8"/>
      <c r="CU958" s="8"/>
      <c r="CV958" s="8"/>
      <c r="CW958" s="8"/>
      <c r="CX958" s="8"/>
      <c r="CY958" s="8"/>
      <c r="CZ958" s="8"/>
    </row>
    <row r="959" ht="14.25" customHeight="1">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c r="AA959" s="15"/>
      <c r="AB959" s="15"/>
      <c r="AC959" s="15"/>
      <c r="AD959" s="15"/>
      <c r="AE959" s="15"/>
      <c r="AF959" s="15"/>
      <c r="AG959" s="15"/>
      <c r="AH959" s="15"/>
      <c r="AI959" s="15"/>
      <c r="AJ959" s="15"/>
      <c r="AK959" s="15"/>
      <c r="AL959" s="15"/>
      <c r="AM959" s="15"/>
      <c r="AN959" s="15"/>
      <c r="AO959" s="15"/>
      <c r="AP959" s="15"/>
      <c r="AQ959" s="15"/>
      <c r="AR959" s="15"/>
      <c r="AS959" s="15"/>
      <c r="AT959" s="15"/>
      <c r="AU959" s="15"/>
      <c r="AV959" s="15"/>
      <c r="AW959" s="15"/>
      <c r="AX959" s="15"/>
      <c r="AY959" s="15"/>
      <c r="AZ959" s="15"/>
      <c r="BA959" s="15"/>
      <c r="BB959" s="15"/>
      <c r="BC959" s="15"/>
      <c r="BD959" s="15"/>
      <c r="BE959" s="15"/>
      <c r="BF959" s="15"/>
      <c r="BG959" s="15"/>
      <c r="BH959" s="15"/>
      <c r="BI959" s="15"/>
      <c r="BJ959" s="15"/>
      <c r="BK959" s="15"/>
      <c r="BL959" s="15"/>
      <c r="BM959" s="15"/>
      <c r="BN959" s="15"/>
      <c r="BO959" s="15"/>
      <c r="BP959" s="15"/>
      <c r="BQ959" s="15"/>
      <c r="BR959" s="15"/>
      <c r="BS959" s="15"/>
      <c r="BT959" s="15"/>
      <c r="BU959" s="15"/>
      <c r="BV959" s="15"/>
      <c r="BW959" s="15"/>
      <c r="BX959" s="15"/>
      <c r="BY959" s="15"/>
      <c r="BZ959" s="15"/>
      <c r="CA959" s="8"/>
      <c r="CB959" s="8"/>
      <c r="CC959" s="8"/>
      <c r="CD959" s="8"/>
      <c r="CE959" s="8"/>
      <c r="CF959" s="8"/>
      <c r="CG959" s="8"/>
      <c r="CH959" s="8"/>
      <c r="CI959" s="8"/>
      <c r="CJ959" s="8"/>
      <c r="CK959" s="8"/>
      <c r="CL959" s="8"/>
      <c r="CM959" s="8"/>
      <c r="CN959" s="8"/>
      <c r="CO959" s="8"/>
      <c r="CP959" s="8"/>
      <c r="CQ959" s="8"/>
      <c r="CR959" s="8"/>
      <c r="CS959" s="8"/>
      <c r="CT959" s="8"/>
      <c r="CU959" s="8"/>
      <c r="CV959" s="8"/>
      <c r="CW959" s="8"/>
      <c r="CX959" s="8"/>
      <c r="CY959" s="8"/>
      <c r="CZ959" s="8"/>
    </row>
    <row r="960" ht="14.25" customHeight="1">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c r="BC960" s="15"/>
      <c r="BD960" s="15"/>
      <c r="BE960" s="15"/>
      <c r="BF960" s="15"/>
      <c r="BG960" s="15"/>
      <c r="BH960" s="15"/>
      <c r="BI960" s="15"/>
      <c r="BJ960" s="15"/>
      <c r="BK960" s="15"/>
      <c r="BL960" s="15"/>
      <c r="BM960" s="15"/>
      <c r="BN960" s="15"/>
      <c r="BO960" s="15"/>
      <c r="BP960" s="15"/>
      <c r="BQ960" s="15"/>
      <c r="BR960" s="15"/>
      <c r="BS960" s="15"/>
      <c r="BT960" s="15"/>
      <c r="BU960" s="15"/>
      <c r="BV960" s="15"/>
      <c r="BW960" s="15"/>
      <c r="BX960" s="15"/>
      <c r="BY960" s="15"/>
      <c r="BZ960" s="15"/>
      <c r="CA960" s="8"/>
      <c r="CB960" s="8"/>
      <c r="CC960" s="8"/>
      <c r="CD960" s="8"/>
      <c r="CE960" s="8"/>
      <c r="CF960" s="8"/>
      <c r="CG960" s="8"/>
      <c r="CH960" s="8"/>
      <c r="CI960" s="8"/>
      <c r="CJ960" s="8"/>
      <c r="CK960" s="8"/>
      <c r="CL960" s="8"/>
      <c r="CM960" s="8"/>
      <c r="CN960" s="8"/>
      <c r="CO960" s="8"/>
      <c r="CP960" s="8"/>
      <c r="CQ960" s="8"/>
      <c r="CR960" s="8"/>
      <c r="CS960" s="8"/>
      <c r="CT960" s="8"/>
      <c r="CU960" s="8"/>
      <c r="CV960" s="8"/>
      <c r="CW960" s="8"/>
      <c r="CX960" s="8"/>
      <c r="CY960" s="8"/>
      <c r="CZ960" s="8"/>
    </row>
    <row r="961" ht="14.25" customHeight="1">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c r="AA961" s="15"/>
      <c r="AB961" s="15"/>
      <c r="AC961" s="15"/>
      <c r="AD961" s="15"/>
      <c r="AE961" s="15"/>
      <c r="AF961" s="15"/>
      <c r="AG961" s="15"/>
      <c r="AH961" s="15"/>
      <c r="AI961" s="15"/>
      <c r="AJ961" s="15"/>
      <c r="AK961" s="15"/>
      <c r="AL961" s="15"/>
      <c r="AM961" s="15"/>
      <c r="AN961" s="15"/>
      <c r="AO961" s="15"/>
      <c r="AP961" s="15"/>
      <c r="AQ961" s="15"/>
      <c r="AR961" s="15"/>
      <c r="AS961" s="15"/>
      <c r="AT961" s="15"/>
      <c r="AU961" s="15"/>
      <c r="AV961" s="15"/>
      <c r="AW961" s="15"/>
      <c r="AX961" s="15"/>
      <c r="AY961" s="15"/>
      <c r="AZ961" s="15"/>
      <c r="BA961" s="15"/>
      <c r="BB961" s="15"/>
      <c r="BC961" s="15"/>
      <c r="BD961" s="15"/>
      <c r="BE961" s="15"/>
      <c r="BF961" s="15"/>
      <c r="BG961" s="15"/>
      <c r="BH961" s="15"/>
      <c r="BI961" s="15"/>
      <c r="BJ961" s="15"/>
      <c r="BK961" s="15"/>
      <c r="BL961" s="15"/>
      <c r="BM961" s="15"/>
      <c r="BN961" s="15"/>
      <c r="BO961" s="15"/>
      <c r="BP961" s="15"/>
      <c r="BQ961" s="15"/>
      <c r="BR961" s="15"/>
      <c r="BS961" s="15"/>
      <c r="BT961" s="15"/>
      <c r="BU961" s="15"/>
      <c r="BV961" s="15"/>
      <c r="BW961" s="15"/>
      <c r="BX961" s="15"/>
      <c r="BY961" s="15"/>
      <c r="BZ961" s="15"/>
      <c r="CA961" s="8"/>
      <c r="CB961" s="8"/>
      <c r="CC961" s="8"/>
      <c r="CD961" s="8"/>
      <c r="CE961" s="8"/>
      <c r="CF961" s="8"/>
      <c r="CG961" s="8"/>
      <c r="CH961" s="8"/>
      <c r="CI961" s="8"/>
      <c r="CJ961" s="8"/>
      <c r="CK961" s="8"/>
      <c r="CL961" s="8"/>
      <c r="CM961" s="8"/>
      <c r="CN961" s="8"/>
      <c r="CO961" s="8"/>
      <c r="CP961" s="8"/>
      <c r="CQ961" s="8"/>
      <c r="CR961" s="8"/>
      <c r="CS961" s="8"/>
      <c r="CT961" s="8"/>
      <c r="CU961" s="8"/>
      <c r="CV961" s="8"/>
      <c r="CW961" s="8"/>
      <c r="CX961" s="8"/>
      <c r="CY961" s="8"/>
      <c r="CZ961" s="8"/>
    </row>
    <row r="962" ht="14.25" customHeight="1">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c r="AA962" s="15"/>
      <c r="AB962" s="15"/>
      <c r="AC962" s="15"/>
      <c r="AD962" s="15"/>
      <c r="AE962" s="15"/>
      <c r="AF962" s="15"/>
      <c r="AG962" s="15"/>
      <c r="AH962" s="15"/>
      <c r="AI962" s="15"/>
      <c r="AJ962" s="15"/>
      <c r="AK962" s="15"/>
      <c r="AL962" s="15"/>
      <c r="AM962" s="15"/>
      <c r="AN962" s="15"/>
      <c r="AO962" s="15"/>
      <c r="AP962" s="15"/>
      <c r="AQ962" s="15"/>
      <c r="AR962" s="15"/>
      <c r="AS962" s="15"/>
      <c r="AT962" s="15"/>
      <c r="AU962" s="15"/>
      <c r="AV962" s="15"/>
      <c r="AW962" s="15"/>
      <c r="AX962" s="15"/>
      <c r="AY962" s="15"/>
      <c r="AZ962" s="15"/>
      <c r="BA962" s="15"/>
      <c r="BB962" s="15"/>
      <c r="BC962" s="15"/>
      <c r="BD962" s="15"/>
      <c r="BE962" s="15"/>
      <c r="BF962" s="15"/>
      <c r="BG962" s="15"/>
      <c r="BH962" s="15"/>
      <c r="BI962" s="15"/>
      <c r="BJ962" s="15"/>
      <c r="BK962" s="15"/>
      <c r="BL962" s="15"/>
      <c r="BM962" s="15"/>
      <c r="BN962" s="15"/>
      <c r="BO962" s="15"/>
      <c r="BP962" s="15"/>
      <c r="BQ962" s="15"/>
      <c r="BR962" s="15"/>
      <c r="BS962" s="15"/>
      <c r="BT962" s="15"/>
      <c r="BU962" s="15"/>
      <c r="BV962" s="15"/>
      <c r="BW962" s="15"/>
      <c r="BX962" s="15"/>
      <c r="BY962" s="15"/>
      <c r="BZ962" s="15"/>
      <c r="CA962" s="8"/>
      <c r="CB962" s="8"/>
      <c r="CC962" s="8"/>
      <c r="CD962" s="8"/>
      <c r="CE962" s="8"/>
      <c r="CF962" s="8"/>
      <c r="CG962" s="8"/>
      <c r="CH962" s="8"/>
      <c r="CI962" s="8"/>
      <c r="CJ962" s="8"/>
      <c r="CK962" s="8"/>
      <c r="CL962" s="8"/>
      <c r="CM962" s="8"/>
      <c r="CN962" s="8"/>
      <c r="CO962" s="8"/>
      <c r="CP962" s="8"/>
      <c r="CQ962" s="8"/>
      <c r="CR962" s="8"/>
      <c r="CS962" s="8"/>
      <c r="CT962" s="8"/>
      <c r="CU962" s="8"/>
      <c r="CV962" s="8"/>
      <c r="CW962" s="8"/>
      <c r="CX962" s="8"/>
      <c r="CY962" s="8"/>
      <c r="CZ962" s="8"/>
    </row>
    <row r="963" ht="14.25" customHeight="1">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c r="AA963" s="15"/>
      <c r="AB963" s="15"/>
      <c r="AC963" s="15"/>
      <c r="AD963" s="15"/>
      <c r="AE963" s="15"/>
      <c r="AF963" s="15"/>
      <c r="AG963" s="15"/>
      <c r="AH963" s="15"/>
      <c r="AI963" s="15"/>
      <c r="AJ963" s="15"/>
      <c r="AK963" s="15"/>
      <c r="AL963" s="15"/>
      <c r="AM963" s="15"/>
      <c r="AN963" s="15"/>
      <c r="AO963" s="15"/>
      <c r="AP963" s="15"/>
      <c r="AQ963" s="15"/>
      <c r="AR963" s="15"/>
      <c r="AS963" s="15"/>
      <c r="AT963" s="15"/>
      <c r="AU963" s="15"/>
      <c r="AV963" s="15"/>
      <c r="AW963" s="15"/>
      <c r="AX963" s="15"/>
      <c r="AY963" s="15"/>
      <c r="AZ963" s="15"/>
      <c r="BA963" s="15"/>
      <c r="BB963" s="15"/>
      <c r="BC963" s="15"/>
      <c r="BD963" s="15"/>
      <c r="BE963" s="15"/>
      <c r="BF963" s="15"/>
      <c r="BG963" s="15"/>
      <c r="BH963" s="15"/>
      <c r="BI963" s="15"/>
      <c r="BJ963" s="15"/>
      <c r="BK963" s="15"/>
      <c r="BL963" s="15"/>
      <c r="BM963" s="15"/>
      <c r="BN963" s="15"/>
      <c r="BO963" s="15"/>
      <c r="BP963" s="15"/>
      <c r="BQ963" s="15"/>
      <c r="BR963" s="15"/>
      <c r="BS963" s="15"/>
      <c r="BT963" s="15"/>
      <c r="BU963" s="15"/>
      <c r="BV963" s="15"/>
      <c r="BW963" s="15"/>
      <c r="BX963" s="15"/>
      <c r="BY963" s="15"/>
      <c r="BZ963" s="15"/>
      <c r="CA963" s="8"/>
      <c r="CB963" s="8"/>
      <c r="CC963" s="8"/>
      <c r="CD963" s="8"/>
      <c r="CE963" s="8"/>
      <c r="CF963" s="8"/>
      <c r="CG963" s="8"/>
      <c r="CH963" s="8"/>
      <c r="CI963" s="8"/>
      <c r="CJ963" s="8"/>
      <c r="CK963" s="8"/>
      <c r="CL963" s="8"/>
      <c r="CM963" s="8"/>
      <c r="CN963" s="8"/>
      <c r="CO963" s="8"/>
      <c r="CP963" s="8"/>
      <c r="CQ963" s="8"/>
      <c r="CR963" s="8"/>
      <c r="CS963" s="8"/>
      <c r="CT963" s="8"/>
      <c r="CU963" s="8"/>
      <c r="CV963" s="8"/>
      <c r="CW963" s="8"/>
      <c r="CX963" s="8"/>
      <c r="CY963" s="8"/>
      <c r="CZ963" s="8"/>
    </row>
    <row r="964" ht="14.25" customHeight="1">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c r="BC964" s="15"/>
      <c r="BD964" s="15"/>
      <c r="BE964" s="15"/>
      <c r="BF964" s="15"/>
      <c r="BG964" s="15"/>
      <c r="BH964" s="15"/>
      <c r="BI964" s="15"/>
      <c r="BJ964" s="15"/>
      <c r="BK964" s="15"/>
      <c r="BL964" s="15"/>
      <c r="BM964" s="15"/>
      <c r="BN964" s="15"/>
      <c r="BO964" s="15"/>
      <c r="BP964" s="15"/>
      <c r="BQ964" s="15"/>
      <c r="BR964" s="15"/>
      <c r="BS964" s="15"/>
      <c r="BT964" s="15"/>
      <c r="BU964" s="15"/>
      <c r="BV964" s="15"/>
      <c r="BW964" s="15"/>
      <c r="BX964" s="15"/>
      <c r="BY964" s="15"/>
      <c r="BZ964" s="15"/>
      <c r="CA964" s="8"/>
      <c r="CB964" s="8"/>
      <c r="CC964" s="8"/>
      <c r="CD964" s="8"/>
      <c r="CE964" s="8"/>
      <c r="CF964" s="8"/>
      <c r="CG964" s="8"/>
      <c r="CH964" s="8"/>
      <c r="CI964" s="8"/>
      <c r="CJ964" s="8"/>
      <c r="CK964" s="8"/>
      <c r="CL964" s="8"/>
      <c r="CM964" s="8"/>
      <c r="CN964" s="8"/>
      <c r="CO964" s="8"/>
      <c r="CP964" s="8"/>
      <c r="CQ964" s="8"/>
      <c r="CR964" s="8"/>
      <c r="CS964" s="8"/>
      <c r="CT964" s="8"/>
      <c r="CU964" s="8"/>
      <c r="CV964" s="8"/>
      <c r="CW964" s="8"/>
      <c r="CX964" s="8"/>
      <c r="CY964" s="8"/>
      <c r="CZ964" s="8"/>
    </row>
    <row r="965" ht="14.25" customHeight="1">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c r="AA965" s="15"/>
      <c r="AB965" s="15"/>
      <c r="AC965" s="15"/>
      <c r="AD965" s="15"/>
      <c r="AE965" s="15"/>
      <c r="AF965" s="15"/>
      <c r="AG965" s="15"/>
      <c r="AH965" s="15"/>
      <c r="AI965" s="15"/>
      <c r="AJ965" s="15"/>
      <c r="AK965" s="15"/>
      <c r="AL965" s="15"/>
      <c r="AM965" s="15"/>
      <c r="AN965" s="15"/>
      <c r="AO965" s="15"/>
      <c r="AP965" s="15"/>
      <c r="AQ965" s="15"/>
      <c r="AR965" s="15"/>
      <c r="AS965" s="15"/>
      <c r="AT965" s="15"/>
      <c r="AU965" s="15"/>
      <c r="AV965" s="15"/>
      <c r="AW965" s="15"/>
      <c r="AX965" s="15"/>
      <c r="AY965" s="15"/>
      <c r="AZ965" s="15"/>
      <c r="BA965" s="15"/>
      <c r="BB965" s="15"/>
      <c r="BC965" s="15"/>
      <c r="BD965" s="15"/>
      <c r="BE965" s="15"/>
      <c r="BF965" s="15"/>
      <c r="BG965" s="15"/>
      <c r="BH965" s="15"/>
      <c r="BI965" s="15"/>
      <c r="BJ965" s="15"/>
      <c r="BK965" s="15"/>
      <c r="BL965" s="15"/>
      <c r="BM965" s="15"/>
      <c r="BN965" s="15"/>
      <c r="BO965" s="15"/>
      <c r="BP965" s="15"/>
      <c r="BQ965" s="15"/>
      <c r="BR965" s="15"/>
      <c r="BS965" s="15"/>
      <c r="BT965" s="15"/>
      <c r="BU965" s="15"/>
      <c r="BV965" s="15"/>
      <c r="BW965" s="15"/>
      <c r="BX965" s="15"/>
      <c r="BY965" s="15"/>
      <c r="BZ965" s="15"/>
      <c r="CA965" s="8"/>
      <c r="CB965" s="8"/>
      <c r="CC965" s="8"/>
      <c r="CD965" s="8"/>
      <c r="CE965" s="8"/>
      <c r="CF965" s="8"/>
      <c r="CG965" s="8"/>
      <c r="CH965" s="8"/>
      <c r="CI965" s="8"/>
      <c r="CJ965" s="8"/>
      <c r="CK965" s="8"/>
      <c r="CL965" s="8"/>
      <c r="CM965" s="8"/>
      <c r="CN965" s="8"/>
      <c r="CO965" s="8"/>
      <c r="CP965" s="8"/>
      <c r="CQ965" s="8"/>
      <c r="CR965" s="8"/>
      <c r="CS965" s="8"/>
      <c r="CT965" s="8"/>
      <c r="CU965" s="8"/>
      <c r="CV965" s="8"/>
      <c r="CW965" s="8"/>
      <c r="CX965" s="8"/>
      <c r="CY965" s="8"/>
      <c r="CZ965" s="8"/>
    </row>
    <row r="966" ht="14.25" customHeight="1">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c r="BC966" s="15"/>
      <c r="BD966" s="15"/>
      <c r="BE966" s="15"/>
      <c r="BF966" s="15"/>
      <c r="BG966" s="15"/>
      <c r="BH966" s="15"/>
      <c r="BI966" s="15"/>
      <c r="BJ966" s="15"/>
      <c r="BK966" s="15"/>
      <c r="BL966" s="15"/>
      <c r="BM966" s="15"/>
      <c r="BN966" s="15"/>
      <c r="BO966" s="15"/>
      <c r="BP966" s="15"/>
      <c r="BQ966" s="15"/>
      <c r="BR966" s="15"/>
      <c r="BS966" s="15"/>
      <c r="BT966" s="15"/>
      <c r="BU966" s="15"/>
      <c r="BV966" s="15"/>
      <c r="BW966" s="15"/>
      <c r="BX966" s="15"/>
      <c r="BY966" s="15"/>
      <c r="BZ966" s="15"/>
      <c r="CA966" s="8"/>
      <c r="CB966" s="8"/>
      <c r="CC966" s="8"/>
      <c r="CD966" s="8"/>
      <c r="CE966" s="8"/>
      <c r="CF966" s="8"/>
      <c r="CG966" s="8"/>
      <c r="CH966" s="8"/>
      <c r="CI966" s="8"/>
      <c r="CJ966" s="8"/>
      <c r="CK966" s="8"/>
      <c r="CL966" s="8"/>
      <c r="CM966" s="8"/>
      <c r="CN966" s="8"/>
      <c r="CO966" s="8"/>
      <c r="CP966" s="8"/>
      <c r="CQ966" s="8"/>
      <c r="CR966" s="8"/>
      <c r="CS966" s="8"/>
      <c r="CT966" s="8"/>
      <c r="CU966" s="8"/>
      <c r="CV966" s="8"/>
      <c r="CW966" s="8"/>
      <c r="CX966" s="8"/>
      <c r="CY966" s="8"/>
      <c r="CZ966" s="8"/>
    </row>
    <row r="967" ht="14.25" customHeight="1">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c r="AA967" s="15"/>
      <c r="AB967" s="15"/>
      <c r="AC967" s="15"/>
      <c r="AD967" s="15"/>
      <c r="AE967" s="15"/>
      <c r="AF967" s="15"/>
      <c r="AG967" s="15"/>
      <c r="AH967" s="15"/>
      <c r="AI967" s="15"/>
      <c r="AJ967" s="15"/>
      <c r="AK967" s="15"/>
      <c r="AL967" s="15"/>
      <c r="AM967" s="15"/>
      <c r="AN967" s="15"/>
      <c r="AO967" s="15"/>
      <c r="AP967" s="15"/>
      <c r="AQ967" s="15"/>
      <c r="AR967" s="15"/>
      <c r="AS967" s="15"/>
      <c r="AT967" s="15"/>
      <c r="AU967" s="15"/>
      <c r="AV967" s="15"/>
      <c r="AW967" s="15"/>
      <c r="AX967" s="15"/>
      <c r="AY967" s="15"/>
      <c r="AZ967" s="15"/>
      <c r="BA967" s="15"/>
      <c r="BB967" s="15"/>
      <c r="BC967" s="15"/>
      <c r="BD967" s="15"/>
      <c r="BE967" s="15"/>
      <c r="BF967" s="15"/>
      <c r="BG967" s="15"/>
      <c r="BH967" s="15"/>
      <c r="BI967" s="15"/>
      <c r="BJ967" s="15"/>
      <c r="BK967" s="15"/>
      <c r="BL967" s="15"/>
      <c r="BM967" s="15"/>
      <c r="BN967" s="15"/>
      <c r="BO967" s="15"/>
      <c r="BP967" s="15"/>
      <c r="BQ967" s="15"/>
      <c r="BR967" s="15"/>
      <c r="BS967" s="15"/>
      <c r="BT967" s="15"/>
      <c r="BU967" s="15"/>
      <c r="BV967" s="15"/>
      <c r="BW967" s="15"/>
      <c r="BX967" s="15"/>
      <c r="BY967" s="15"/>
      <c r="BZ967" s="15"/>
      <c r="CA967" s="8"/>
      <c r="CB967" s="8"/>
      <c r="CC967" s="8"/>
      <c r="CD967" s="8"/>
      <c r="CE967" s="8"/>
      <c r="CF967" s="8"/>
      <c r="CG967" s="8"/>
      <c r="CH967" s="8"/>
      <c r="CI967" s="8"/>
      <c r="CJ967" s="8"/>
      <c r="CK967" s="8"/>
      <c r="CL967" s="8"/>
      <c r="CM967" s="8"/>
      <c r="CN967" s="8"/>
      <c r="CO967" s="8"/>
      <c r="CP967" s="8"/>
      <c r="CQ967" s="8"/>
      <c r="CR967" s="8"/>
      <c r="CS967" s="8"/>
      <c r="CT967" s="8"/>
      <c r="CU967" s="8"/>
      <c r="CV967" s="8"/>
      <c r="CW967" s="8"/>
      <c r="CX967" s="8"/>
      <c r="CY967" s="8"/>
      <c r="CZ967" s="8"/>
    </row>
    <row r="968" ht="14.25" customHeight="1">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c r="BC968" s="15"/>
      <c r="BD968" s="15"/>
      <c r="BE968" s="15"/>
      <c r="BF968" s="15"/>
      <c r="BG968" s="15"/>
      <c r="BH968" s="15"/>
      <c r="BI968" s="15"/>
      <c r="BJ968" s="15"/>
      <c r="BK968" s="15"/>
      <c r="BL968" s="15"/>
      <c r="BM968" s="15"/>
      <c r="BN968" s="15"/>
      <c r="BO968" s="15"/>
      <c r="BP968" s="15"/>
      <c r="BQ968" s="15"/>
      <c r="BR968" s="15"/>
      <c r="BS968" s="15"/>
      <c r="BT968" s="15"/>
      <c r="BU968" s="15"/>
      <c r="BV968" s="15"/>
      <c r="BW968" s="15"/>
      <c r="BX968" s="15"/>
      <c r="BY968" s="15"/>
      <c r="BZ968" s="15"/>
      <c r="CA968" s="8"/>
      <c r="CB968" s="8"/>
      <c r="CC968" s="8"/>
      <c r="CD968" s="8"/>
      <c r="CE968" s="8"/>
      <c r="CF968" s="8"/>
      <c r="CG968" s="8"/>
      <c r="CH968" s="8"/>
      <c r="CI968" s="8"/>
      <c r="CJ968" s="8"/>
      <c r="CK968" s="8"/>
      <c r="CL968" s="8"/>
      <c r="CM968" s="8"/>
      <c r="CN968" s="8"/>
      <c r="CO968" s="8"/>
      <c r="CP968" s="8"/>
      <c r="CQ968" s="8"/>
      <c r="CR968" s="8"/>
      <c r="CS968" s="8"/>
      <c r="CT968" s="8"/>
      <c r="CU968" s="8"/>
      <c r="CV968" s="8"/>
      <c r="CW968" s="8"/>
      <c r="CX968" s="8"/>
      <c r="CY968" s="8"/>
      <c r="CZ968" s="8"/>
    </row>
    <row r="969" ht="14.25" customHeight="1">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c r="AA969" s="15"/>
      <c r="AB969" s="15"/>
      <c r="AC969" s="15"/>
      <c r="AD969" s="15"/>
      <c r="AE969" s="15"/>
      <c r="AF969" s="15"/>
      <c r="AG969" s="15"/>
      <c r="AH969" s="15"/>
      <c r="AI969" s="15"/>
      <c r="AJ969" s="15"/>
      <c r="AK969" s="15"/>
      <c r="AL969" s="15"/>
      <c r="AM969" s="15"/>
      <c r="AN969" s="15"/>
      <c r="AO969" s="15"/>
      <c r="AP969" s="15"/>
      <c r="AQ969" s="15"/>
      <c r="AR969" s="15"/>
      <c r="AS969" s="15"/>
      <c r="AT969" s="15"/>
      <c r="AU969" s="15"/>
      <c r="AV969" s="15"/>
      <c r="AW969" s="15"/>
      <c r="AX969" s="15"/>
      <c r="AY969" s="15"/>
      <c r="AZ969" s="15"/>
      <c r="BA969" s="15"/>
      <c r="BB969" s="15"/>
      <c r="BC969" s="15"/>
      <c r="BD969" s="15"/>
      <c r="BE969" s="15"/>
      <c r="BF969" s="15"/>
      <c r="BG969" s="15"/>
      <c r="BH969" s="15"/>
      <c r="BI969" s="15"/>
      <c r="BJ969" s="15"/>
      <c r="BK969" s="15"/>
      <c r="BL969" s="15"/>
      <c r="BM969" s="15"/>
      <c r="BN969" s="15"/>
      <c r="BO969" s="15"/>
      <c r="BP969" s="15"/>
      <c r="BQ969" s="15"/>
      <c r="BR969" s="15"/>
      <c r="BS969" s="15"/>
      <c r="BT969" s="15"/>
      <c r="BU969" s="15"/>
      <c r="BV969" s="15"/>
      <c r="BW969" s="15"/>
      <c r="BX969" s="15"/>
      <c r="BY969" s="15"/>
      <c r="BZ969" s="15"/>
      <c r="CA969" s="8"/>
      <c r="CB969" s="8"/>
      <c r="CC969" s="8"/>
      <c r="CD969" s="8"/>
      <c r="CE969" s="8"/>
      <c r="CF969" s="8"/>
      <c r="CG969" s="8"/>
      <c r="CH969" s="8"/>
      <c r="CI969" s="8"/>
      <c r="CJ969" s="8"/>
      <c r="CK969" s="8"/>
      <c r="CL969" s="8"/>
      <c r="CM969" s="8"/>
      <c r="CN969" s="8"/>
      <c r="CO969" s="8"/>
      <c r="CP969" s="8"/>
      <c r="CQ969" s="8"/>
      <c r="CR969" s="8"/>
      <c r="CS969" s="8"/>
      <c r="CT969" s="8"/>
      <c r="CU969" s="8"/>
      <c r="CV969" s="8"/>
      <c r="CW969" s="8"/>
      <c r="CX969" s="8"/>
      <c r="CY969" s="8"/>
      <c r="CZ969" s="8"/>
    </row>
    <row r="970" ht="14.25" customHeight="1">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c r="BC970" s="15"/>
      <c r="BD970" s="15"/>
      <c r="BE970" s="15"/>
      <c r="BF970" s="15"/>
      <c r="BG970" s="15"/>
      <c r="BH970" s="15"/>
      <c r="BI970" s="15"/>
      <c r="BJ970" s="15"/>
      <c r="BK970" s="15"/>
      <c r="BL970" s="15"/>
      <c r="BM970" s="15"/>
      <c r="BN970" s="15"/>
      <c r="BO970" s="15"/>
      <c r="BP970" s="15"/>
      <c r="BQ970" s="15"/>
      <c r="BR970" s="15"/>
      <c r="BS970" s="15"/>
      <c r="BT970" s="15"/>
      <c r="BU970" s="15"/>
      <c r="BV970" s="15"/>
      <c r="BW970" s="15"/>
      <c r="BX970" s="15"/>
      <c r="BY970" s="15"/>
      <c r="BZ970" s="15"/>
      <c r="CA970" s="8"/>
      <c r="CB970" s="8"/>
      <c r="CC970" s="8"/>
      <c r="CD970" s="8"/>
      <c r="CE970" s="8"/>
      <c r="CF970" s="8"/>
      <c r="CG970" s="8"/>
      <c r="CH970" s="8"/>
      <c r="CI970" s="8"/>
      <c r="CJ970" s="8"/>
      <c r="CK970" s="8"/>
      <c r="CL970" s="8"/>
      <c r="CM970" s="8"/>
      <c r="CN970" s="8"/>
      <c r="CO970" s="8"/>
      <c r="CP970" s="8"/>
      <c r="CQ970" s="8"/>
      <c r="CR970" s="8"/>
      <c r="CS970" s="8"/>
      <c r="CT970" s="8"/>
      <c r="CU970" s="8"/>
      <c r="CV970" s="8"/>
      <c r="CW970" s="8"/>
      <c r="CX970" s="8"/>
      <c r="CY970" s="8"/>
      <c r="CZ970" s="8"/>
    </row>
    <row r="971" ht="14.25" customHeight="1">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c r="AA971" s="15"/>
      <c r="AB971" s="15"/>
      <c r="AC971" s="15"/>
      <c r="AD971" s="15"/>
      <c r="AE971" s="15"/>
      <c r="AF971" s="15"/>
      <c r="AG971" s="15"/>
      <c r="AH971" s="15"/>
      <c r="AI971" s="15"/>
      <c r="AJ971" s="15"/>
      <c r="AK971" s="15"/>
      <c r="AL971" s="15"/>
      <c r="AM971" s="15"/>
      <c r="AN971" s="15"/>
      <c r="AO971" s="15"/>
      <c r="AP971" s="15"/>
      <c r="AQ971" s="15"/>
      <c r="AR971" s="15"/>
      <c r="AS971" s="15"/>
      <c r="AT971" s="15"/>
      <c r="AU971" s="15"/>
      <c r="AV971" s="15"/>
      <c r="AW971" s="15"/>
      <c r="AX971" s="15"/>
      <c r="AY971" s="15"/>
      <c r="AZ971" s="15"/>
      <c r="BA971" s="15"/>
      <c r="BB971" s="15"/>
      <c r="BC971" s="15"/>
      <c r="BD971" s="15"/>
      <c r="BE971" s="15"/>
      <c r="BF971" s="15"/>
      <c r="BG971" s="15"/>
      <c r="BH971" s="15"/>
      <c r="BI971" s="15"/>
      <c r="BJ971" s="15"/>
      <c r="BK971" s="15"/>
      <c r="BL971" s="15"/>
      <c r="BM971" s="15"/>
      <c r="BN971" s="15"/>
      <c r="BO971" s="15"/>
      <c r="BP971" s="15"/>
      <c r="BQ971" s="15"/>
      <c r="BR971" s="15"/>
      <c r="BS971" s="15"/>
      <c r="BT971" s="15"/>
      <c r="BU971" s="15"/>
      <c r="BV971" s="15"/>
      <c r="BW971" s="15"/>
      <c r="BX971" s="15"/>
      <c r="BY971" s="15"/>
      <c r="BZ971" s="15"/>
      <c r="CA971" s="8"/>
      <c r="CB971" s="8"/>
      <c r="CC971" s="8"/>
      <c r="CD971" s="8"/>
      <c r="CE971" s="8"/>
      <c r="CF971" s="8"/>
      <c r="CG971" s="8"/>
      <c r="CH971" s="8"/>
      <c r="CI971" s="8"/>
      <c r="CJ971" s="8"/>
      <c r="CK971" s="8"/>
      <c r="CL971" s="8"/>
      <c r="CM971" s="8"/>
      <c r="CN971" s="8"/>
      <c r="CO971" s="8"/>
      <c r="CP971" s="8"/>
      <c r="CQ971" s="8"/>
      <c r="CR971" s="8"/>
      <c r="CS971" s="8"/>
      <c r="CT971" s="8"/>
      <c r="CU971" s="8"/>
      <c r="CV971" s="8"/>
      <c r="CW971" s="8"/>
      <c r="CX971" s="8"/>
      <c r="CY971" s="8"/>
      <c r="CZ971" s="8"/>
    </row>
    <row r="972" ht="14.25" customHeight="1">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c r="BC972" s="15"/>
      <c r="BD972" s="15"/>
      <c r="BE972" s="15"/>
      <c r="BF972" s="15"/>
      <c r="BG972" s="15"/>
      <c r="BH972" s="15"/>
      <c r="BI972" s="15"/>
      <c r="BJ972" s="15"/>
      <c r="BK972" s="15"/>
      <c r="BL972" s="15"/>
      <c r="BM972" s="15"/>
      <c r="BN972" s="15"/>
      <c r="BO972" s="15"/>
      <c r="BP972" s="15"/>
      <c r="BQ972" s="15"/>
      <c r="BR972" s="15"/>
      <c r="BS972" s="15"/>
      <c r="BT972" s="15"/>
      <c r="BU972" s="15"/>
      <c r="BV972" s="15"/>
      <c r="BW972" s="15"/>
      <c r="BX972" s="15"/>
      <c r="BY972" s="15"/>
      <c r="BZ972" s="15"/>
      <c r="CA972" s="8"/>
      <c r="CB972" s="8"/>
      <c r="CC972" s="8"/>
      <c r="CD972" s="8"/>
      <c r="CE972" s="8"/>
      <c r="CF972" s="8"/>
      <c r="CG972" s="8"/>
      <c r="CH972" s="8"/>
      <c r="CI972" s="8"/>
      <c r="CJ972" s="8"/>
      <c r="CK972" s="8"/>
      <c r="CL972" s="8"/>
      <c r="CM972" s="8"/>
      <c r="CN972" s="8"/>
      <c r="CO972" s="8"/>
      <c r="CP972" s="8"/>
      <c r="CQ972" s="8"/>
      <c r="CR972" s="8"/>
      <c r="CS972" s="8"/>
      <c r="CT972" s="8"/>
      <c r="CU972" s="8"/>
      <c r="CV972" s="8"/>
      <c r="CW972" s="8"/>
      <c r="CX972" s="8"/>
      <c r="CY972" s="8"/>
      <c r="CZ972" s="8"/>
    </row>
    <row r="973" ht="14.25" customHeight="1">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c r="AA973" s="15"/>
      <c r="AB973" s="15"/>
      <c r="AC973" s="15"/>
      <c r="AD973" s="15"/>
      <c r="AE973" s="15"/>
      <c r="AF973" s="15"/>
      <c r="AG973" s="15"/>
      <c r="AH973" s="15"/>
      <c r="AI973" s="15"/>
      <c r="AJ973" s="15"/>
      <c r="AK973" s="15"/>
      <c r="AL973" s="15"/>
      <c r="AM973" s="15"/>
      <c r="AN973" s="15"/>
      <c r="AO973" s="15"/>
      <c r="AP973" s="15"/>
      <c r="AQ973" s="15"/>
      <c r="AR973" s="15"/>
      <c r="AS973" s="15"/>
      <c r="AT973" s="15"/>
      <c r="AU973" s="15"/>
      <c r="AV973" s="15"/>
      <c r="AW973" s="15"/>
      <c r="AX973" s="15"/>
      <c r="AY973" s="15"/>
      <c r="AZ973" s="15"/>
      <c r="BA973" s="15"/>
      <c r="BB973" s="15"/>
      <c r="BC973" s="15"/>
      <c r="BD973" s="15"/>
      <c r="BE973" s="15"/>
      <c r="BF973" s="15"/>
      <c r="BG973" s="15"/>
      <c r="BH973" s="15"/>
      <c r="BI973" s="15"/>
      <c r="BJ973" s="15"/>
      <c r="BK973" s="15"/>
      <c r="BL973" s="15"/>
      <c r="BM973" s="15"/>
      <c r="BN973" s="15"/>
      <c r="BO973" s="15"/>
      <c r="BP973" s="15"/>
      <c r="BQ973" s="15"/>
      <c r="BR973" s="15"/>
      <c r="BS973" s="15"/>
      <c r="BT973" s="15"/>
      <c r="BU973" s="15"/>
      <c r="BV973" s="15"/>
      <c r="BW973" s="15"/>
      <c r="BX973" s="15"/>
      <c r="BY973" s="15"/>
      <c r="BZ973" s="15"/>
      <c r="CA973" s="8"/>
      <c r="CB973" s="8"/>
      <c r="CC973" s="8"/>
      <c r="CD973" s="8"/>
      <c r="CE973" s="8"/>
      <c r="CF973" s="8"/>
      <c r="CG973" s="8"/>
      <c r="CH973" s="8"/>
      <c r="CI973" s="8"/>
      <c r="CJ973" s="8"/>
      <c r="CK973" s="8"/>
      <c r="CL973" s="8"/>
      <c r="CM973" s="8"/>
      <c r="CN973" s="8"/>
      <c r="CO973" s="8"/>
      <c r="CP973" s="8"/>
      <c r="CQ973" s="8"/>
      <c r="CR973" s="8"/>
      <c r="CS973" s="8"/>
      <c r="CT973" s="8"/>
      <c r="CU973" s="8"/>
      <c r="CV973" s="8"/>
      <c r="CW973" s="8"/>
      <c r="CX973" s="8"/>
      <c r="CY973" s="8"/>
      <c r="CZ973" s="8"/>
    </row>
    <row r="974" ht="14.25" customHeight="1">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c r="BC974" s="15"/>
      <c r="BD974" s="15"/>
      <c r="BE974" s="15"/>
      <c r="BF974" s="15"/>
      <c r="BG974" s="15"/>
      <c r="BH974" s="15"/>
      <c r="BI974" s="15"/>
      <c r="BJ974" s="15"/>
      <c r="BK974" s="15"/>
      <c r="BL974" s="15"/>
      <c r="BM974" s="15"/>
      <c r="BN974" s="15"/>
      <c r="BO974" s="15"/>
      <c r="BP974" s="15"/>
      <c r="BQ974" s="15"/>
      <c r="BR974" s="15"/>
      <c r="BS974" s="15"/>
      <c r="BT974" s="15"/>
      <c r="BU974" s="15"/>
      <c r="BV974" s="15"/>
      <c r="BW974" s="15"/>
      <c r="BX974" s="15"/>
      <c r="BY974" s="15"/>
      <c r="BZ974" s="15"/>
      <c r="CA974" s="8"/>
      <c r="CB974" s="8"/>
      <c r="CC974" s="8"/>
      <c r="CD974" s="8"/>
      <c r="CE974" s="8"/>
      <c r="CF974" s="8"/>
      <c r="CG974" s="8"/>
      <c r="CH974" s="8"/>
      <c r="CI974" s="8"/>
      <c r="CJ974" s="8"/>
      <c r="CK974" s="8"/>
      <c r="CL974" s="8"/>
      <c r="CM974" s="8"/>
      <c r="CN974" s="8"/>
      <c r="CO974" s="8"/>
      <c r="CP974" s="8"/>
      <c r="CQ974" s="8"/>
      <c r="CR974" s="8"/>
      <c r="CS974" s="8"/>
      <c r="CT974" s="8"/>
      <c r="CU974" s="8"/>
      <c r="CV974" s="8"/>
      <c r="CW974" s="8"/>
      <c r="CX974" s="8"/>
      <c r="CY974" s="8"/>
      <c r="CZ974" s="8"/>
    </row>
    <row r="975" ht="14.25" customHeight="1">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c r="AA975" s="15"/>
      <c r="AB975" s="15"/>
      <c r="AC975" s="15"/>
      <c r="AD975" s="15"/>
      <c r="AE975" s="15"/>
      <c r="AF975" s="15"/>
      <c r="AG975" s="15"/>
      <c r="AH975" s="15"/>
      <c r="AI975" s="15"/>
      <c r="AJ975" s="15"/>
      <c r="AK975" s="15"/>
      <c r="AL975" s="15"/>
      <c r="AM975" s="15"/>
      <c r="AN975" s="15"/>
      <c r="AO975" s="15"/>
      <c r="AP975" s="15"/>
      <c r="AQ975" s="15"/>
      <c r="AR975" s="15"/>
      <c r="AS975" s="15"/>
      <c r="AT975" s="15"/>
      <c r="AU975" s="15"/>
      <c r="AV975" s="15"/>
      <c r="AW975" s="15"/>
      <c r="AX975" s="15"/>
      <c r="AY975" s="15"/>
      <c r="AZ975" s="15"/>
      <c r="BA975" s="15"/>
      <c r="BB975" s="15"/>
      <c r="BC975" s="15"/>
      <c r="BD975" s="15"/>
      <c r="BE975" s="15"/>
      <c r="BF975" s="15"/>
      <c r="BG975" s="15"/>
      <c r="BH975" s="15"/>
      <c r="BI975" s="15"/>
      <c r="BJ975" s="15"/>
      <c r="BK975" s="15"/>
      <c r="BL975" s="15"/>
      <c r="BM975" s="15"/>
      <c r="BN975" s="15"/>
      <c r="BO975" s="15"/>
      <c r="BP975" s="15"/>
      <c r="BQ975" s="15"/>
      <c r="BR975" s="15"/>
      <c r="BS975" s="15"/>
      <c r="BT975" s="15"/>
      <c r="BU975" s="15"/>
      <c r="BV975" s="15"/>
      <c r="BW975" s="15"/>
      <c r="BX975" s="15"/>
      <c r="BY975" s="15"/>
      <c r="BZ975" s="15"/>
      <c r="CA975" s="8"/>
      <c r="CB975" s="8"/>
      <c r="CC975" s="8"/>
      <c r="CD975" s="8"/>
      <c r="CE975" s="8"/>
      <c r="CF975" s="8"/>
      <c r="CG975" s="8"/>
      <c r="CH975" s="8"/>
      <c r="CI975" s="8"/>
      <c r="CJ975" s="8"/>
      <c r="CK975" s="8"/>
      <c r="CL975" s="8"/>
      <c r="CM975" s="8"/>
      <c r="CN975" s="8"/>
      <c r="CO975" s="8"/>
      <c r="CP975" s="8"/>
      <c r="CQ975" s="8"/>
      <c r="CR975" s="8"/>
      <c r="CS975" s="8"/>
      <c r="CT975" s="8"/>
      <c r="CU975" s="8"/>
      <c r="CV975" s="8"/>
      <c r="CW975" s="8"/>
      <c r="CX975" s="8"/>
      <c r="CY975" s="8"/>
      <c r="CZ975" s="8"/>
    </row>
    <row r="976" ht="14.25" customHeight="1">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c r="BC976" s="15"/>
      <c r="BD976" s="15"/>
      <c r="BE976" s="15"/>
      <c r="BF976" s="15"/>
      <c r="BG976" s="15"/>
      <c r="BH976" s="15"/>
      <c r="BI976" s="15"/>
      <c r="BJ976" s="15"/>
      <c r="BK976" s="15"/>
      <c r="BL976" s="15"/>
      <c r="BM976" s="15"/>
      <c r="BN976" s="15"/>
      <c r="BO976" s="15"/>
      <c r="BP976" s="15"/>
      <c r="BQ976" s="15"/>
      <c r="BR976" s="15"/>
      <c r="BS976" s="15"/>
      <c r="BT976" s="15"/>
      <c r="BU976" s="15"/>
      <c r="BV976" s="15"/>
      <c r="BW976" s="15"/>
      <c r="BX976" s="15"/>
      <c r="BY976" s="15"/>
      <c r="BZ976" s="15"/>
      <c r="CA976" s="8"/>
      <c r="CB976" s="8"/>
      <c r="CC976" s="8"/>
      <c r="CD976" s="8"/>
      <c r="CE976" s="8"/>
      <c r="CF976" s="8"/>
      <c r="CG976" s="8"/>
      <c r="CH976" s="8"/>
      <c r="CI976" s="8"/>
      <c r="CJ976" s="8"/>
      <c r="CK976" s="8"/>
      <c r="CL976" s="8"/>
      <c r="CM976" s="8"/>
      <c r="CN976" s="8"/>
      <c r="CO976" s="8"/>
      <c r="CP976" s="8"/>
      <c r="CQ976" s="8"/>
      <c r="CR976" s="8"/>
      <c r="CS976" s="8"/>
      <c r="CT976" s="8"/>
      <c r="CU976" s="8"/>
      <c r="CV976" s="8"/>
      <c r="CW976" s="8"/>
      <c r="CX976" s="8"/>
      <c r="CY976" s="8"/>
      <c r="CZ976" s="8"/>
    </row>
    <row r="977" ht="14.25" customHeight="1">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c r="AA977" s="15"/>
      <c r="AB977" s="15"/>
      <c r="AC977" s="15"/>
      <c r="AD977" s="15"/>
      <c r="AE977" s="15"/>
      <c r="AF977" s="15"/>
      <c r="AG977" s="15"/>
      <c r="AH977" s="15"/>
      <c r="AI977" s="15"/>
      <c r="AJ977" s="15"/>
      <c r="AK977" s="15"/>
      <c r="AL977" s="15"/>
      <c r="AM977" s="15"/>
      <c r="AN977" s="15"/>
      <c r="AO977" s="15"/>
      <c r="AP977" s="15"/>
      <c r="AQ977" s="15"/>
      <c r="AR977" s="15"/>
      <c r="AS977" s="15"/>
      <c r="AT977" s="15"/>
      <c r="AU977" s="15"/>
      <c r="AV977" s="15"/>
      <c r="AW977" s="15"/>
      <c r="AX977" s="15"/>
      <c r="AY977" s="15"/>
      <c r="AZ977" s="15"/>
      <c r="BA977" s="15"/>
      <c r="BB977" s="15"/>
      <c r="BC977" s="15"/>
      <c r="BD977" s="15"/>
      <c r="BE977" s="15"/>
      <c r="BF977" s="15"/>
      <c r="BG977" s="15"/>
      <c r="BH977" s="15"/>
      <c r="BI977" s="15"/>
      <c r="BJ977" s="15"/>
      <c r="BK977" s="15"/>
      <c r="BL977" s="15"/>
      <c r="BM977" s="15"/>
      <c r="BN977" s="15"/>
      <c r="BO977" s="15"/>
      <c r="BP977" s="15"/>
      <c r="BQ977" s="15"/>
      <c r="BR977" s="15"/>
      <c r="BS977" s="15"/>
      <c r="BT977" s="15"/>
      <c r="BU977" s="15"/>
      <c r="BV977" s="15"/>
      <c r="BW977" s="15"/>
      <c r="BX977" s="15"/>
      <c r="BY977" s="15"/>
      <c r="BZ977" s="15"/>
      <c r="CA977" s="8"/>
      <c r="CB977" s="8"/>
      <c r="CC977" s="8"/>
      <c r="CD977" s="8"/>
      <c r="CE977" s="8"/>
      <c r="CF977" s="8"/>
      <c r="CG977" s="8"/>
      <c r="CH977" s="8"/>
      <c r="CI977" s="8"/>
      <c r="CJ977" s="8"/>
      <c r="CK977" s="8"/>
      <c r="CL977" s="8"/>
      <c r="CM977" s="8"/>
      <c r="CN977" s="8"/>
      <c r="CO977" s="8"/>
      <c r="CP977" s="8"/>
      <c r="CQ977" s="8"/>
      <c r="CR977" s="8"/>
      <c r="CS977" s="8"/>
      <c r="CT977" s="8"/>
      <c r="CU977" s="8"/>
      <c r="CV977" s="8"/>
      <c r="CW977" s="8"/>
      <c r="CX977" s="8"/>
      <c r="CY977" s="8"/>
      <c r="CZ977" s="8"/>
    </row>
    <row r="978" ht="14.25" customHeight="1">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c r="BC978" s="15"/>
      <c r="BD978" s="15"/>
      <c r="BE978" s="15"/>
      <c r="BF978" s="15"/>
      <c r="BG978" s="15"/>
      <c r="BH978" s="15"/>
      <c r="BI978" s="15"/>
      <c r="BJ978" s="15"/>
      <c r="BK978" s="15"/>
      <c r="BL978" s="15"/>
      <c r="BM978" s="15"/>
      <c r="BN978" s="15"/>
      <c r="BO978" s="15"/>
      <c r="BP978" s="15"/>
      <c r="BQ978" s="15"/>
      <c r="BR978" s="15"/>
      <c r="BS978" s="15"/>
      <c r="BT978" s="15"/>
      <c r="BU978" s="15"/>
      <c r="BV978" s="15"/>
      <c r="BW978" s="15"/>
      <c r="BX978" s="15"/>
      <c r="BY978" s="15"/>
      <c r="BZ978" s="15"/>
      <c r="CA978" s="8"/>
      <c r="CB978" s="8"/>
      <c r="CC978" s="8"/>
      <c r="CD978" s="8"/>
      <c r="CE978" s="8"/>
      <c r="CF978" s="8"/>
      <c r="CG978" s="8"/>
      <c r="CH978" s="8"/>
      <c r="CI978" s="8"/>
      <c r="CJ978" s="8"/>
      <c r="CK978" s="8"/>
      <c r="CL978" s="8"/>
      <c r="CM978" s="8"/>
      <c r="CN978" s="8"/>
      <c r="CO978" s="8"/>
      <c r="CP978" s="8"/>
      <c r="CQ978" s="8"/>
      <c r="CR978" s="8"/>
      <c r="CS978" s="8"/>
      <c r="CT978" s="8"/>
      <c r="CU978" s="8"/>
      <c r="CV978" s="8"/>
      <c r="CW978" s="8"/>
      <c r="CX978" s="8"/>
      <c r="CY978" s="8"/>
      <c r="CZ978" s="8"/>
    </row>
    <row r="979" ht="14.25" customHeight="1">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c r="AA979" s="15"/>
      <c r="AB979" s="15"/>
      <c r="AC979" s="15"/>
      <c r="AD979" s="15"/>
      <c r="AE979" s="15"/>
      <c r="AF979" s="15"/>
      <c r="AG979" s="15"/>
      <c r="AH979" s="15"/>
      <c r="AI979" s="15"/>
      <c r="AJ979" s="15"/>
      <c r="AK979" s="15"/>
      <c r="AL979" s="15"/>
      <c r="AM979" s="15"/>
      <c r="AN979" s="15"/>
      <c r="AO979" s="15"/>
      <c r="AP979" s="15"/>
      <c r="AQ979" s="15"/>
      <c r="AR979" s="15"/>
      <c r="AS979" s="15"/>
      <c r="AT979" s="15"/>
      <c r="AU979" s="15"/>
      <c r="AV979" s="15"/>
      <c r="AW979" s="15"/>
      <c r="AX979" s="15"/>
      <c r="AY979" s="15"/>
      <c r="AZ979" s="15"/>
      <c r="BA979" s="15"/>
      <c r="BB979" s="15"/>
      <c r="BC979" s="15"/>
      <c r="BD979" s="15"/>
      <c r="BE979" s="15"/>
      <c r="BF979" s="15"/>
      <c r="BG979" s="15"/>
      <c r="BH979" s="15"/>
      <c r="BI979" s="15"/>
      <c r="BJ979" s="15"/>
      <c r="BK979" s="15"/>
      <c r="BL979" s="15"/>
      <c r="BM979" s="15"/>
      <c r="BN979" s="15"/>
      <c r="BO979" s="15"/>
      <c r="BP979" s="15"/>
      <c r="BQ979" s="15"/>
      <c r="BR979" s="15"/>
      <c r="BS979" s="15"/>
      <c r="BT979" s="15"/>
      <c r="BU979" s="15"/>
      <c r="BV979" s="15"/>
      <c r="BW979" s="15"/>
      <c r="BX979" s="15"/>
      <c r="BY979" s="15"/>
      <c r="BZ979" s="15"/>
      <c r="CA979" s="8"/>
      <c r="CB979" s="8"/>
      <c r="CC979" s="8"/>
      <c r="CD979" s="8"/>
      <c r="CE979" s="8"/>
      <c r="CF979" s="8"/>
      <c r="CG979" s="8"/>
      <c r="CH979" s="8"/>
      <c r="CI979" s="8"/>
      <c r="CJ979" s="8"/>
      <c r="CK979" s="8"/>
      <c r="CL979" s="8"/>
      <c r="CM979" s="8"/>
      <c r="CN979" s="8"/>
      <c r="CO979" s="8"/>
      <c r="CP979" s="8"/>
      <c r="CQ979" s="8"/>
      <c r="CR979" s="8"/>
      <c r="CS979" s="8"/>
      <c r="CT979" s="8"/>
      <c r="CU979" s="8"/>
      <c r="CV979" s="8"/>
      <c r="CW979" s="8"/>
      <c r="CX979" s="8"/>
      <c r="CY979" s="8"/>
      <c r="CZ979" s="8"/>
    </row>
    <row r="980" ht="14.25" customHeight="1">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c r="BC980" s="15"/>
      <c r="BD980" s="15"/>
      <c r="BE980" s="15"/>
      <c r="BF980" s="15"/>
      <c r="BG980" s="15"/>
      <c r="BH980" s="15"/>
      <c r="BI980" s="15"/>
      <c r="BJ980" s="15"/>
      <c r="BK980" s="15"/>
      <c r="BL980" s="15"/>
      <c r="BM980" s="15"/>
      <c r="BN980" s="15"/>
      <c r="BO980" s="15"/>
      <c r="BP980" s="15"/>
      <c r="BQ980" s="15"/>
      <c r="BR980" s="15"/>
      <c r="BS980" s="15"/>
      <c r="BT980" s="15"/>
      <c r="BU980" s="15"/>
      <c r="BV980" s="15"/>
      <c r="BW980" s="15"/>
      <c r="BX980" s="15"/>
      <c r="BY980" s="15"/>
      <c r="BZ980" s="15"/>
      <c r="CA980" s="8"/>
      <c r="CB980" s="8"/>
      <c r="CC980" s="8"/>
      <c r="CD980" s="8"/>
      <c r="CE980" s="8"/>
      <c r="CF980" s="8"/>
      <c r="CG980" s="8"/>
      <c r="CH980" s="8"/>
      <c r="CI980" s="8"/>
      <c r="CJ980" s="8"/>
      <c r="CK980" s="8"/>
      <c r="CL980" s="8"/>
      <c r="CM980" s="8"/>
      <c r="CN980" s="8"/>
      <c r="CO980" s="8"/>
      <c r="CP980" s="8"/>
      <c r="CQ980" s="8"/>
      <c r="CR980" s="8"/>
      <c r="CS980" s="8"/>
      <c r="CT980" s="8"/>
      <c r="CU980" s="8"/>
      <c r="CV980" s="8"/>
      <c r="CW980" s="8"/>
      <c r="CX980" s="8"/>
      <c r="CY980" s="8"/>
      <c r="CZ980" s="8"/>
    </row>
    <row r="981" ht="14.25" customHeight="1">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c r="AA981" s="15"/>
      <c r="AB981" s="15"/>
      <c r="AC981" s="15"/>
      <c r="AD981" s="15"/>
      <c r="AE981" s="15"/>
      <c r="AF981" s="15"/>
      <c r="AG981" s="15"/>
      <c r="AH981" s="15"/>
      <c r="AI981" s="15"/>
      <c r="AJ981" s="15"/>
      <c r="AK981" s="15"/>
      <c r="AL981" s="15"/>
      <c r="AM981" s="15"/>
      <c r="AN981" s="15"/>
      <c r="AO981" s="15"/>
      <c r="AP981" s="15"/>
      <c r="AQ981" s="15"/>
      <c r="AR981" s="15"/>
      <c r="AS981" s="15"/>
      <c r="AT981" s="15"/>
      <c r="AU981" s="15"/>
      <c r="AV981" s="15"/>
      <c r="AW981" s="15"/>
      <c r="AX981" s="15"/>
      <c r="AY981" s="15"/>
      <c r="AZ981" s="15"/>
      <c r="BA981" s="15"/>
      <c r="BB981" s="15"/>
      <c r="BC981" s="15"/>
      <c r="BD981" s="15"/>
      <c r="BE981" s="15"/>
      <c r="BF981" s="15"/>
      <c r="BG981" s="15"/>
      <c r="BH981" s="15"/>
      <c r="BI981" s="15"/>
      <c r="BJ981" s="15"/>
      <c r="BK981" s="15"/>
      <c r="BL981" s="15"/>
      <c r="BM981" s="15"/>
      <c r="BN981" s="15"/>
      <c r="BO981" s="15"/>
      <c r="BP981" s="15"/>
      <c r="BQ981" s="15"/>
      <c r="BR981" s="15"/>
      <c r="BS981" s="15"/>
      <c r="BT981" s="15"/>
      <c r="BU981" s="15"/>
      <c r="BV981" s="15"/>
      <c r="BW981" s="15"/>
      <c r="BX981" s="15"/>
      <c r="BY981" s="15"/>
      <c r="BZ981" s="15"/>
      <c r="CA981" s="8"/>
      <c r="CB981" s="8"/>
      <c r="CC981" s="8"/>
      <c r="CD981" s="8"/>
      <c r="CE981" s="8"/>
      <c r="CF981" s="8"/>
      <c r="CG981" s="8"/>
      <c r="CH981" s="8"/>
      <c r="CI981" s="8"/>
      <c r="CJ981" s="8"/>
      <c r="CK981" s="8"/>
      <c r="CL981" s="8"/>
      <c r="CM981" s="8"/>
      <c r="CN981" s="8"/>
      <c r="CO981" s="8"/>
      <c r="CP981" s="8"/>
      <c r="CQ981" s="8"/>
      <c r="CR981" s="8"/>
      <c r="CS981" s="8"/>
      <c r="CT981" s="8"/>
      <c r="CU981" s="8"/>
      <c r="CV981" s="8"/>
      <c r="CW981" s="8"/>
      <c r="CX981" s="8"/>
      <c r="CY981" s="8"/>
      <c r="CZ981" s="8"/>
    </row>
    <row r="982" ht="14.25" customHeight="1">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c r="BC982" s="15"/>
      <c r="BD982" s="15"/>
      <c r="BE982" s="15"/>
      <c r="BF982" s="15"/>
      <c r="BG982" s="15"/>
      <c r="BH982" s="15"/>
      <c r="BI982" s="15"/>
      <c r="BJ982" s="15"/>
      <c r="BK982" s="15"/>
      <c r="BL982" s="15"/>
      <c r="BM982" s="15"/>
      <c r="BN982" s="15"/>
      <c r="BO982" s="15"/>
      <c r="BP982" s="15"/>
      <c r="BQ982" s="15"/>
      <c r="BR982" s="15"/>
      <c r="BS982" s="15"/>
      <c r="BT982" s="15"/>
      <c r="BU982" s="15"/>
      <c r="BV982" s="15"/>
      <c r="BW982" s="15"/>
      <c r="BX982" s="15"/>
      <c r="BY982" s="15"/>
      <c r="BZ982" s="15"/>
      <c r="CA982" s="8"/>
      <c r="CB982" s="8"/>
      <c r="CC982" s="8"/>
      <c r="CD982" s="8"/>
      <c r="CE982" s="8"/>
      <c r="CF982" s="8"/>
      <c r="CG982" s="8"/>
      <c r="CH982" s="8"/>
      <c r="CI982" s="8"/>
      <c r="CJ982" s="8"/>
      <c r="CK982" s="8"/>
      <c r="CL982" s="8"/>
      <c r="CM982" s="8"/>
      <c r="CN982" s="8"/>
      <c r="CO982" s="8"/>
      <c r="CP982" s="8"/>
      <c r="CQ982" s="8"/>
      <c r="CR982" s="8"/>
      <c r="CS982" s="8"/>
      <c r="CT982" s="8"/>
      <c r="CU982" s="8"/>
      <c r="CV982" s="8"/>
      <c r="CW982" s="8"/>
      <c r="CX982" s="8"/>
      <c r="CY982" s="8"/>
      <c r="CZ982" s="8"/>
    </row>
    <row r="983" ht="14.25" customHeight="1">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c r="AA983" s="15"/>
      <c r="AB983" s="15"/>
      <c r="AC983" s="15"/>
      <c r="AD983" s="15"/>
      <c r="AE983" s="15"/>
      <c r="AF983" s="15"/>
      <c r="AG983" s="15"/>
      <c r="AH983" s="15"/>
      <c r="AI983" s="15"/>
      <c r="AJ983" s="15"/>
      <c r="AK983" s="15"/>
      <c r="AL983" s="15"/>
      <c r="AM983" s="15"/>
      <c r="AN983" s="15"/>
      <c r="AO983" s="15"/>
      <c r="AP983" s="15"/>
      <c r="AQ983" s="15"/>
      <c r="AR983" s="15"/>
      <c r="AS983" s="15"/>
      <c r="AT983" s="15"/>
      <c r="AU983" s="15"/>
      <c r="AV983" s="15"/>
      <c r="AW983" s="15"/>
      <c r="AX983" s="15"/>
      <c r="AY983" s="15"/>
      <c r="AZ983" s="15"/>
      <c r="BA983" s="15"/>
      <c r="BB983" s="15"/>
      <c r="BC983" s="15"/>
      <c r="BD983" s="15"/>
      <c r="BE983" s="15"/>
      <c r="BF983" s="15"/>
      <c r="BG983" s="15"/>
      <c r="BH983" s="15"/>
      <c r="BI983" s="15"/>
      <c r="BJ983" s="15"/>
      <c r="BK983" s="15"/>
      <c r="BL983" s="15"/>
      <c r="BM983" s="15"/>
      <c r="BN983" s="15"/>
      <c r="BO983" s="15"/>
      <c r="BP983" s="15"/>
      <c r="BQ983" s="15"/>
      <c r="BR983" s="15"/>
      <c r="BS983" s="15"/>
      <c r="BT983" s="15"/>
      <c r="BU983" s="15"/>
      <c r="BV983" s="15"/>
      <c r="BW983" s="15"/>
      <c r="BX983" s="15"/>
      <c r="BY983" s="15"/>
      <c r="BZ983" s="15"/>
      <c r="CA983" s="8"/>
      <c r="CB983" s="8"/>
      <c r="CC983" s="8"/>
      <c r="CD983" s="8"/>
      <c r="CE983" s="8"/>
      <c r="CF983" s="8"/>
      <c r="CG983" s="8"/>
      <c r="CH983" s="8"/>
      <c r="CI983" s="8"/>
      <c r="CJ983" s="8"/>
      <c r="CK983" s="8"/>
      <c r="CL983" s="8"/>
      <c r="CM983" s="8"/>
      <c r="CN983" s="8"/>
      <c r="CO983" s="8"/>
      <c r="CP983" s="8"/>
      <c r="CQ983" s="8"/>
      <c r="CR983" s="8"/>
      <c r="CS983" s="8"/>
      <c r="CT983" s="8"/>
      <c r="CU983" s="8"/>
      <c r="CV983" s="8"/>
      <c r="CW983" s="8"/>
      <c r="CX983" s="8"/>
      <c r="CY983" s="8"/>
      <c r="CZ983" s="8"/>
    </row>
    <row r="984" ht="14.25" customHeight="1">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c r="BC984" s="15"/>
      <c r="BD984" s="15"/>
      <c r="BE984" s="15"/>
      <c r="BF984" s="15"/>
      <c r="BG984" s="15"/>
      <c r="BH984" s="15"/>
      <c r="BI984" s="15"/>
      <c r="BJ984" s="15"/>
      <c r="BK984" s="15"/>
      <c r="BL984" s="15"/>
      <c r="BM984" s="15"/>
      <c r="BN984" s="15"/>
      <c r="BO984" s="15"/>
      <c r="BP984" s="15"/>
      <c r="BQ984" s="15"/>
      <c r="BR984" s="15"/>
      <c r="BS984" s="15"/>
      <c r="BT984" s="15"/>
      <c r="BU984" s="15"/>
      <c r="BV984" s="15"/>
      <c r="BW984" s="15"/>
      <c r="BX984" s="15"/>
      <c r="BY984" s="15"/>
      <c r="BZ984" s="15"/>
      <c r="CA984" s="8"/>
      <c r="CB984" s="8"/>
      <c r="CC984" s="8"/>
      <c r="CD984" s="8"/>
      <c r="CE984" s="8"/>
      <c r="CF984" s="8"/>
      <c r="CG984" s="8"/>
      <c r="CH984" s="8"/>
      <c r="CI984" s="8"/>
      <c r="CJ984" s="8"/>
      <c r="CK984" s="8"/>
      <c r="CL984" s="8"/>
      <c r="CM984" s="8"/>
      <c r="CN984" s="8"/>
      <c r="CO984" s="8"/>
      <c r="CP984" s="8"/>
      <c r="CQ984" s="8"/>
      <c r="CR984" s="8"/>
      <c r="CS984" s="8"/>
      <c r="CT984" s="8"/>
      <c r="CU984" s="8"/>
      <c r="CV984" s="8"/>
      <c r="CW984" s="8"/>
      <c r="CX984" s="8"/>
      <c r="CY984" s="8"/>
      <c r="CZ984" s="8"/>
    </row>
    <row r="985" ht="14.25" customHeight="1">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c r="AA985" s="15"/>
      <c r="AB985" s="15"/>
      <c r="AC985" s="15"/>
      <c r="AD985" s="15"/>
      <c r="AE985" s="15"/>
      <c r="AF985" s="15"/>
      <c r="AG985" s="15"/>
      <c r="AH985" s="15"/>
      <c r="AI985" s="15"/>
      <c r="AJ985" s="15"/>
      <c r="AK985" s="15"/>
      <c r="AL985" s="15"/>
      <c r="AM985" s="15"/>
      <c r="AN985" s="15"/>
      <c r="AO985" s="15"/>
      <c r="AP985" s="15"/>
      <c r="AQ985" s="15"/>
      <c r="AR985" s="15"/>
      <c r="AS985" s="15"/>
      <c r="AT985" s="15"/>
      <c r="AU985" s="15"/>
      <c r="AV985" s="15"/>
      <c r="AW985" s="15"/>
      <c r="AX985" s="15"/>
      <c r="AY985" s="15"/>
      <c r="AZ985" s="15"/>
      <c r="BA985" s="15"/>
      <c r="BB985" s="15"/>
      <c r="BC985" s="15"/>
      <c r="BD985" s="15"/>
      <c r="BE985" s="15"/>
      <c r="BF985" s="15"/>
      <c r="BG985" s="15"/>
      <c r="BH985" s="15"/>
      <c r="BI985" s="15"/>
      <c r="BJ985" s="15"/>
      <c r="BK985" s="15"/>
      <c r="BL985" s="15"/>
      <c r="BM985" s="15"/>
      <c r="BN985" s="15"/>
      <c r="BO985" s="15"/>
      <c r="BP985" s="15"/>
      <c r="BQ985" s="15"/>
      <c r="BR985" s="15"/>
      <c r="BS985" s="15"/>
      <c r="BT985" s="15"/>
      <c r="BU985" s="15"/>
      <c r="BV985" s="15"/>
      <c r="BW985" s="15"/>
      <c r="BX985" s="15"/>
      <c r="BY985" s="15"/>
      <c r="BZ985" s="15"/>
      <c r="CA985" s="8"/>
      <c r="CB985" s="8"/>
      <c r="CC985" s="8"/>
      <c r="CD985" s="8"/>
      <c r="CE985" s="8"/>
      <c r="CF985" s="8"/>
      <c r="CG985" s="8"/>
      <c r="CH985" s="8"/>
      <c r="CI985" s="8"/>
      <c r="CJ985" s="8"/>
      <c r="CK985" s="8"/>
      <c r="CL985" s="8"/>
      <c r="CM985" s="8"/>
      <c r="CN985" s="8"/>
      <c r="CO985" s="8"/>
      <c r="CP985" s="8"/>
      <c r="CQ985" s="8"/>
      <c r="CR985" s="8"/>
      <c r="CS985" s="8"/>
      <c r="CT985" s="8"/>
      <c r="CU985" s="8"/>
      <c r="CV985" s="8"/>
      <c r="CW985" s="8"/>
      <c r="CX985" s="8"/>
      <c r="CY985" s="8"/>
      <c r="CZ985" s="8"/>
    </row>
    <row r="986" ht="14.25" customHeight="1">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c r="BC986" s="15"/>
      <c r="BD986" s="15"/>
      <c r="BE986" s="15"/>
      <c r="BF986" s="15"/>
      <c r="BG986" s="15"/>
      <c r="BH986" s="15"/>
      <c r="BI986" s="15"/>
      <c r="BJ986" s="15"/>
      <c r="BK986" s="15"/>
      <c r="BL986" s="15"/>
      <c r="BM986" s="15"/>
      <c r="BN986" s="15"/>
      <c r="BO986" s="15"/>
      <c r="BP986" s="15"/>
      <c r="BQ986" s="15"/>
      <c r="BR986" s="15"/>
      <c r="BS986" s="15"/>
      <c r="BT986" s="15"/>
      <c r="BU986" s="15"/>
      <c r="BV986" s="15"/>
      <c r="BW986" s="15"/>
      <c r="BX986" s="15"/>
      <c r="BY986" s="15"/>
      <c r="BZ986" s="15"/>
      <c r="CA986" s="8"/>
      <c r="CB986" s="8"/>
      <c r="CC986" s="8"/>
      <c r="CD986" s="8"/>
      <c r="CE986" s="8"/>
      <c r="CF986" s="8"/>
      <c r="CG986" s="8"/>
      <c r="CH986" s="8"/>
      <c r="CI986" s="8"/>
      <c r="CJ986" s="8"/>
      <c r="CK986" s="8"/>
      <c r="CL986" s="8"/>
      <c r="CM986" s="8"/>
      <c r="CN986" s="8"/>
      <c r="CO986" s="8"/>
      <c r="CP986" s="8"/>
      <c r="CQ986" s="8"/>
      <c r="CR986" s="8"/>
      <c r="CS986" s="8"/>
      <c r="CT986" s="8"/>
      <c r="CU986" s="8"/>
      <c r="CV986" s="8"/>
      <c r="CW986" s="8"/>
      <c r="CX986" s="8"/>
      <c r="CY986" s="8"/>
      <c r="CZ986" s="8"/>
    </row>
    <row r="987" ht="14.25" customHeight="1">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c r="AA987" s="15"/>
      <c r="AB987" s="15"/>
      <c r="AC987" s="15"/>
      <c r="AD987" s="15"/>
      <c r="AE987" s="15"/>
      <c r="AF987" s="15"/>
      <c r="AG987" s="15"/>
      <c r="AH987" s="15"/>
      <c r="AI987" s="15"/>
      <c r="AJ987" s="15"/>
      <c r="AK987" s="15"/>
      <c r="AL987" s="15"/>
      <c r="AM987" s="15"/>
      <c r="AN987" s="15"/>
      <c r="AO987" s="15"/>
      <c r="AP987" s="15"/>
      <c r="AQ987" s="15"/>
      <c r="AR987" s="15"/>
      <c r="AS987" s="15"/>
      <c r="AT987" s="15"/>
      <c r="AU987" s="15"/>
      <c r="AV987" s="15"/>
      <c r="AW987" s="15"/>
      <c r="AX987" s="15"/>
      <c r="AY987" s="15"/>
      <c r="AZ987" s="15"/>
      <c r="BA987" s="15"/>
      <c r="BB987" s="15"/>
      <c r="BC987" s="15"/>
      <c r="BD987" s="15"/>
      <c r="BE987" s="15"/>
      <c r="BF987" s="15"/>
      <c r="BG987" s="15"/>
      <c r="BH987" s="15"/>
      <c r="BI987" s="15"/>
      <c r="BJ987" s="15"/>
      <c r="BK987" s="15"/>
      <c r="BL987" s="15"/>
      <c r="BM987" s="15"/>
      <c r="BN987" s="15"/>
      <c r="BO987" s="15"/>
      <c r="BP987" s="15"/>
      <c r="BQ987" s="15"/>
      <c r="BR987" s="15"/>
      <c r="BS987" s="15"/>
      <c r="BT987" s="15"/>
      <c r="BU987" s="15"/>
      <c r="BV987" s="15"/>
      <c r="BW987" s="15"/>
      <c r="BX987" s="15"/>
      <c r="BY987" s="15"/>
      <c r="BZ987" s="15"/>
      <c r="CA987" s="8"/>
      <c r="CB987" s="8"/>
      <c r="CC987" s="8"/>
      <c r="CD987" s="8"/>
      <c r="CE987" s="8"/>
      <c r="CF987" s="8"/>
      <c r="CG987" s="8"/>
      <c r="CH987" s="8"/>
      <c r="CI987" s="8"/>
      <c r="CJ987" s="8"/>
      <c r="CK987" s="8"/>
      <c r="CL987" s="8"/>
      <c r="CM987" s="8"/>
      <c r="CN987" s="8"/>
      <c r="CO987" s="8"/>
      <c r="CP987" s="8"/>
      <c r="CQ987" s="8"/>
      <c r="CR987" s="8"/>
      <c r="CS987" s="8"/>
      <c r="CT987" s="8"/>
      <c r="CU987" s="8"/>
      <c r="CV987" s="8"/>
      <c r="CW987" s="8"/>
      <c r="CX987" s="8"/>
      <c r="CY987" s="8"/>
      <c r="CZ987" s="8"/>
    </row>
    <row r="988" ht="14.25" customHeight="1">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c r="BC988" s="15"/>
      <c r="BD988" s="15"/>
      <c r="BE988" s="15"/>
      <c r="BF988" s="15"/>
      <c r="BG988" s="15"/>
      <c r="BH988" s="15"/>
      <c r="BI988" s="15"/>
      <c r="BJ988" s="15"/>
      <c r="BK988" s="15"/>
      <c r="BL988" s="15"/>
      <c r="BM988" s="15"/>
      <c r="BN988" s="15"/>
      <c r="BO988" s="15"/>
      <c r="BP988" s="15"/>
      <c r="BQ988" s="15"/>
      <c r="BR988" s="15"/>
      <c r="BS988" s="15"/>
      <c r="BT988" s="15"/>
      <c r="BU988" s="15"/>
      <c r="BV988" s="15"/>
      <c r="BW988" s="15"/>
      <c r="BX988" s="15"/>
      <c r="BY988" s="15"/>
      <c r="BZ988" s="15"/>
      <c r="CA988" s="8"/>
      <c r="CB988" s="8"/>
      <c r="CC988" s="8"/>
      <c r="CD988" s="8"/>
      <c r="CE988" s="8"/>
      <c r="CF988" s="8"/>
      <c r="CG988" s="8"/>
      <c r="CH988" s="8"/>
      <c r="CI988" s="8"/>
      <c r="CJ988" s="8"/>
      <c r="CK988" s="8"/>
      <c r="CL988" s="8"/>
      <c r="CM988" s="8"/>
      <c r="CN988" s="8"/>
      <c r="CO988" s="8"/>
      <c r="CP988" s="8"/>
      <c r="CQ988" s="8"/>
      <c r="CR988" s="8"/>
      <c r="CS988" s="8"/>
      <c r="CT988" s="8"/>
      <c r="CU988" s="8"/>
      <c r="CV988" s="8"/>
      <c r="CW988" s="8"/>
      <c r="CX988" s="8"/>
      <c r="CY988" s="8"/>
      <c r="CZ988" s="8"/>
    </row>
    <row r="989" ht="14.25" customHeight="1">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c r="AA989" s="15"/>
      <c r="AB989" s="15"/>
      <c r="AC989" s="15"/>
      <c r="AD989" s="15"/>
      <c r="AE989" s="15"/>
      <c r="AF989" s="15"/>
      <c r="AG989" s="15"/>
      <c r="AH989" s="15"/>
      <c r="AI989" s="15"/>
      <c r="AJ989" s="15"/>
      <c r="AK989" s="15"/>
      <c r="AL989" s="15"/>
      <c r="AM989" s="15"/>
      <c r="AN989" s="15"/>
      <c r="AO989" s="15"/>
      <c r="AP989" s="15"/>
      <c r="AQ989" s="15"/>
      <c r="AR989" s="15"/>
      <c r="AS989" s="15"/>
      <c r="AT989" s="15"/>
      <c r="AU989" s="15"/>
      <c r="AV989" s="15"/>
      <c r="AW989" s="15"/>
      <c r="AX989" s="15"/>
      <c r="AY989" s="15"/>
      <c r="AZ989" s="15"/>
      <c r="BA989" s="15"/>
      <c r="BB989" s="15"/>
      <c r="BC989" s="15"/>
      <c r="BD989" s="15"/>
      <c r="BE989" s="15"/>
      <c r="BF989" s="15"/>
      <c r="BG989" s="15"/>
      <c r="BH989" s="15"/>
      <c r="BI989" s="15"/>
      <c r="BJ989" s="15"/>
      <c r="BK989" s="15"/>
      <c r="BL989" s="15"/>
      <c r="BM989" s="15"/>
      <c r="BN989" s="15"/>
      <c r="BO989" s="15"/>
      <c r="BP989" s="15"/>
      <c r="BQ989" s="15"/>
      <c r="BR989" s="15"/>
      <c r="BS989" s="15"/>
      <c r="BT989" s="15"/>
      <c r="BU989" s="15"/>
      <c r="BV989" s="15"/>
      <c r="BW989" s="15"/>
      <c r="BX989" s="15"/>
      <c r="BY989" s="15"/>
      <c r="BZ989" s="15"/>
      <c r="CA989" s="8"/>
      <c r="CB989" s="8"/>
      <c r="CC989" s="8"/>
      <c r="CD989" s="8"/>
      <c r="CE989" s="8"/>
      <c r="CF989" s="8"/>
      <c r="CG989" s="8"/>
      <c r="CH989" s="8"/>
      <c r="CI989" s="8"/>
      <c r="CJ989" s="8"/>
      <c r="CK989" s="8"/>
      <c r="CL989" s="8"/>
      <c r="CM989" s="8"/>
      <c r="CN989" s="8"/>
      <c r="CO989" s="8"/>
      <c r="CP989" s="8"/>
      <c r="CQ989" s="8"/>
      <c r="CR989" s="8"/>
      <c r="CS989" s="8"/>
      <c r="CT989" s="8"/>
      <c r="CU989" s="8"/>
      <c r="CV989" s="8"/>
      <c r="CW989" s="8"/>
      <c r="CX989" s="8"/>
      <c r="CY989" s="8"/>
      <c r="CZ989" s="8"/>
    </row>
    <row r="990" ht="14.25" customHeight="1">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c r="BC990" s="15"/>
      <c r="BD990" s="15"/>
      <c r="BE990" s="15"/>
      <c r="BF990" s="15"/>
      <c r="BG990" s="15"/>
      <c r="BH990" s="15"/>
      <c r="BI990" s="15"/>
      <c r="BJ990" s="15"/>
      <c r="BK990" s="15"/>
      <c r="BL990" s="15"/>
      <c r="BM990" s="15"/>
      <c r="BN990" s="15"/>
      <c r="BO990" s="15"/>
      <c r="BP990" s="15"/>
      <c r="BQ990" s="15"/>
      <c r="BR990" s="15"/>
      <c r="BS990" s="15"/>
      <c r="BT990" s="15"/>
      <c r="BU990" s="15"/>
      <c r="BV990" s="15"/>
      <c r="BW990" s="15"/>
      <c r="BX990" s="15"/>
      <c r="BY990" s="15"/>
      <c r="BZ990" s="15"/>
      <c r="CA990" s="8"/>
      <c r="CB990" s="8"/>
      <c r="CC990" s="8"/>
      <c r="CD990" s="8"/>
      <c r="CE990" s="8"/>
      <c r="CF990" s="8"/>
      <c r="CG990" s="8"/>
      <c r="CH990" s="8"/>
      <c r="CI990" s="8"/>
      <c r="CJ990" s="8"/>
      <c r="CK990" s="8"/>
      <c r="CL990" s="8"/>
      <c r="CM990" s="8"/>
      <c r="CN990" s="8"/>
      <c r="CO990" s="8"/>
      <c r="CP990" s="8"/>
      <c r="CQ990" s="8"/>
      <c r="CR990" s="8"/>
      <c r="CS990" s="8"/>
      <c r="CT990" s="8"/>
      <c r="CU990" s="8"/>
      <c r="CV990" s="8"/>
      <c r="CW990" s="8"/>
      <c r="CX990" s="8"/>
      <c r="CY990" s="8"/>
      <c r="CZ990" s="8"/>
    </row>
    <row r="991" ht="14.25" customHeight="1">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c r="AA991" s="15"/>
      <c r="AB991" s="15"/>
      <c r="AC991" s="15"/>
      <c r="AD991" s="15"/>
      <c r="AE991" s="15"/>
      <c r="AF991" s="15"/>
      <c r="AG991" s="15"/>
      <c r="AH991" s="15"/>
      <c r="AI991" s="15"/>
      <c r="AJ991" s="15"/>
      <c r="AK991" s="15"/>
      <c r="AL991" s="15"/>
      <c r="AM991" s="15"/>
      <c r="AN991" s="15"/>
      <c r="AO991" s="15"/>
      <c r="AP991" s="15"/>
      <c r="AQ991" s="15"/>
      <c r="AR991" s="15"/>
      <c r="AS991" s="15"/>
      <c r="AT991" s="15"/>
      <c r="AU991" s="15"/>
      <c r="AV991" s="15"/>
      <c r="AW991" s="15"/>
      <c r="AX991" s="15"/>
      <c r="AY991" s="15"/>
      <c r="AZ991" s="15"/>
      <c r="BA991" s="15"/>
      <c r="BB991" s="15"/>
      <c r="BC991" s="15"/>
      <c r="BD991" s="15"/>
      <c r="BE991" s="15"/>
      <c r="BF991" s="15"/>
      <c r="BG991" s="15"/>
      <c r="BH991" s="15"/>
      <c r="BI991" s="15"/>
      <c r="BJ991" s="15"/>
      <c r="BK991" s="15"/>
      <c r="BL991" s="15"/>
      <c r="BM991" s="15"/>
      <c r="BN991" s="15"/>
      <c r="BO991" s="15"/>
      <c r="BP991" s="15"/>
      <c r="BQ991" s="15"/>
      <c r="BR991" s="15"/>
      <c r="BS991" s="15"/>
      <c r="BT991" s="15"/>
      <c r="BU991" s="15"/>
      <c r="BV991" s="15"/>
      <c r="BW991" s="15"/>
      <c r="BX991" s="15"/>
      <c r="BY991" s="15"/>
      <c r="BZ991" s="15"/>
      <c r="CA991" s="8"/>
      <c r="CB991" s="8"/>
      <c r="CC991" s="8"/>
      <c r="CD991" s="8"/>
      <c r="CE991" s="8"/>
      <c r="CF991" s="8"/>
      <c r="CG991" s="8"/>
      <c r="CH991" s="8"/>
      <c r="CI991" s="8"/>
      <c r="CJ991" s="8"/>
      <c r="CK991" s="8"/>
      <c r="CL991" s="8"/>
      <c r="CM991" s="8"/>
      <c r="CN991" s="8"/>
      <c r="CO991" s="8"/>
      <c r="CP991" s="8"/>
      <c r="CQ991" s="8"/>
      <c r="CR991" s="8"/>
      <c r="CS991" s="8"/>
      <c r="CT991" s="8"/>
      <c r="CU991" s="8"/>
      <c r="CV991" s="8"/>
      <c r="CW991" s="8"/>
      <c r="CX991" s="8"/>
      <c r="CY991" s="8"/>
      <c r="CZ991" s="8"/>
    </row>
    <row r="992" ht="14.25" customHeight="1">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c r="BC992" s="15"/>
      <c r="BD992" s="15"/>
      <c r="BE992" s="15"/>
      <c r="BF992" s="15"/>
      <c r="BG992" s="15"/>
      <c r="BH992" s="15"/>
      <c r="BI992" s="15"/>
      <c r="BJ992" s="15"/>
      <c r="BK992" s="15"/>
      <c r="BL992" s="15"/>
      <c r="BM992" s="15"/>
      <c r="BN992" s="15"/>
      <c r="BO992" s="15"/>
      <c r="BP992" s="15"/>
      <c r="BQ992" s="15"/>
      <c r="BR992" s="15"/>
      <c r="BS992" s="15"/>
      <c r="BT992" s="15"/>
      <c r="BU992" s="15"/>
      <c r="BV992" s="15"/>
      <c r="BW992" s="15"/>
      <c r="BX992" s="15"/>
      <c r="BY992" s="15"/>
      <c r="BZ992" s="15"/>
      <c r="CA992" s="8"/>
      <c r="CB992" s="8"/>
      <c r="CC992" s="8"/>
      <c r="CD992" s="8"/>
      <c r="CE992" s="8"/>
      <c r="CF992" s="8"/>
      <c r="CG992" s="8"/>
      <c r="CH992" s="8"/>
      <c r="CI992" s="8"/>
      <c r="CJ992" s="8"/>
      <c r="CK992" s="8"/>
      <c r="CL992" s="8"/>
      <c r="CM992" s="8"/>
      <c r="CN992" s="8"/>
      <c r="CO992" s="8"/>
      <c r="CP992" s="8"/>
      <c r="CQ992" s="8"/>
      <c r="CR992" s="8"/>
      <c r="CS992" s="8"/>
      <c r="CT992" s="8"/>
      <c r="CU992" s="8"/>
      <c r="CV992" s="8"/>
      <c r="CW992" s="8"/>
      <c r="CX992" s="8"/>
      <c r="CY992" s="8"/>
      <c r="CZ992" s="8"/>
    </row>
    <row r="993" ht="14.25" customHeight="1">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c r="AA993" s="15"/>
      <c r="AB993" s="15"/>
      <c r="AC993" s="15"/>
      <c r="AD993" s="15"/>
      <c r="AE993" s="15"/>
      <c r="AF993" s="15"/>
      <c r="AG993" s="15"/>
      <c r="AH993" s="15"/>
      <c r="AI993" s="15"/>
      <c r="AJ993" s="15"/>
      <c r="AK993" s="15"/>
      <c r="AL993" s="15"/>
      <c r="AM993" s="15"/>
      <c r="AN993" s="15"/>
      <c r="AO993" s="15"/>
      <c r="AP993" s="15"/>
      <c r="AQ993" s="15"/>
      <c r="AR993" s="15"/>
      <c r="AS993" s="15"/>
      <c r="AT993" s="15"/>
      <c r="AU993" s="15"/>
      <c r="AV993" s="15"/>
      <c r="AW993" s="15"/>
      <c r="AX993" s="15"/>
      <c r="AY993" s="15"/>
      <c r="AZ993" s="15"/>
      <c r="BA993" s="15"/>
      <c r="BB993" s="15"/>
      <c r="BC993" s="15"/>
      <c r="BD993" s="15"/>
      <c r="BE993" s="15"/>
      <c r="BF993" s="15"/>
      <c r="BG993" s="15"/>
      <c r="BH993" s="15"/>
      <c r="BI993" s="15"/>
      <c r="BJ993" s="15"/>
      <c r="BK993" s="15"/>
      <c r="BL993" s="15"/>
      <c r="BM993" s="15"/>
      <c r="BN993" s="15"/>
      <c r="BO993" s="15"/>
      <c r="BP993" s="15"/>
      <c r="BQ993" s="15"/>
      <c r="BR993" s="15"/>
      <c r="BS993" s="15"/>
      <c r="BT993" s="15"/>
      <c r="BU993" s="15"/>
      <c r="BV993" s="15"/>
      <c r="BW993" s="15"/>
      <c r="BX993" s="15"/>
      <c r="BY993" s="15"/>
      <c r="BZ993" s="15"/>
      <c r="CA993" s="8"/>
      <c r="CB993" s="8"/>
      <c r="CC993" s="8"/>
      <c r="CD993" s="8"/>
      <c r="CE993" s="8"/>
      <c r="CF993" s="8"/>
      <c r="CG993" s="8"/>
      <c r="CH993" s="8"/>
      <c r="CI993" s="8"/>
      <c r="CJ993" s="8"/>
      <c r="CK993" s="8"/>
      <c r="CL993" s="8"/>
      <c r="CM993" s="8"/>
      <c r="CN993" s="8"/>
      <c r="CO993" s="8"/>
      <c r="CP993" s="8"/>
      <c r="CQ993" s="8"/>
      <c r="CR993" s="8"/>
      <c r="CS993" s="8"/>
      <c r="CT993" s="8"/>
      <c r="CU993" s="8"/>
      <c r="CV993" s="8"/>
      <c r="CW993" s="8"/>
      <c r="CX993" s="8"/>
      <c r="CY993" s="8"/>
      <c r="CZ993" s="8"/>
    </row>
    <row r="994" ht="14.25" customHeight="1">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c r="BC994" s="15"/>
      <c r="BD994" s="15"/>
      <c r="BE994" s="15"/>
      <c r="BF994" s="15"/>
      <c r="BG994" s="15"/>
      <c r="BH994" s="15"/>
      <c r="BI994" s="15"/>
      <c r="BJ994" s="15"/>
      <c r="BK994" s="15"/>
      <c r="BL994" s="15"/>
      <c r="BM994" s="15"/>
      <c r="BN994" s="15"/>
      <c r="BO994" s="15"/>
      <c r="BP994" s="15"/>
      <c r="BQ994" s="15"/>
      <c r="BR994" s="15"/>
      <c r="BS994" s="15"/>
      <c r="BT994" s="15"/>
      <c r="BU994" s="15"/>
      <c r="BV994" s="15"/>
      <c r="BW994" s="15"/>
      <c r="BX994" s="15"/>
      <c r="BY994" s="15"/>
      <c r="BZ994" s="15"/>
      <c r="CA994" s="8"/>
      <c r="CB994" s="8"/>
      <c r="CC994" s="8"/>
      <c r="CD994" s="8"/>
      <c r="CE994" s="8"/>
      <c r="CF994" s="8"/>
      <c r="CG994" s="8"/>
      <c r="CH994" s="8"/>
      <c r="CI994" s="8"/>
      <c r="CJ994" s="8"/>
      <c r="CK994" s="8"/>
      <c r="CL994" s="8"/>
      <c r="CM994" s="8"/>
      <c r="CN994" s="8"/>
      <c r="CO994" s="8"/>
      <c r="CP994" s="8"/>
      <c r="CQ994" s="8"/>
      <c r="CR994" s="8"/>
      <c r="CS994" s="8"/>
      <c r="CT994" s="8"/>
      <c r="CU994" s="8"/>
      <c r="CV994" s="8"/>
      <c r="CW994" s="8"/>
      <c r="CX994" s="8"/>
      <c r="CY994" s="8"/>
      <c r="CZ994" s="8"/>
    </row>
    <row r="995" ht="14.25" customHeight="1">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c r="AA995" s="15"/>
      <c r="AB995" s="15"/>
      <c r="AC995" s="15"/>
      <c r="AD995" s="15"/>
      <c r="AE995" s="15"/>
      <c r="AF995" s="15"/>
      <c r="AG995" s="15"/>
      <c r="AH995" s="15"/>
      <c r="AI995" s="15"/>
      <c r="AJ995" s="15"/>
      <c r="AK995" s="15"/>
      <c r="AL995" s="15"/>
      <c r="AM995" s="15"/>
      <c r="AN995" s="15"/>
      <c r="AO995" s="15"/>
      <c r="AP995" s="15"/>
      <c r="AQ995" s="15"/>
      <c r="AR995" s="15"/>
      <c r="AS995" s="15"/>
      <c r="AT995" s="15"/>
      <c r="AU995" s="15"/>
      <c r="AV995" s="15"/>
      <c r="AW995" s="15"/>
      <c r="AX995" s="15"/>
      <c r="AY995" s="15"/>
      <c r="AZ995" s="15"/>
      <c r="BA995" s="15"/>
      <c r="BB995" s="15"/>
      <c r="BC995" s="15"/>
      <c r="BD995" s="15"/>
      <c r="BE995" s="15"/>
      <c r="BF995" s="15"/>
      <c r="BG995" s="15"/>
      <c r="BH995" s="15"/>
      <c r="BI995" s="15"/>
      <c r="BJ995" s="15"/>
      <c r="BK995" s="15"/>
      <c r="BL995" s="15"/>
      <c r="BM995" s="15"/>
      <c r="BN995" s="15"/>
      <c r="BO995" s="15"/>
      <c r="BP995" s="15"/>
      <c r="BQ995" s="15"/>
      <c r="BR995" s="15"/>
      <c r="BS995" s="15"/>
      <c r="BT995" s="15"/>
      <c r="BU995" s="15"/>
      <c r="BV995" s="15"/>
      <c r="BW995" s="15"/>
      <c r="BX995" s="15"/>
      <c r="BY995" s="15"/>
      <c r="BZ995" s="15"/>
      <c r="CA995" s="8"/>
      <c r="CB995" s="8"/>
      <c r="CC995" s="8"/>
      <c r="CD995" s="8"/>
      <c r="CE995" s="8"/>
      <c r="CF995" s="8"/>
      <c r="CG995" s="8"/>
      <c r="CH995" s="8"/>
      <c r="CI995" s="8"/>
      <c r="CJ995" s="8"/>
      <c r="CK995" s="8"/>
      <c r="CL995" s="8"/>
      <c r="CM995" s="8"/>
      <c r="CN995" s="8"/>
      <c r="CO995" s="8"/>
      <c r="CP995" s="8"/>
      <c r="CQ995" s="8"/>
      <c r="CR995" s="8"/>
      <c r="CS995" s="8"/>
      <c r="CT995" s="8"/>
      <c r="CU995" s="8"/>
      <c r="CV995" s="8"/>
      <c r="CW995" s="8"/>
      <c r="CX995" s="8"/>
      <c r="CY995" s="8"/>
      <c r="CZ995" s="8"/>
    </row>
    <row r="996" ht="14.25" customHeight="1">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c r="BC996" s="15"/>
      <c r="BD996" s="15"/>
      <c r="BE996" s="15"/>
      <c r="BF996" s="15"/>
      <c r="BG996" s="15"/>
      <c r="BH996" s="15"/>
      <c r="BI996" s="15"/>
      <c r="BJ996" s="15"/>
      <c r="BK996" s="15"/>
      <c r="BL996" s="15"/>
      <c r="BM996" s="15"/>
      <c r="BN996" s="15"/>
      <c r="BO996" s="15"/>
      <c r="BP996" s="15"/>
      <c r="BQ996" s="15"/>
      <c r="BR996" s="15"/>
      <c r="BS996" s="15"/>
      <c r="BT996" s="15"/>
      <c r="BU996" s="15"/>
      <c r="BV996" s="15"/>
      <c r="BW996" s="15"/>
      <c r="BX996" s="15"/>
      <c r="BY996" s="15"/>
      <c r="BZ996" s="15"/>
      <c r="CA996" s="8"/>
      <c r="CB996" s="8"/>
      <c r="CC996" s="8"/>
      <c r="CD996" s="8"/>
      <c r="CE996" s="8"/>
      <c r="CF996" s="8"/>
      <c r="CG996" s="8"/>
      <c r="CH996" s="8"/>
      <c r="CI996" s="8"/>
      <c r="CJ996" s="8"/>
      <c r="CK996" s="8"/>
      <c r="CL996" s="8"/>
      <c r="CM996" s="8"/>
      <c r="CN996" s="8"/>
      <c r="CO996" s="8"/>
      <c r="CP996" s="8"/>
      <c r="CQ996" s="8"/>
      <c r="CR996" s="8"/>
      <c r="CS996" s="8"/>
      <c r="CT996" s="8"/>
      <c r="CU996" s="8"/>
      <c r="CV996" s="8"/>
      <c r="CW996" s="8"/>
      <c r="CX996" s="8"/>
      <c r="CY996" s="8"/>
      <c r="CZ996" s="8"/>
    </row>
    <row r="997" ht="14.25" customHeight="1">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c r="AA997" s="15"/>
      <c r="AB997" s="15"/>
      <c r="AC997" s="15"/>
      <c r="AD997" s="15"/>
      <c r="AE997" s="15"/>
      <c r="AF997" s="15"/>
      <c r="AG997" s="15"/>
      <c r="AH997" s="15"/>
      <c r="AI997" s="15"/>
      <c r="AJ997" s="15"/>
      <c r="AK997" s="15"/>
      <c r="AL997" s="15"/>
      <c r="AM997" s="15"/>
      <c r="AN997" s="15"/>
      <c r="AO997" s="15"/>
      <c r="AP997" s="15"/>
      <c r="AQ997" s="15"/>
      <c r="AR997" s="15"/>
      <c r="AS997" s="15"/>
      <c r="AT997" s="15"/>
      <c r="AU997" s="15"/>
      <c r="AV997" s="15"/>
      <c r="AW997" s="15"/>
      <c r="AX997" s="15"/>
      <c r="AY997" s="15"/>
      <c r="AZ997" s="15"/>
      <c r="BA997" s="15"/>
      <c r="BB997" s="15"/>
      <c r="BC997" s="15"/>
      <c r="BD997" s="15"/>
      <c r="BE997" s="15"/>
      <c r="BF997" s="15"/>
      <c r="BG997" s="15"/>
      <c r="BH997" s="15"/>
      <c r="BI997" s="15"/>
      <c r="BJ997" s="15"/>
      <c r="BK997" s="15"/>
      <c r="BL997" s="15"/>
      <c r="BM997" s="15"/>
      <c r="BN997" s="15"/>
      <c r="BO997" s="15"/>
      <c r="BP997" s="15"/>
      <c r="BQ997" s="15"/>
      <c r="BR997" s="15"/>
      <c r="BS997" s="15"/>
      <c r="BT997" s="15"/>
      <c r="BU997" s="15"/>
      <c r="BV997" s="15"/>
      <c r="BW997" s="15"/>
      <c r="BX997" s="15"/>
      <c r="BY997" s="15"/>
      <c r="BZ997" s="15"/>
      <c r="CA997" s="8"/>
      <c r="CB997" s="8"/>
      <c r="CC997" s="8"/>
      <c r="CD997" s="8"/>
      <c r="CE997" s="8"/>
      <c r="CF997" s="8"/>
      <c r="CG997" s="8"/>
      <c r="CH997" s="8"/>
      <c r="CI997" s="8"/>
      <c r="CJ997" s="8"/>
      <c r="CK997" s="8"/>
      <c r="CL997" s="8"/>
      <c r="CM997" s="8"/>
      <c r="CN997" s="8"/>
      <c r="CO997" s="8"/>
      <c r="CP997" s="8"/>
      <c r="CQ997" s="8"/>
      <c r="CR997" s="8"/>
      <c r="CS997" s="8"/>
      <c r="CT997" s="8"/>
      <c r="CU997" s="8"/>
      <c r="CV997" s="8"/>
      <c r="CW997" s="8"/>
      <c r="CX997" s="8"/>
      <c r="CY997" s="8"/>
      <c r="CZ997" s="8"/>
    </row>
    <row r="998" ht="14.25" customHeight="1">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c r="BC998" s="15"/>
      <c r="BD998" s="15"/>
      <c r="BE998" s="15"/>
      <c r="BF998" s="15"/>
      <c r="BG998" s="15"/>
      <c r="BH998" s="15"/>
      <c r="BI998" s="15"/>
      <c r="BJ998" s="15"/>
      <c r="BK998" s="15"/>
      <c r="BL998" s="15"/>
      <c r="BM998" s="15"/>
      <c r="BN998" s="15"/>
      <c r="BO998" s="15"/>
      <c r="BP998" s="15"/>
      <c r="BQ998" s="15"/>
      <c r="BR998" s="15"/>
      <c r="BS998" s="15"/>
      <c r="BT998" s="15"/>
      <c r="BU998" s="15"/>
      <c r="BV998" s="15"/>
      <c r="BW998" s="15"/>
      <c r="BX998" s="15"/>
      <c r="BY998" s="15"/>
      <c r="BZ998" s="15"/>
      <c r="CA998" s="8"/>
      <c r="CB998" s="8"/>
      <c r="CC998" s="8"/>
      <c r="CD998" s="8"/>
      <c r="CE998" s="8"/>
      <c r="CF998" s="8"/>
      <c r="CG998" s="8"/>
      <c r="CH998" s="8"/>
      <c r="CI998" s="8"/>
      <c r="CJ998" s="8"/>
      <c r="CK998" s="8"/>
      <c r="CL998" s="8"/>
      <c r="CM998" s="8"/>
      <c r="CN998" s="8"/>
      <c r="CO998" s="8"/>
      <c r="CP998" s="8"/>
      <c r="CQ998" s="8"/>
      <c r="CR998" s="8"/>
      <c r="CS998" s="8"/>
      <c r="CT998" s="8"/>
      <c r="CU998" s="8"/>
      <c r="CV998" s="8"/>
      <c r="CW998" s="8"/>
      <c r="CX998" s="8"/>
      <c r="CY998" s="8"/>
      <c r="CZ998" s="8"/>
    </row>
    <row r="999" ht="14.25" customHeight="1">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c r="AA999" s="15"/>
      <c r="AB999" s="15"/>
      <c r="AC999" s="15"/>
      <c r="AD999" s="15"/>
      <c r="AE999" s="15"/>
      <c r="AF999" s="15"/>
      <c r="AG999" s="15"/>
      <c r="AH999" s="15"/>
      <c r="AI999" s="15"/>
      <c r="AJ999" s="15"/>
      <c r="AK999" s="15"/>
      <c r="AL999" s="15"/>
      <c r="AM999" s="15"/>
      <c r="AN999" s="15"/>
      <c r="AO999" s="15"/>
      <c r="AP999" s="15"/>
      <c r="AQ999" s="15"/>
      <c r="AR999" s="15"/>
      <c r="AS999" s="15"/>
      <c r="AT999" s="15"/>
      <c r="AU999" s="15"/>
      <c r="AV999" s="15"/>
      <c r="AW999" s="15"/>
      <c r="AX999" s="15"/>
      <c r="AY999" s="15"/>
      <c r="AZ999" s="15"/>
      <c r="BA999" s="15"/>
      <c r="BB999" s="15"/>
      <c r="BC999" s="15"/>
      <c r="BD999" s="15"/>
      <c r="BE999" s="15"/>
      <c r="BF999" s="15"/>
      <c r="BG999" s="15"/>
      <c r="BH999" s="15"/>
      <c r="BI999" s="15"/>
      <c r="BJ999" s="15"/>
      <c r="BK999" s="15"/>
      <c r="BL999" s="15"/>
      <c r="BM999" s="15"/>
      <c r="BN999" s="15"/>
      <c r="BO999" s="15"/>
      <c r="BP999" s="15"/>
      <c r="BQ999" s="15"/>
      <c r="BR999" s="15"/>
      <c r="BS999" s="15"/>
      <c r="BT999" s="15"/>
      <c r="BU999" s="15"/>
      <c r="BV999" s="15"/>
      <c r="BW999" s="15"/>
      <c r="BX999" s="15"/>
      <c r="BY999" s="15"/>
      <c r="BZ999" s="15"/>
      <c r="CA999" s="8"/>
      <c r="CB999" s="8"/>
      <c r="CC999" s="8"/>
      <c r="CD999" s="8"/>
      <c r="CE999" s="8"/>
      <c r="CF999" s="8"/>
      <c r="CG999" s="8"/>
      <c r="CH999" s="8"/>
      <c r="CI999" s="8"/>
      <c r="CJ999" s="8"/>
      <c r="CK999" s="8"/>
      <c r="CL999" s="8"/>
      <c r="CM999" s="8"/>
      <c r="CN999" s="8"/>
      <c r="CO999" s="8"/>
      <c r="CP999" s="8"/>
      <c r="CQ999" s="8"/>
      <c r="CR999" s="8"/>
      <c r="CS999" s="8"/>
      <c r="CT999" s="8"/>
      <c r="CU999" s="8"/>
      <c r="CV999" s="8"/>
      <c r="CW999" s="8"/>
      <c r="CX999" s="8"/>
      <c r="CY999" s="8"/>
      <c r="CZ999" s="8"/>
    </row>
    <row r="1000" ht="14.25" customHeight="1">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c r="BC1000" s="15"/>
      <c r="BD1000" s="15"/>
      <c r="BE1000" s="15"/>
      <c r="BF1000" s="15"/>
      <c r="BG1000" s="15"/>
      <c r="BH1000" s="15"/>
      <c r="BI1000" s="15"/>
      <c r="BJ1000" s="15"/>
      <c r="BK1000" s="15"/>
      <c r="BL1000" s="15"/>
      <c r="BM1000" s="15"/>
      <c r="BN1000" s="15"/>
      <c r="BO1000" s="15"/>
      <c r="BP1000" s="15"/>
      <c r="BQ1000" s="15"/>
      <c r="BR1000" s="15"/>
      <c r="BS1000" s="15"/>
      <c r="BT1000" s="15"/>
      <c r="BU1000" s="15"/>
      <c r="BV1000" s="15"/>
      <c r="BW1000" s="15"/>
      <c r="BX1000" s="15"/>
      <c r="BY1000" s="15"/>
      <c r="BZ1000" s="15"/>
      <c r="CA1000" s="8"/>
      <c r="CB1000" s="8"/>
      <c r="CC1000" s="8"/>
      <c r="CD1000" s="8"/>
      <c r="CE1000" s="8"/>
      <c r="CF1000" s="8"/>
      <c r="CG1000" s="8"/>
      <c r="CH1000" s="8"/>
      <c r="CI1000" s="8"/>
      <c r="CJ1000" s="8"/>
      <c r="CK1000" s="8"/>
      <c r="CL1000" s="8"/>
      <c r="CM1000" s="8"/>
      <c r="CN1000" s="8"/>
      <c r="CO1000" s="8"/>
      <c r="CP1000" s="8"/>
      <c r="CQ1000" s="8"/>
      <c r="CR1000" s="8"/>
      <c r="CS1000" s="8"/>
      <c r="CT1000" s="8"/>
      <c r="CU1000" s="8"/>
      <c r="CV1000" s="8"/>
      <c r="CW1000" s="8"/>
      <c r="CX1000" s="8"/>
      <c r="CY1000" s="8"/>
      <c r="CZ1000" s="8"/>
    </row>
  </sheetData>
  <mergeCells count="259">
    <mergeCell ref="AK7:AP7"/>
    <mergeCell ref="AK9:AP9"/>
    <mergeCell ref="AK10:AP10"/>
    <mergeCell ref="AQ10:BB10"/>
    <mergeCell ref="AK11:AP11"/>
    <mergeCell ref="AR11:AV11"/>
    <mergeCell ref="AX11:BB11"/>
    <mergeCell ref="A1:BD1"/>
    <mergeCell ref="A2:BD2"/>
    <mergeCell ref="H8:K8"/>
    <mergeCell ref="L8:O8"/>
    <mergeCell ref="P8:Q8"/>
    <mergeCell ref="D9:G9"/>
    <mergeCell ref="P9:Q9"/>
    <mergeCell ref="AQ9:BB9"/>
    <mergeCell ref="H9:K9"/>
    <mergeCell ref="L9:O9"/>
    <mergeCell ref="D10:G10"/>
    <mergeCell ref="H10:K10"/>
    <mergeCell ref="L10:O10"/>
    <mergeCell ref="P10:Q10"/>
    <mergeCell ref="D11:G11"/>
    <mergeCell ref="P11:Q11"/>
    <mergeCell ref="AK13:AP13"/>
    <mergeCell ref="AQ13:BB13"/>
    <mergeCell ref="H11:K11"/>
    <mergeCell ref="L11:O11"/>
    <mergeCell ref="Y12:AB12"/>
    <mergeCell ref="AC12:AF12"/>
    <mergeCell ref="U13:X13"/>
    <mergeCell ref="Y13:AB13"/>
    <mergeCell ref="AC13:AF13"/>
    <mergeCell ref="L14:O14"/>
    <mergeCell ref="P14:Q14"/>
    <mergeCell ref="U14:X14"/>
    <mergeCell ref="Y14:AB14"/>
    <mergeCell ref="AC14:AF14"/>
    <mergeCell ref="AK14:AP14"/>
    <mergeCell ref="AQ14:BB14"/>
    <mergeCell ref="H14:K14"/>
    <mergeCell ref="D15:G15"/>
    <mergeCell ref="H15:K15"/>
    <mergeCell ref="L15:O15"/>
    <mergeCell ref="P15:Q15"/>
    <mergeCell ref="U15:X15"/>
    <mergeCell ref="Y15:AB15"/>
    <mergeCell ref="AC15:AF15"/>
    <mergeCell ref="AK15:AP15"/>
    <mergeCell ref="AR15:AV15"/>
    <mergeCell ref="AX15:BB15"/>
    <mergeCell ref="CB15:CB16"/>
    <mergeCell ref="CC15:CC16"/>
    <mergeCell ref="CD15:CD16"/>
    <mergeCell ref="CV15:CY15"/>
    <mergeCell ref="CZ16:CZ17"/>
    <mergeCell ref="CH15:CJ15"/>
    <mergeCell ref="CL15:CN15"/>
    <mergeCell ref="CO15:CQ15"/>
    <mergeCell ref="CR15:CU15"/>
    <mergeCell ref="CF16:CF17"/>
    <mergeCell ref="CG16:CG17"/>
    <mergeCell ref="CK16:CK17"/>
    <mergeCell ref="P17:Q17"/>
    <mergeCell ref="U17:X17"/>
    <mergeCell ref="Y17:AB17"/>
    <mergeCell ref="AC17:AF17"/>
    <mergeCell ref="AK17:AP17"/>
    <mergeCell ref="AR17:AV17"/>
    <mergeCell ref="AX17:BB17"/>
    <mergeCell ref="D16:G16"/>
    <mergeCell ref="H16:K16"/>
    <mergeCell ref="L16:O16"/>
    <mergeCell ref="P16:Q16"/>
    <mergeCell ref="D17:G17"/>
    <mergeCell ref="H17:K17"/>
    <mergeCell ref="L17:O17"/>
    <mergeCell ref="H20:K20"/>
    <mergeCell ref="L20:O20"/>
    <mergeCell ref="P20:Q20"/>
    <mergeCell ref="D21:G21"/>
    <mergeCell ref="H21:K21"/>
    <mergeCell ref="L21:O21"/>
    <mergeCell ref="P21:Q21"/>
    <mergeCell ref="D23:G23"/>
    <mergeCell ref="D24:G24"/>
    <mergeCell ref="H24:K24"/>
    <mergeCell ref="L24:O24"/>
    <mergeCell ref="P24:Q24"/>
    <mergeCell ref="AK24:AP24"/>
    <mergeCell ref="D22:G22"/>
    <mergeCell ref="H22:K22"/>
    <mergeCell ref="L22:O22"/>
    <mergeCell ref="P22:Q22"/>
    <mergeCell ref="H23:K23"/>
    <mergeCell ref="L23:O23"/>
    <mergeCell ref="P23:Q23"/>
    <mergeCell ref="AK22:AP22"/>
    <mergeCell ref="AK23:AP23"/>
    <mergeCell ref="H32:K32"/>
    <mergeCell ref="L32:O32"/>
    <mergeCell ref="P32:Q32"/>
    <mergeCell ref="D33:G33"/>
    <mergeCell ref="P33:Q33"/>
    <mergeCell ref="H33:K33"/>
    <mergeCell ref="L33:O33"/>
    <mergeCell ref="D34:G34"/>
    <mergeCell ref="L34:O34"/>
    <mergeCell ref="P34:Q34"/>
    <mergeCell ref="D35:G35"/>
    <mergeCell ref="P35:Q35"/>
    <mergeCell ref="AK41:AP41"/>
    <mergeCell ref="AQ41:BB41"/>
    <mergeCell ref="AK42:AP42"/>
    <mergeCell ref="AQ42:BB42"/>
    <mergeCell ref="AK43:AP43"/>
    <mergeCell ref="AR43:AV43"/>
    <mergeCell ref="AX43:BB43"/>
    <mergeCell ref="AK44:AP44"/>
    <mergeCell ref="AQ44:BB44"/>
    <mergeCell ref="AK45:AP45"/>
    <mergeCell ref="AR45:AV45"/>
    <mergeCell ref="AX45:BB45"/>
    <mergeCell ref="AK46:AP46"/>
    <mergeCell ref="AR46:AV46"/>
    <mergeCell ref="CB74:CB75"/>
    <mergeCell ref="CC74:CC75"/>
    <mergeCell ref="CH74:CJ74"/>
    <mergeCell ref="CL74:CN74"/>
    <mergeCell ref="CO74:CQ74"/>
    <mergeCell ref="CR74:CU74"/>
    <mergeCell ref="CV74:CY74"/>
    <mergeCell ref="CZ75:CZ76"/>
    <mergeCell ref="CH129:CJ129"/>
    <mergeCell ref="CL129:CN129"/>
    <mergeCell ref="CO129:CQ129"/>
    <mergeCell ref="CR129:CU129"/>
    <mergeCell ref="CV129:CY129"/>
    <mergeCell ref="CF130:CF131"/>
    <mergeCell ref="CG130:CG131"/>
    <mergeCell ref="CK130:CK131"/>
    <mergeCell ref="CZ130:CZ131"/>
    <mergeCell ref="CD74:CD75"/>
    <mergeCell ref="CF75:CF76"/>
    <mergeCell ref="CG75:CG76"/>
    <mergeCell ref="CK75:CK76"/>
    <mergeCell ref="CB129:CB130"/>
    <mergeCell ref="CC129:CC130"/>
    <mergeCell ref="CD129:CD130"/>
    <mergeCell ref="CD189:CD190"/>
    <mergeCell ref="CF190:CF191"/>
    <mergeCell ref="CG190:CG191"/>
    <mergeCell ref="CK190:CK191"/>
    <mergeCell ref="CB189:CB190"/>
    <mergeCell ref="CC189:CC190"/>
    <mergeCell ref="CH189:CJ189"/>
    <mergeCell ref="CL189:CN189"/>
    <mergeCell ref="CO189:CQ189"/>
    <mergeCell ref="CR189:CU189"/>
    <mergeCell ref="CV189:CY189"/>
    <mergeCell ref="CZ190:CZ191"/>
    <mergeCell ref="AQ24:BB25"/>
    <mergeCell ref="AK25:AP25"/>
    <mergeCell ref="AK16:AP16"/>
    <mergeCell ref="AQ16:BB16"/>
    <mergeCell ref="AK18:AP18"/>
    <mergeCell ref="AR18:AV18"/>
    <mergeCell ref="AX18:BB18"/>
    <mergeCell ref="AQ19:BB21"/>
    <mergeCell ref="AQ22:BB23"/>
    <mergeCell ref="AK32:AP32"/>
    <mergeCell ref="AK34:AP34"/>
    <mergeCell ref="AQ34:BB34"/>
    <mergeCell ref="AK35:AP35"/>
    <mergeCell ref="AQ35:BB35"/>
    <mergeCell ref="AK36:AP36"/>
    <mergeCell ref="AR36:AV36"/>
    <mergeCell ref="AX36:BB36"/>
    <mergeCell ref="U38:X38"/>
    <mergeCell ref="Y38:AB38"/>
    <mergeCell ref="AK38:AP38"/>
    <mergeCell ref="AQ38:BB38"/>
    <mergeCell ref="AC39:AF39"/>
    <mergeCell ref="AK39:AP39"/>
    <mergeCell ref="AR39:AV39"/>
    <mergeCell ref="AX39:BB39"/>
    <mergeCell ref="AK40:AP40"/>
    <mergeCell ref="AR40:AV40"/>
    <mergeCell ref="AX40:BB40"/>
    <mergeCell ref="H34:K34"/>
    <mergeCell ref="H44:K44"/>
    <mergeCell ref="L44:O44"/>
    <mergeCell ref="P44:Q44"/>
    <mergeCell ref="H50:K50"/>
    <mergeCell ref="L50:O50"/>
    <mergeCell ref="P50:Q50"/>
    <mergeCell ref="AX46:BB46"/>
    <mergeCell ref="AQ47:BB49"/>
    <mergeCell ref="AK50:AP50"/>
    <mergeCell ref="AQ50:BB51"/>
    <mergeCell ref="AK51:AP51"/>
    <mergeCell ref="AK52:AP52"/>
    <mergeCell ref="AQ52:BB53"/>
    <mergeCell ref="AK53:AP53"/>
    <mergeCell ref="D46:G46"/>
    <mergeCell ref="D47:G47"/>
    <mergeCell ref="H47:K47"/>
    <mergeCell ref="L47:O47"/>
    <mergeCell ref="P47:Q47"/>
    <mergeCell ref="D51:G51"/>
    <mergeCell ref="H51:K51"/>
    <mergeCell ref="D52:G52"/>
    <mergeCell ref="H52:K52"/>
    <mergeCell ref="L52:O52"/>
    <mergeCell ref="P52:Q52"/>
    <mergeCell ref="H53:K53"/>
    <mergeCell ref="L53:O53"/>
    <mergeCell ref="P53:Q53"/>
    <mergeCell ref="H35:K35"/>
    <mergeCell ref="L35:O35"/>
    <mergeCell ref="Y37:AB37"/>
    <mergeCell ref="AC37:AF37"/>
    <mergeCell ref="L38:O38"/>
    <mergeCell ref="P38:Q38"/>
    <mergeCell ref="AC38:AF38"/>
    <mergeCell ref="H38:K38"/>
    <mergeCell ref="D39:G39"/>
    <mergeCell ref="H39:K39"/>
    <mergeCell ref="L39:O39"/>
    <mergeCell ref="P39:Q39"/>
    <mergeCell ref="U39:X39"/>
    <mergeCell ref="Y39:AB39"/>
    <mergeCell ref="D40:G40"/>
    <mergeCell ref="H40:K40"/>
    <mergeCell ref="L40:O40"/>
    <mergeCell ref="P40:Q40"/>
    <mergeCell ref="U40:X40"/>
    <mergeCell ref="Y40:AB40"/>
    <mergeCell ref="AC40:AF40"/>
    <mergeCell ref="D41:G41"/>
    <mergeCell ref="H41:K41"/>
    <mergeCell ref="L41:O41"/>
    <mergeCell ref="P41:Q41"/>
    <mergeCell ref="U42:X42"/>
    <mergeCell ref="Y42:AB42"/>
    <mergeCell ref="AC42:AF42"/>
    <mergeCell ref="D45:G45"/>
    <mergeCell ref="H45:K45"/>
    <mergeCell ref="L45:O45"/>
    <mergeCell ref="P45:Q45"/>
    <mergeCell ref="H46:K46"/>
    <mergeCell ref="L46:O46"/>
    <mergeCell ref="P46:Q46"/>
    <mergeCell ref="L51:O51"/>
    <mergeCell ref="P51:Q51"/>
    <mergeCell ref="D53:G53"/>
    <mergeCell ref="D54:G54"/>
    <mergeCell ref="H54:K54"/>
    <mergeCell ref="L54:O54"/>
    <mergeCell ref="P54:Q54"/>
  </mergeCells>
  <conditionalFormatting sqref="AQ18:BB18">
    <cfRule type="expression" dxfId="0" priority="1">
      <formula>$BD$11="Measure"</formula>
    </cfRule>
  </conditionalFormatting>
  <conditionalFormatting sqref="AQ43:BB43">
    <cfRule type="expression" dxfId="0" priority="2">
      <formula>$BD$36="Measure"</formula>
    </cfRule>
  </conditionalFormatting>
  <conditionalFormatting sqref="H11:Q11">
    <cfRule type="expression" dxfId="1" priority="3">
      <formula>$BC$15=1</formula>
    </cfRule>
  </conditionalFormatting>
  <conditionalFormatting sqref="H16:Q16">
    <cfRule type="expression" dxfId="1" priority="4">
      <formula>$BC$17=1</formula>
    </cfRule>
  </conditionalFormatting>
  <conditionalFormatting sqref="H17:Q17">
    <cfRule type="expression" dxfId="1" priority="5">
      <formula>$BC$18=1</formula>
    </cfRule>
  </conditionalFormatting>
  <conditionalFormatting sqref="H34:Q34">
    <cfRule type="expression" dxfId="1" priority="6">
      <formula>$BC$39=1</formula>
    </cfRule>
  </conditionalFormatting>
  <conditionalFormatting sqref="H35:Q35">
    <cfRule type="expression" dxfId="1" priority="7">
      <formula>$BC$40=1</formula>
    </cfRule>
  </conditionalFormatting>
  <conditionalFormatting sqref="H41:Q41">
    <cfRule type="expression" dxfId="1" priority="8">
      <formula>$BC$43=1</formula>
    </cfRule>
  </conditionalFormatting>
  <conditionalFormatting sqref="H46:Q46">
    <cfRule type="expression" dxfId="1" priority="9">
      <formula>$BC$45=1</formula>
    </cfRule>
  </conditionalFormatting>
  <conditionalFormatting sqref="H47:Q47">
    <cfRule type="expression" dxfId="1" priority="10">
      <formula>$BC$46=1</formula>
    </cfRule>
  </conditionalFormatting>
  <conditionalFormatting sqref="AQ11:BB11 AQ15:BB15 AQ17:BB18">
    <cfRule type="expression" dxfId="2" priority="11">
      <formula>$BC$7=1</formula>
    </cfRule>
  </conditionalFormatting>
  <conditionalFormatting sqref="AQ15:BB15 AQ18:BB18">
    <cfRule type="expression" dxfId="2" priority="12">
      <formula>$BC$11=1</formula>
    </cfRule>
  </conditionalFormatting>
  <conditionalFormatting sqref="AQ36:BB36 AQ39:BB40 AQ43:BB43 AQ45:BB46">
    <cfRule type="expression" dxfId="2" priority="13">
      <formula>$BC$32=1</formula>
    </cfRule>
  </conditionalFormatting>
  <conditionalFormatting sqref="AQ40:BB40 AQ43:BB43 AQ46:BB46">
    <cfRule type="expression" dxfId="2" priority="14">
      <formula>$BC$36=1</formula>
    </cfRule>
  </conditionalFormatting>
  <printOptions/>
  <pageMargins bottom="0.7480314960629921" footer="0.0" header="0.0" left="0.8267716535433072" right="0.2362204724409449" top="0.7480314960629921"/>
  <pageSetup paperSize="9" scale="65"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0000"/>
    <pageSetUpPr/>
  </sheetPr>
  <sheetViews>
    <sheetView workbookViewId="0"/>
  </sheetViews>
  <sheetFormatPr customHeight="1" defaultColWidth="14.43" defaultRowHeight="15.0"/>
  <cols>
    <col customWidth="1" min="1" max="52" width="2.71"/>
    <col customWidth="1" min="53" max="78" width="2.57"/>
    <col customWidth="1" min="79" max="102" width="12.71"/>
  </cols>
  <sheetData>
    <row r="1" ht="24.75" customHeight="1">
      <c r="A1" s="3" t="str">
        <f>'Variable Capacity unit'!A1</f>
        <v>ISO 16358-1 Amd1 CSPF  CALCULATION TOOL</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5"/>
      <c r="BE1" s="6"/>
      <c r="BF1" s="6"/>
      <c r="BG1" s="6"/>
      <c r="BH1" s="6"/>
      <c r="BI1" s="6"/>
      <c r="BJ1" s="6"/>
      <c r="BK1" s="6"/>
      <c r="BL1" s="6"/>
      <c r="BM1" s="6"/>
      <c r="BN1" s="6"/>
      <c r="BO1" s="6"/>
      <c r="BP1" s="6"/>
      <c r="BQ1" s="6"/>
      <c r="BR1" s="6"/>
      <c r="BS1" s="6"/>
      <c r="BT1" s="6"/>
      <c r="BU1" s="6"/>
      <c r="BV1" s="6"/>
      <c r="BW1" s="6"/>
      <c r="BX1" s="6"/>
      <c r="BY1" s="6"/>
      <c r="BZ1" s="6"/>
      <c r="CA1" s="7" t="s">
        <v>293</v>
      </c>
      <c r="CB1" s="8"/>
      <c r="CC1" s="8"/>
      <c r="CD1" s="8"/>
      <c r="CE1" s="8"/>
      <c r="CF1" s="8" t="str">
        <f>data!$D$7</f>
        <v>International</v>
      </c>
      <c r="CG1" s="8"/>
      <c r="CH1" s="8"/>
      <c r="CI1" s="8"/>
      <c r="CJ1" s="8"/>
      <c r="CK1" s="8"/>
      <c r="CL1" s="9"/>
      <c r="CM1" s="8"/>
      <c r="CN1" s="8"/>
      <c r="CO1" s="8"/>
      <c r="CP1" s="8"/>
      <c r="CQ1" s="8"/>
      <c r="CR1" s="8"/>
      <c r="CS1" s="8"/>
      <c r="CT1" s="8"/>
      <c r="CU1" s="8"/>
      <c r="CV1" s="8"/>
      <c r="CW1" s="8"/>
      <c r="CX1" s="8"/>
    </row>
    <row r="2" ht="24.75" customHeight="1">
      <c r="A2" s="10" t="s">
        <v>294</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5"/>
      <c r="BE2" s="6"/>
      <c r="BF2" s="6"/>
      <c r="BG2" s="6"/>
      <c r="BH2" s="6"/>
      <c r="BI2" s="6"/>
      <c r="BJ2" s="6"/>
      <c r="BK2" s="6"/>
      <c r="BL2" s="6"/>
      <c r="BM2" s="6"/>
      <c r="BN2" s="6"/>
      <c r="BO2" s="6"/>
      <c r="BP2" s="6"/>
      <c r="BQ2" s="6"/>
      <c r="BR2" s="6"/>
      <c r="BS2" s="6"/>
      <c r="BT2" s="6"/>
      <c r="BU2" s="6"/>
      <c r="BV2" s="6"/>
      <c r="BW2" s="6"/>
      <c r="BX2" s="6"/>
      <c r="BY2" s="6"/>
      <c r="BZ2" s="6"/>
      <c r="CA2" s="7"/>
      <c r="CB2" s="8"/>
      <c r="CC2" s="8"/>
      <c r="CD2" s="8"/>
      <c r="CE2" s="8"/>
      <c r="CF2" s="8"/>
      <c r="CG2" s="8"/>
      <c r="CH2" s="8"/>
      <c r="CI2" s="8"/>
      <c r="CJ2" s="8"/>
      <c r="CK2" s="8"/>
      <c r="CL2" s="9"/>
      <c r="CM2" s="8"/>
      <c r="CN2" s="8"/>
      <c r="CO2" s="8"/>
      <c r="CP2" s="8"/>
      <c r="CQ2" s="8"/>
      <c r="CR2" s="8"/>
      <c r="CS2" s="8"/>
      <c r="CT2" s="8"/>
      <c r="CU2" s="8"/>
      <c r="CV2" s="8"/>
      <c r="CW2" s="8"/>
      <c r="CX2" s="8"/>
    </row>
    <row r="3" ht="12.0" customHeight="1">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2"/>
      <c r="BB3" s="97"/>
      <c r="BC3" s="107"/>
      <c r="BD3" s="107"/>
      <c r="BE3" s="15"/>
      <c r="BF3" s="15"/>
      <c r="BG3" s="15"/>
      <c r="BH3" s="15"/>
      <c r="BI3" s="15"/>
      <c r="BJ3" s="15"/>
      <c r="BK3" s="15"/>
      <c r="BL3" s="15"/>
      <c r="BM3" s="110"/>
      <c r="BN3" s="15"/>
      <c r="BO3" s="15"/>
      <c r="BP3" s="14"/>
      <c r="BQ3" s="14"/>
      <c r="BR3" s="14"/>
      <c r="BS3" s="14"/>
      <c r="BT3" s="14"/>
      <c r="BU3" s="14"/>
      <c r="BV3" s="14"/>
      <c r="BW3" s="14"/>
      <c r="BX3" s="14"/>
      <c r="BY3" s="14"/>
      <c r="BZ3" s="14"/>
      <c r="CA3" s="7"/>
      <c r="CB3" s="17" t="s">
        <v>295</v>
      </c>
      <c r="CC3" s="18">
        <f>'Multi-stage Capacity unit'!$H$9</f>
        <v>5500</v>
      </c>
      <c r="CD3" s="19"/>
      <c r="CE3" s="20" t="s">
        <v>5</v>
      </c>
      <c r="CF3" s="21">
        <f>$CM$49/$CX$49</f>
        <v>4.749925201</v>
      </c>
      <c r="CG3" s="8"/>
      <c r="CH3" s="8"/>
      <c r="CI3" s="8"/>
      <c r="CJ3" s="22"/>
      <c r="CK3" s="8"/>
      <c r="CL3" s="23"/>
      <c r="CM3" s="8"/>
      <c r="CN3" s="8"/>
      <c r="CO3" s="8"/>
      <c r="CP3" s="8"/>
      <c r="CQ3" s="8"/>
      <c r="CR3" s="8"/>
      <c r="CS3" s="8"/>
      <c r="CT3" s="8"/>
      <c r="CU3" s="8"/>
      <c r="CV3" s="8"/>
      <c r="CW3" s="8"/>
      <c r="CX3" s="8"/>
    </row>
    <row r="4" ht="12.0" customHeight="1">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2"/>
      <c r="BB4" s="97"/>
      <c r="BC4" s="107"/>
      <c r="BD4" s="107"/>
      <c r="BE4" s="15" t="s">
        <v>3</v>
      </c>
      <c r="BF4" s="15"/>
      <c r="BG4" s="15"/>
      <c r="BH4" s="15"/>
      <c r="BI4" s="15"/>
      <c r="BJ4" s="15"/>
      <c r="BK4" s="15"/>
      <c r="BL4" s="15"/>
      <c r="BM4" s="15"/>
      <c r="BN4" s="15"/>
      <c r="BO4" s="15"/>
      <c r="BP4" s="14"/>
      <c r="BQ4" s="14"/>
      <c r="BR4" s="14"/>
      <c r="BS4" s="14"/>
      <c r="BT4" s="14"/>
      <c r="BU4" s="14"/>
      <c r="BV4" s="14"/>
      <c r="BW4" s="14"/>
      <c r="BX4" s="14"/>
      <c r="BY4" s="14"/>
      <c r="BZ4" s="14"/>
      <c r="CA4" s="7"/>
      <c r="CB4" s="8"/>
      <c r="CC4" s="8"/>
      <c r="CD4" s="8"/>
      <c r="CE4" s="8"/>
      <c r="CF4" s="8"/>
      <c r="CG4" s="8"/>
      <c r="CH4" s="8"/>
      <c r="CI4" s="8"/>
      <c r="CJ4" s="8"/>
      <c r="CK4" s="8"/>
      <c r="CL4" s="23"/>
      <c r="CM4" s="8"/>
      <c r="CN4" s="8"/>
      <c r="CO4" s="8"/>
      <c r="CP4" s="8"/>
      <c r="CQ4" s="8"/>
      <c r="CR4" s="8"/>
      <c r="CS4" s="8"/>
      <c r="CT4" s="8"/>
      <c r="CU4" s="8"/>
      <c r="CV4" s="8"/>
      <c r="CW4" s="8"/>
      <c r="CX4" s="8"/>
    </row>
    <row r="5" ht="12.0" customHeight="1">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2"/>
      <c r="BB5" s="97"/>
      <c r="BC5" s="107"/>
      <c r="BD5" s="107"/>
      <c r="BE5" s="15" t="s">
        <v>3</v>
      </c>
      <c r="BF5" s="15"/>
      <c r="BG5" s="15"/>
      <c r="BH5" s="15"/>
      <c r="BI5" s="15"/>
      <c r="BJ5" s="15"/>
      <c r="BK5" s="14"/>
      <c r="BL5" s="14"/>
      <c r="BM5" s="14"/>
      <c r="BN5" s="14"/>
      <c r="BO5" s="14"/>
      <c r="BP5" s="14"/>
      <c r="BQ5" s="14"/>
      <c r="BR5" s="14"/>
      <c r="BS5" s="14"/>
      <c r="BT5" s="14"/>
      <c r="BU5" s="14"/>
      <c r="BV5" s="14"/>
      <c r="BW5" s="14"/>
      <c r="BX5" s="14"/>
      <c r="BY5" s="14"/>
      <c r="BZ5" s="14"/>
      <c r="CA5" s="7"/>
      <c r="CB5" s="8"/>
      <c r="CC5" s="24" t="s">
        <v>296</v>
      </c>
      <c r="CD5" s="24" t="s">
        <v>297</v>
      </c>
      <c r="CE5" s="24" t="s">
        <v>298</v>
      </c>
      <c r="CF5" s="8"/>
      <c r="CG5" s="24" t="s">
        <v>9</v>
      </c>
      <c r="CH5" s="45">
        <f>IF('Multi-stage Capacity unit'!$BD$7="Required test",data!$D$14,IF('Multi-stage Capacity unit'!$BD$11="Not Measure",IF('Multi-stage Capacity unit'!$BD$21="Default",data!$D$14,$CK$9),IF('Multi-stage Capacity unit'!$BD$23="Default",data!$D$14,$CM$9)))</f>
        <v>0.25</v>
      </c>
      <c r="CI5" s="8"/>
      <c r="CJ5" s="8"/>
      <c r="CK5" s="20" t="s">
        <v>299</v>
      </c>
      <c r="CL5" s="20" t="s">
        <v>300</v>
      </c>
      <c r="CM5" s="20" t="s">
        <v>301</v>
      </c>
      <c r="CN5" s="20" t="s">
        <v>302</v>
      </c>
      <c r="CO5" s="8"/>
      <c r="CP5" s="8"/>
      <c r="CQ5" s="8"/>
      <c r="CR5" s="8"/>
      <c r="CS5" s="8"/>
      <c r="CT5" s="8"/>
      <c r="CU5" s="8"/>
      <c r="CV5" s="8"/>
      <c r="CW5" s="8"/>
      <c r="CX5" s="8"/>
    </row>
    <row r="6" ht="12.0" customHeight="1">
      <c r="A6" s="11"/>
      <c r="B6" s="11"/>
      <c r="C6" s="28" t="str">
        <f>'Variable Capacity unit'!$C$6</f>
        <v>　</v>
      </c>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28" t="str">
        <f>'Variable Capacity unit'!$AI$6</f>
        <v>Select test item</v>
      </c>
      <c r="AJ6" s="11"/>
      <c r="AK6" s="11"/>
      <c r="AL6" s="11"/>
      <c r="AM6" s="11"/>
      <c r="AN6" s="11"/>
      <c r="AO6" s="11"/>
      <c r="AP6" s="11"/>
      <c r="AQ6" s="11"/>
      <c r="AR6" s="11"/>
      <c r="AS6" s="11"/>
      <c r="AT6" s="11"/>
      <c r="AU6" s="11"/>
      <c r="AV6" s="11"/>
      <c r="AW6" s="11"/>
      <c r="AX6" s="11"/>
      <c r="AY6" s="11"/>
      <c r="AZ6" s="11"/>
      <c r="BA6" s="12"/>
      <c r="BB6" s="97"/>
      <c r="BC6" s="107"/>
      <c r="BD6" s="107"/>
      <c r="BE6" s="15" t="s">
        <v>3</v>
      </c>
      <c r="BF6" s="14"/>
      <c r="BG6" s="14"/>
      <c r="BH6" s="14"/>
      <c r="BI6" s="14"/>
      <c r="BJ6" s="14"/>
      <c r="BK6" s="14"/>
      <c r="BL6" s="14"/>
      <c r="BM6" s="14"/>
      <c r="BN6" s="14"/>
      <c r="BO6" s="14"/>
      <c r="BP6" s="14"/>
      <c r="BQ6" s="14"/>
      <c r="BR6" s="14"/>
      <c r="BS6" s="14"/>
      <c r="BT6" s="14"/>
      <c r="BU6" s="14"/>
      <c r="BV6" s="14"/>
      <c r="BW6" s="14"/>
      <c r="BX6" s="14"/>
      <c r="BY6" s="14"/>
      <c r="BZ6" s="14"/>
      <c r="CA6" s="7"/>
      <c r="CB6" s="31" t="s">
        <v>14</v>
      </c>
      <c r="CC6" s="32">
        <f>'Multi-stage Capacity unit'!$H$9</f>
        <v>5500</v>
      </c>
      <c r="CD6" s="32">
        <f>IF('Multi-stage Capacity unit'!$BD$7="Required test",$CD$11/$CH$6,IF('Multi-stage Capacity unit'!$BD$14="Default",$CD$11/$CH$6,'Multi-stage Capacity unit'!$H$10))</f>
        <v>2646.239554</v>
      </c>
      <c r="CE6" s="32">
        <f>IF('Multi-stage Capacity unit'!$BD$7="Required test",$CD$6,IF('Multi-stage Capacity unit'!$BD$11="Not Measure",$CD$6,IF('Multi-stage Capacity unit'!$BD$15="Default",$CE$11/$CH$6,'Multi-stage Capacity unit'!$H$11)))</f>
        <v>2646.239554</v>
      </c>
      <c r="CF6" s="8"/>
      <c r="CG6" s="33" t="s">
        <v>303</v>
      </c>
      <c r="CH6" s="20">
        <f>data!$D$15</f>
        <v>1.077</v>
      </c>
      <c r="CI6" s="8"/>
      <c r="CJ6" s="111" t="s">
        <v>14</v>
      </c>
      <c r="CK6" s="112">
        <f>'Multi-stage Capacity unit'!$H$22</f>
        <v>2500</v>
      </c>
      <c r="CL6" s="112">
        <f>'Multi-stage Capacity unit'!$H$21</f>
        <v>3300</v>
      </c>
      <c r="CM6" s="112">
        <f>'Multi-stage Capacity unit'!$H$24</f>
        <v>2600</v>
      </c>
      <c r="CN6" s="112">
        <f>'Multi-stage Capacity unit'!$H$23</f>
        <v>3500</v>
      </c>
      <c r="CO6" s="8"/>
      <c r="CP6" s="8"/>
      <c r="CQ6" s="8"/>
      <c r="CR6" s="8"/>
      <c r="CS6" s="8"/>
      <c r="CT6" s="8"/>
      <c r="CU6" s="8"/>
      <c r="CV6" s="8"/>
      <c r="CW6" s="8"/>
      <c r="CX6" s="8"/>
    </row>
    <row r="7" ht="12.0" customHeight="1">
      <c r="A7" s="11"/>
      <c r="B7" s="11"/>
      <c r="C7" s="11"/>
      <c r="D7" s="11" t="str">
        <f>'Variable Capacity unit'!$D$7</f>
        <v>Standard condition ( 35℃ ）</v>
      </c>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34" t="str">
        <f>'Variable Capacity unit'!$AK$7</f>
        <v>Test</v>
      </c>
      <c r="AL7" s="35"/>
      <c r="AM7" s="35"/>
      <c r="AN7" s="35"/>
      <c r="AO7" s="35"/>
      <c r="AP7" s="61"/>
      <c r="AQ7" s="94"/>
      <c r="AR7" s="38" t="str">
        <f>'Variable Capacity unit'!$AR$7</f>
        <v>Required test only</v>
      </c>
      <c r="AS7" s="38"/>
      <c r="AT7" s="38"/>
      <c r="AU7" s="38"/>
      <c r="AV7" s="39"/>
      <c r="AW7" s="40"/>
      <c r="AX7" s="41" t="str">
        <f>'Variable Capacity unit'!$AX$7</f>
        <v>With Optional test</v>
      </c>
      <c r="AY7" s="41"/>
      <c r="AZ7" s="41"/>
      <c r="BA7" s="41"/>
      <c r="BB7" s="42"/>
      <c r="BC7" s="13">
        <v>1.0</v>
      </c>
      <c r="BD7" s="13" t="str">
        <f>IF($BC$7=2,"Optional test","Required test")</f>
        <v>Required test</v>
      </c>
      <c r="BE7" s="15" t="s">
        <v>3</v>
      </c>
      <c r="BF7" s="14"/>
      <c r="BG7" s="14"/>
      <c r="BH7" s="14"/>
      <c r="BI7" s="14"/>
      <c r="BJ7" s="14"/>
      <c r="BK7" s="30"/>
      <c r="BL7" s="30"/>
      <c r="BM7" s="30"/>
      <c r="BN7" s="30"/>
      <c r="BO7" s="30"/>
      <c r="BP7" s="30"/>
      <c r="BQ7" s="14"/>
      <c r="BR7" s="14"/>
      <c r="BS7" s="14"/>
      <c r="BT7" s="14"/>
      <c r="BU7" s="14"/>
      <c r="BV7" s="14"/>
      <c r="BW7" s="14"/>
      <c r="BX7" s="14"/>
      <c r="BY7" s="14"/>
      <c r="BZ7" s="14"/>
      <c r="CA7" s="7"/>
      <c r="CB7" s="31" t="s">
        <v>23</v>
      </c>
      <c r="CC7" s="32">
        <f>'Multi-stage Capacity unit'!$L$9</f>
        <v>1520</v>
      </c>
      <c r="CD7" s="32">
        <f>IF('Multi-stage Capacity unit'!$BD$7="Required test",$CD$12/$CH$7,IF('Multi-stage Capacity unit'!$BD$14="Default",$CD$12/$CH$7,'Multi-stage Capacity unit'!$L$10))</f>
        <v>634.5733042</v>
      </c>
      <c r="CE7" s="32">
        <f>IF('Multi-stage Capacity unit'!$BD$7="Required test",$CD$7,IF('Multi-stage Capacity unit'!$BD$11="Not Measure",$CD$7,IF('Multi-stage Capacity unit'!$BD$15="Default",$CE$12/$CH$7,'Multi-stage Capacity unit'!$L$11)))</f>
        <v>634.5733042</v>
      </c>
      <c r="CF7" s="8"/>
      <c r="CG7" s="33" t="s">
        <v>304</v>
      </c>
      <c r="CH7" s="20">
        <f>data!$D$16</f>
        <v>0.914</v>
      </c>
      <c r="CI7" s="8"/>
      <c r="CJ7" s="111" t="s">
        <v>23</v>
      </c>
      <c r="CK7" s="112">
        <f>'Multi-stage Capacity unit'!$L$22</f>
        <v>480</v>
      </c>
      <c r="CL7" s="112">
        <f>'Multi-stage Capacity unit'!$L$21</f>
        <v>580</v>
      </c>
      <c r="CM7" s="112">
        <f>'Multi-stage Capacity unit'!$L$24</f>
        <v>500</v>
      </c>
      <c r="CN7" s="112">
        <f>'Multi-stage Capacity unit'!$L$23</f>
        <v>600</v>
      </c>
      <c r="CO7" s="8"/>
      <c r="CP7" s="8"/>
      <c r="CQ7" s="8"/>
      <c r="CR7" s="8"/>
      <c r="CS7" s="8"/>
      <c r="CT7" s="8"/>
      <c r="CU7" s="8"/>
      <c r="CV7" s="8"/>
      <c r="CW7" s="8"/>
      <c r="CX7" s="8"/>
    </row>
    <row r="8" ht="12.0" customHeight="1">
      <c r="A8" s="11"/>
      <c r="B8" s="11"/>
      <c r="C8" s="11"/>
      <c r="D8" s="11"/>
      <c r="E8" s="11"/>
      <c r="F8" s="11"/>
      <c r="G8" s="11"/>
      <c r="H8" s="113" t="str">
        <f>'Variable Capacity unit'!$H$8</f>
        <v>Capacity [W]</v>
      </c>
      <c r="I8" s="71"/>
      <c r="J8" s="71"/>
      <c r="K8" s="74"/>
      <c r="L8" s="113" t="str">
        <f>'Variable Capacity unit'!$L$8</f>
        <v>Power [W]</v>
      </c>
      <c r="M8" s="71"/>
      <c r="N8" s="71"/>
      <c r="O8" s="74"/>
      <c r="P8" s="44" t="str">
        <f>'Variable Capacity unit'!$P$8</f>
        <v>EER</v>
      </c>
      <c r="Q8" s="36"/>
      <c r="R8" s="11"/>
      <c r="S8" s="11"/>
      <c r="T8" s="11"/>
      <c r="U8" s="11"/>
      <c r="V8" s="11"/>
      <c r="W8" s="11"/>
      <c r="X8" s="11"/>
      <c r="Y8" s="11"/>
      <c r="Z8" s="11"/>
      <c r="AA8" s="11"/>
      <c r="AB8" s="11"/>
      <c r="AC8" s="11"/>
      <c r="AD8" s="11"/>
      <c r="AE8" s="11"/>
      <c r="AF8" s="11"/>
      <c r="AG8" s="11"/>
      <c r="AH8" s="11"/>
      <c r="AI8" s="11" t="str">
        <f>'Variable Capacity unit'!$AI$8</f>
        <v>Measurement point</v>
      </c>
      <c r="AJ8" s="11"/>
      <c r="AK8" s="11"/>
      <c r="AL8" s="11"/>
      <c r="AM8" s="11"/>
      <c r="AN8" s="11"/>
      <c r="AO8" s="11"/>
      <c r="AP8" s="11"/>
      <c r="AQ8" s="12"/>
      <c r="AR8" s="12"/>
      <c r="AS8" s="12"/>
      <c r="AT8" s="12"/>
      <c r="AU8" s="12"/>
      <c r="AV8" s="12"/>
      <c r="AW8" s="12"/>
      <c r="AX8" s="12"/>
      <c r="AY8" s="12"/>
      <c r="AZ8" s="12"/>
      <c r="BA8" s="12"/>
      <c r="BB8" s="12"/>
      <c r="BC8" s="13"/>
      <c r="BD8" s="13"/>
      <c r="BE8" s="15" t="s">
        <v>3</v>
      </c>
      <c r="BF8" s="14"/>
      <c r="BG8" s="14"/>
      <c r="BH8" s="14"/>
      <c r="BI8" s="14"/>
      <c r="BJ8" s="14"/>
      <c r="BK8" s="30"/>
      <c r="BL8" s="30"/>
      <c r="BM8" s="30"/>
      <c r="BN8" s="30"/>
      <c r="BO8" s="30"/>
      <c r="BP8" s="30"/>
      <c r="BQ8" s="14"/>
      <c r="BR8" s="14"/>
      <c r="BS8" s="14"/>
      <c r="BT8" s="14"/>
      <c r="BU8" s="14"/>
      <c r="BV8" s="14"/>
      <c r="BW8" s="14"/>
      <c r="BX8" s="14"/>
      <c r="BY8" s="14"/>
      <c r="BZ8" s="14"/>
      <c r="CA8" s="7"/>
      <c r="CB8" s="24" t="s">
        <v>305</v>
      </c>
      <c r="CC8" s="45">
        <f>$CC$6/$CC$7</f>
        <v>3.618421053</v>
      </c>
      <c r="CD8" s="45">
        <f>$CD$6/$CD$7</f>
        <v>4.170108539</v>
      </c>
      <c r="CE8" s="45">
        <f>$CE$6/$CE$7</f>
        <v>4.170108539</v>
      </c>
      <c r="CF8" s="8"/>
      <c r="CG8" s="24" t="s">
        <v>306</v>
      </c>
      <c r="CH8" s="24">
        <f>data!$D$11</f>
        <v>20</v>
      </c>
      <c r="CI8" s="8"/>
      <c r="CJ8" s="111" t="s">
        <v>29</v>
      </c>
      <c r="CK8" s="21">
        <f>$CK$6/$CK$7</f>
        <v>5.208333333</v>
      </c>
      <c r="CL8" s="21">
        <f>$CL$6/$CL$7</f>
        <v>5.689655172</v>
      </c>
      <c r="CM8" s="21">
        <f>$CM$6/$CM$7</f>
        <v>5.2</v>
      </c>
      <c r="CN8" s="21">
        <f>$CN$6/$CN$7</f>
        <v>5.833333333</v>
      </c>
      <c r="CO8" s="8"/>
      <c r="CP8" s="8"/>
      <c r="CQ8" s="8"/>
      <c r="CR8" s="8"/>
      <c r="CS8" s="8"/>
      <c r="CT8" s="8"/>
      <c r="CU8" s="8"/>
      <c r="CV8" s="8"/>
      <c r="CW8" s="8"/>
      <c r="CX8" s="8"/>
    </row>
    <row r="9" ht="12.0" customHeight="1">
      <c r="A9" s="11"/>
      <c r="B9" s="11"/>
      <c r="C9" s="11"/>
      <c r="D9" s="47" t="str">
        <f>'Variable Capacity unit'!$D$9</f>
        <v>Full</v>
      </c>
      <c r="E9" s="35"/>
      <c r="F9" s="35"/>
      <c r="G9" s="36"/>
      <c r="H9" s="95">
        <v>5500.0</v>
      </c>
      <c r="I9" s="35"/>
      <c r="J9" s="35"/>
      <c r="K9" s="36"/>
      <c r="L9" s="95">
        <v>1520.0</v>
      </c>
      <c r="M9" s="35"/>
      <c r="N9" s="35"/>
      <c r="O9" s="36"/>
      <c r="P9" s="49">
        <f>$H$9/$L$9</f>
        <v>3.618421053</v>
      </c>
      <c r="Q9" s="36"/>
      <c r="R9" s="11"/>
      <c r="S9" s="11"/>
      <c r="T9" s="11"/>
      <c r="U9" s="11"/>
      <c r="V9" s="11"/>
      <c r="W9" s="11"/>
      <c r="X9" s="11"/>
      <c r="Y9" s="11"/>
      <c r="Z9" s="11"/>
      <c r="AA9" s="11"/>
      <c r="AB9" s="11"/>
      <c r="AC9" s="11"/>
      <c r="AD9" s="11"/>
      <c r="AE9" s="11"/>
      <c r="AF9" s="11"/>
      <c r="AG9" s="11"/>
      <c r="AH9" s="11"/>
      <c r="AI9" s="11"/>
      <c r="AJ9" s="11"/>
      <c r="AK9" s="34" t="str">
        <f>'Variable Capacity unit'!$AK$9</f>
        <v>Full Performance</v>
      </c>
      <c r="AL9" s="35"/>
      <c r="AM9" s="35"/>
      <c r="AN9" s="35"/>
      <c r="AO9" s="35"/>
      <c r="AP9" s="61"/>
      <c r="AQ9" s="50" t="s">
        <v>36</v>
      </c>
      <c r="AR9" s="35"/>
      <c r="AS9" s="35"/>
      <c r="AT9" s="35"/>
      <c r="AU9" s="35"/>
      <c r="AV9" s="35"/>
      <c r="AW9" s="35"/>
      <c r="AX9" s="35"/>
      <c r="AY9" s="35"/>
      <c r="AZ9" s="35"/>
      <c r="BA9" s="35"/>
      <c r="BB9" s="36"/>
      <c r="BC9" s="13"/>
      <c r="BD9" s="13"/>
      <c r="BE9" s="15" t="s">
        <v>3</v>
      </c>
      <c r="BF9" s="14"/>
      <c r="BG9" s="14"/>
      <c r="BH9" s="14"/>
      <c r="BI9" s="14"/>
      <c r="BJ9" s="14"/>
      <c r="BK9" s="30"/>
      <c r="BL9" s="14"/>
      <c r="BM9" s="14"/>
      <c r="BN9" s="14"/>
      <c r="BO9" s="14"/>
      <c r="BP9" s="14"/>
      <c r="BQ9" s="14"/>
      <c r="BR9" s="14"/>
      <c r="BS9" s="14"/>
      <c r="BT9" s="14"/>
      <c r="BU9" s="14"/>
      <c r="BV9" s="14"/>
      <c r="BW9" s="14"/>
      <c r="BX9" s="14"/>
      <c r="BY9" s="14"/>
      <c r="BZ9" s="14"/>
      <c r="CA9" s="7"/>
      <c r="CB9" s="24"/>
      <c r="CC9" s="24"/>
      <c r="CD9" s="24"/>
      <c r="CE9" s="51"/>
      <c r="CF9" s="8"/>
      <c r="CG9" s="24" t="s">
        <v>307</v>
      </c>
      <c r="CH9" s="24">
        <f>data!$D$12</f>
        <v>35</v>
      </c>
      <c r="CI9" s="8"/>
      <c r="CJ9" s="20" t="s">
        <v>9</v>
      </c>
      <c r="CK9" s="45">
        <f>(1-($CK$8/$CL$8))/(1-($CK$6/$CL$6))</f>
        <v>0.3489583333</v>
      </c>
      <c r="CM9" s="45">
        <f>(1-($CM$8/$CN$8))/(1-($CM$6/$CN$6))</f>
        <v>0.4222222222</v>
      </c>
      <c r="CO9" s="8"/>
      <c r="CP9" s="8"/>
      <c r="CQ9" s="8"/>
      <c r="CR9" s="8"/>
      <c r="CS9" s="8"/>
      <c r="CT9" s="8"/>
      <c r="CU9" s="8"/>
      <c r="CV9" s="8"/>
      <c r="CW9" s="8"/>
      <c r="CX9" s="8"/>
    </row>
    <row r="10" ht="12.0" customHeight="1">
      <c r="A10" s="11"/>
      <c r="B10" s="11"/>
      <c r="C10" s="11"/>
      <c r="D10" s="47" t="str">
        <f>'Variable Capacity unit'!$D$10</f>
        <v>Half</v>
      </c>
      <c r="E10" s="35"/>
      <c r="F10" s="35"/>
      <c r="G10" s="36"/>
      <c r="H10" s="52">
        <v>2600.0</v>
      </c>
      <c r="I10" s="35"/>
      <c r="J10" s="35"/>
      <c r="K10" s="36"/>
      <c r="L10" s="52">
        <v>600.0</v>
      </c>
      <c r="M10" s="35"/>
      <c r="N10" s="35"/>
      <c r="O10" s="36"/>
      <c r="P10" s="49">
        <f>$H$10/$L$10</f>
        <v>4.333333333</v>
      </c>
      <c r="Q10" s="36"/>
      <c r="R10" s="11"/>
      <c r="S10" s="11"/>
      <c r="T10" s="11"/>
      <c r="U10" s="11"/>
      <c r="V10" s="11"/>
      <c r="W10" s="11"/>
      <c r="X10" s="11"/>
      <c r="Y10" s="11"/>
      <c r="Z10" s="11"/>
      <c r="AA10" s="11"/>
      <c r="AB10" s="11"/>
      <c r="AC10" s="11"/>
      <c r="AD10" s="11"/>
      <c r="AE10" s="11"/>
      <c r="AF10" s="11"/>
      <c r="AG10" s="11"/>
      <c r="AH10" s="11"/>
      <c r="AI10" s="11"/>
      <c r="AJ10" s="11"/>
      <c r="AK10" s="34" t="str">
        <f>'Variable Capacity unit'!$AK$10</f>
        <v>Half Performance</v>
      </c>
      <c r="AL10" s="35"/>
      <c r="AM10" s="35"/>
      <c r="AN10" s="35"/>
      <c r="AO10" s="35"/>
      <c r="AP10" s="61"/>
      <c r="AQ10" s="50" t="s">
        <v>36</v>
      </c>
      <c r="AR10" s="35"/>
      <c r="AS10" s="35"/>
      <c r="AT10" s="35"/>
      <c r="AU10" s="35"/>
      <c r="AV10" s="35"/>
      <c r="AW10" s="35"/>
      <c r="AX10" s="35"/>
      <c r="AY10" s="35"/>
      <c r="AZ10" s="35"/>
      <c r="BA10" s="35"/>
      <c r="BB10" s="36"/>
      <c r="BC10" s="13"/>
      <c r="BD10" s="13"/>
      <c r="BE10" s="15" t="s">
        <v>3</v>
      </c>
      <c r="BF10" s="14"/>
      <c r="BG10" s="14"/>
      <c r="BH10" s="14"/>
      <c r="BI10" s="14"/>
      <c r="BJ10" s="14"/>
      <c r="BK10" s="30"/>
      <c r="BL10" s="14"/>
      <c r="BM10" s="14"/>
      <c r="BN10" s="14"/>
      <c r="BO10" s="14"/>
      <c r="BP10" s="14"/>
      <c r="BQ10" s="14"/>
      <c r="BR10" s="14"/>
      <c r="BS10" s="14"/>
      <c r="BT10" s="14"/>
      <c r="BU10" s="14"/>
      <c r="BV10" s="14"/>
      <c r="BW10" s="14"/>
      <c r="BX10" s="14"/>
      <c r="BY10" s="14"/>
      <c r="BZ10" s="14"/>
      <c r="CA10" s="7"/>
      <c r="CB10" s="24"/>
      <c r="CC10" s="24" t="s">
        <v>308</v>
      </c>
      <c r="CD10" s="24" t="s">
        <v>309</v>
      </c>
      <c r="CE10" s="24" t="s">
        <v>310</v>
      </c>
      <c r="CF10" s="8"/>
      <c r="CG10" s="8"/>
      <c r="CH10" s="8"/>
      <c r="CI10" s="8"/>
      <c r="CJ10" s="8"/>
      <c r="CK10" s="8"/>
      <c r="CL10" s="8"/>
      <c r="CM10" s="24"/>
      <c r="CN10" s="8"/>
      <c r="CO10" s="8"/>
      <c r="CP10" s="8"/>
      <c r="CQ10" s="8"/>
      <c r="CR10" s="8"/>
      <c r="CS10" s="8"/>
      <c r="CT10" s="8"/>
      <c r="CU10" s="8"/>
      <c r="CV10" s="8"/>
      <c r="CW10" s="8"/>
      <c r="CX10" s="8"/>
    </row>
    <row r="11" ht="12.0" customHeight="1">
      <c r="A11" s="11"/>
      <c r="B11" s="11"/>
      <c r="C11" s="11"/>
      <c r="D11" s="47" t="str">
        <f>'Variable Capacity unit'!$D$11</f>
        <v>Minimum</v>
      </c>
      <c r="E11" s="35"/>
      <c r="F11" s="35"/>
      <c r="G11" s="36"/>
      <c r="H11" s="52">
        <v>1500.0</v>
      </c>
      <c r="I11" s="35"/>
      <c r="J11" s="35"/>
      <c r="K11" s="36"/>
      <c r="L11" s="52">
        <v>320.0</v>
      </c>
      <c r="M11" s="35"/>
      <c r="N11" s="35"/>
      <c r="O11" s="36"/>
      <c r="P11" s="49">
        <f>$H$11/$L$11</f>
        <v>4.6875</v>
      </c>
      <c r="Q11" s="36"/>
      <c r="R11" s="11"/>
      <c r="S11" s="11"/>
      <c r="T11" s="11"/>
      <c r="U11" s="11"/>
      <c r="V11" s="11"/>
      <c r="W11" s="11"/>
      <c r="X11" s="11"/>
      <c r="Y11" s="11"/>
      <c r="Z11" s="11"/>
      <c r="AA11" s="11"/>
      <c r="AB11" s="11"/>
      <c r="AC11" s="11"/>
      <c r="AD11" s="11"/>
      <c r="AE11" s="11"/>
      <c r="AF11" s="11"/>
      <c r="AG11" s="11"/>
      <c r="AH11" s="11"/>
      <c r="AI11" s="11"/>
      <c r="AJ11" s="11"/>
      <c r="AK11" s="34" t="str">
        <f>'Variable Capacity unit'!$AK$11</f>
        <v>Min Performance</v>
      </c>
      <c r="AL11" s="35"/>
      <c r="AM11" s="35"/>
      <c r="AN11" s="35"/>
      <c r="AO11" s="35"/>
      <c r="AP11" s="61"/>
      <c r="AQ11" s="40"/>
      <c r="AR11" s="53" t="str">
        <f>'Variable Capacity unit'!$AR$11</f>
        <v>Not Measure</v>
      </c>
      <c r="AS11" s="35"/>
      <c r="AT11" s="35"/>
      <c r="AU11" s="35"/>
      <c r="AV11" s="36"/>
      <c r="AW11" s="40"/>
      <c r="AX11" s="53" t="str">
        <f>'Variable Capacity unit'!$AX$11</f>
        <v>Measure</v>
      </c>
      <c r="AY11" s="35"/>
      <c r="AZ11" s="35"/>
      <c r="BA11" s="35"/>
      <c r="BB11" s="36"/>
      <c r="BC11" s="13">
        <v>1.0</v>
      </c>
      <c r="BD11" s="13" t="str">
        <f>IF($BC$7=2,IF($BC$11=2,"Measure","Not Measure"),"Not Measure")</f>
        <v>Not Measure</v>
      </c>
      <c r="BE11" s="15" t="s">
        <v>3</v>
      </c>
      <c r="BF11" s="14"/>
      <c r="BG11" s="14"/>
      <c r="BH11" s="14"/>
      <c r="BI11" s="14"/>
      <c r="BJ11" s="14"/>
      <c r="BK11" s="30"/>
      <c r="BL11" s="14"/>
      <c r="BM11" s="14"/>
      <c r="BN11" s="14"/>
      <c r="BO11" s="14"/>
      <c r="BP11" s="14"/>
      <c r="BQ11" s="14"/>
      <c r="BR11" s="14"/>
      <c r="BS11" s="14"/>
      <c r="BT11" s="14"/>
      <c r="BU11" s="14"/>
      <c r="BV11" s="14"/>
      <c r="BW11" s="14"/>
      <c r="BX11" s="14"/>
      <c r="BY11" s="14"/>
      <c r="BZ11" s="14"/>
      <c r="CA11" s="7"/>
      <c r="CB11" s="31" t="s">
        <v>14</v>
      </c>
      <c r="CC11" s="32">
        <f>'Multi-stage Capacity unit'!$H$15</f>
        <v>5950</v>
      </c>
      <c r="CD11" s="32">
        <f>'Multi-stage Capacity unit'!$H$16</f>
        <v>2850</v>
      </c>
      <c r="CE11" s="32">
        <f>IF('Multi-stage Capacity unit'!$BD$7="Required test",$CD$11,IF('Multi-stage Capacity unit'!$BD$11="Not Measure",$CD$11,IF('Multi-stage Capacity unit'!$BD$18="Default",$CD$11,'Multi-stage Capacity unit'!$H$17)))</f>
        <v>2850</v>
      </c>
      <c r="CF11" s="8"/>
      <c r="CG11" s="8"/>
      <c r="CH11" s="8"/>
      <c r="CI11" s="8"/>
      <c r="CJ11" s="8"/>
      <c r="CK11" s="8"/>
      <c r="CL11" s="8"/>
      <c r="CM11" s="8"/>
      <c r="CN11" s="8"/>
      <c r="CO11" s="8"/>
      <c r="CP11" s="8"/>
      <c r="CQ11" s="8"/>
      <c r="CR11" s="8"/>
      <c r="CS11" s="8"/>
      <c r="CT11" s="8"/>
      <c r="CU11" s="8"/>
      <c r="CV11" s="8"/>
      <c r="CW11" s="8"/>
      <c r="CX11" s="8"/>
    </row>
    <row r="12" ht="12.0" customHeight="1">
      <c r="A12" s="11"/>
      <c r="B12" s="11"/>
      <c r="C12" s="11"/>
      <c r="D12" s="11"/>
      <c r="E12" s="11"/>
      <c r="F12" s="11"/>
      <c r="G12" s="11"/>
      <c r="H12" s="11"/>
      <c r="I12" s="11"/>
      <c r="J12" s="11"/>
      <c r="K12" s="11"/>
      <c r="L12" s="11"/>
      <c r="M12" s="11"/>
      <c r="N12" s="11"/>
      <c r="O12" s="11"/>
      <c r="P12" s="11"/>
      <c r="Q12" s="11"/>
      <c r="R12" s="11"/>
      <c r="S12" s="11"/>
      <c r="T12" s="11"/>
      <c r="U12" s="11"/>
      <c r="V12" s="11"/>
      <c r="W12" s="54"/>
      <c r="X12" s="11"/>
      <c r="Y12" s="34" t="str">
        <f>data!D7</f>
        <v>International</v>
      </c>
      <c r="Z12" s="35"/>
      <c r="AA12" s="35"/>
      <c r="AB12" s="36"/>
      <c r="AC12" s="34" t="str">
        <f>data!$F$7</f>
        <v>CUSTOM</v>
      </c>
      <c r="AD12" s="35"/>
      <c r="AE12" s="35"/>
      <c r="AF12" s="36"/>
      <c r="AG12" s="11"/>
      <c r="AH12" s="11"/>
      <c r="AI12" s="11"/>
      <c r="AJ12" s="11"/>
      <c r="AK12" s="11"/>
      <c r="AL12" s="11"/>
      <c r="AM12" s="11"/>
      <c r="AN12" s="11"/>
      <c r="AO12" s="11"/>
      <c r="AP12" s="11"/>
      <c r="AQ12" s="12"/>
      <c r="AR12" s="12"/>
      <c r="AS12" s="12"/>
      <c r="AT12" s="12"/>
      <c r="AU12" s="12"/>
      <c r="AV12" s="12"/>
      <c r="AW12" s="12"/>
      <c r="AX12" s="12"/>
      <c r="AY12" s="12"/>
      <c r="AZ12" s="12"/>
      <c r="BA12" s="12"/>
      <c r="BB12" s="12"/>
      <c r="BC12" s="13"/>
      <c r="BD12" s="13"/>
      <c r="BE12" s="15" t="s">
        <v>3</v>
      </c>
      <c r="BF12" s="14"/>
      <c r="BG12" s="14"/>
      <c r="BH12" s="14"/>
      <c r="BI12" s="14"/>
      <c r="BJ12" s="14"/>
      <c r="BK12" s="30"/>
      <c r="BL12" s="14"/>
      <c r="BM12" s="14"/>
      <c r="BN12" s="14"/>
      <c r="BO12" s="14"/>
      <c r="BP12" s="14"/>
      <c r="BQ12" s="14"/>
      <c r="BR12" s="14"/>
      <c r="BS12" s="14"/>
      <c r="BT12" s="14"/>
      <c r="BU12" s="14"/>
      <c r="BV12" s="14"/>
      <c r="BW12" s="14"/>
      <c r="BX12" s="14"/>
      <c r="BY12" s="14"/>
      <c r="BZ12" s="14"/>
      <c r="CA12" s="7"/>
      <c r="CB12" s="31" t="s">
        <v>23</v>
      </c>
      <c r="CC12" s="32">
        <f>'Multi-stage Capacity unit'!$L$15</f>
        <v>1400</v>
      </c>
      <c r="CD12" s="32">
        <f>'Multi-stage Capacity unit'!$L$16</f>
        <v>580</v>
      </c>
      <c r="CE12" s="32">
        <f>IF('Multi-stage Capacity unit'!$BD$7="Required test",$CD$12,IF('Multi-stage Capacity unit'!$BD$11="Not Measure",$CD$12,IF('Multi-stage Capacity unit'!BD$18="Default",$CD$12,'Multi-stage Capacity unit'!$L$17)))</f>
        <v>580</v>
      </c>
      <c r="CF12" s="8"/>
      <c r="CG12" s="8"/>
      <c r="CH12" s="8"/>
      <c r="CI12" s="8"/>
      <c r="CJ12" s="8"/>
      <c r="CK12" s="8"/>
      <c r="CL12" s="8"/>
      <c r="CM12" s="8"/>
      <c r="CN12" s="8"/>
      <c r="CO12" s="8"/>
      <c r="CP12" s="8"/>
      <c r="CQ12" s="8"/>
      <c r="CR12" s="8"/>
      <c r="CS12" s="8"/>
      <c r="CT12" s="8"/>
      <c r="CU12" s="8"/>
      <c r="CV12" s="8"/>
      <c r="CW12" s="8"/>
      <c r="CX12" s="8"/>
    </row>
    <row r="13" ht="12.0" customHeight="1">
      <c r="A13" s="11"/>
      <c r="B13" s="11"/>
      <c r="C13" s="11"/>
      <c r="D13" s="11" t="str">
        <f>'Variable Capacity unit'!$D$13</f>
        <v>Low Temperature Condition ( 29℃ ）</v>
      </c>
      <c r="E13" s="11"/>
      <c r="F13" s="11"/>
      <c r="G13" s="11"/>
      <c r="H13" s="11"/>
      <c r="I13" s="11"/>
      <c r="J13" s="11"/>
      <c r="K13" s="11"/>
      <c r="L13" s="11"/>
      <c r="M13" s="11"/>
      <c r="N13" s="11"/>
      <c r="O13" s="11"/>
      <c r="P13" s="11"/>
      <c r="Q13" s="11"/>
      <c r="R13" s="11"/>
      <c r="S13" s="11"/>
      <c r="T13" s="11"/>
      <c r="U13" s="34" t="str">
        <f>'Variable Capacity unit'!$U$13</f>
        <v>CSTL [ kWh ]</v>
      </c>
      <c r="V13" s="35"/>
      <c r="W13" s="35"/>
      <c r="X13" s="36"/>
      <c r="Y13" s="98">
        <f>'Multi-stage Capacity unit'!$CM$49/1000</f>
        <v>4032.233333</v>
      </c>
      <c r="Z13" s="35"/>
      <c r="AA13" s="35"/>
      <c r="AB13" s="36"/>
      <c r="AC13" s="98">
        <f>'Multi-stage Capacity unit'!CM108/1000</f>
        <v>4032.233333</v>
      </c>
      <c r="AD13" s="35"/>
      <c r="AE13" s="35"/>
      <c r="AF13" s="36"/>
      <c r="AG13" s="11"/>
      <c r="AH13" s="11"/>
      <c r="AI13" s="11" t="str">
        <f>'Variable Capacity unit'!$AI$13</f>
        <v>(35℃）</v>
      </c>
      <c r="AJ13" s="11"/>
      <c r="AK13" s="47" t="str">
        <f>'Variable Capacity unit'!$AK$13</f>
        <v>Full</v>
      </c>
      <c r="AL13" s="35"/>
      <c r="AM13" s="35"/>
      <c r="AN13" s="35"/>
      <c r="AO13" s="35"/>
      <c r="AP13" s="61"/>
      <c r="AQ13" s="50" t="s">
        <v>36</v>
      </c>
      <c r="AR13" s="35"/>
      <c r="AS13" s="35"/>
      <c r="AT13" s="35"/>
      <c r="AU13" s="35"/>
      <c r="AV13" s="35"/>
      <c r="AW13" s="35"/>
      <c r="AX13" s="35"/>
      <c r="AY13" s="35"/>
      <c r="AZ13" s="35"/>
      <c r="BA13" s="35"/>
      <c r="BB13" s="36"/>
      <c r="BC13" s="13"/>
      <c r="BD13" s="13"/>
      <c r="BE13" s="15" t="s">
        <v>3</v>
      </c>
      <c r="BF13" s="14"/>
      <c r="BG13" s="14"/>
      <c r="BH13" s="14"/>
      <c r="BI13" s="14"/>
      <c r="BJ13" s="14"/>
      <c r="BK13" s="114"/>
      <c r="BL13" s="14"/>
      <c r="BM13" s="14"/>
      <c r="BN13" s="14"/>
      <c r="BO13" s="14"/>
      <c r="BP13" s="14"/>
      <c r="BQ13" s="14"/>
      <c r="BR13" s="14"/>
      <c r="BS13" s="14"/>
      <c r="BT13" s="14"/>
      <c r="BU13" s="14"/>
      <c r="BV13" s="14"/>
      <c r="BW13" s="14"/>
      <c r="BX13" s="14"/>
      <c r="BY13" s="14"/>
      <c r="BZ13" s="14"/>
      <c r="CA13" s="7"/>
      <c r="CB13" s="24" t="s">
        <v>311</v>
      </c>
      <c r="CC13" s="45">
        <f>$CC$11/$CC$12</f>
        <v>4.25</v>
      </c>
      <c r="CD13" s="45">
        <f>$CD$11/$CD$12</f>
        <v>4.913793103</v>
      </c>
      <c r="CE13" s="45">
        <f>$CE$11/$CE$12</f>
        <v>4.913793103</v>
      </c>
      <c r="CF13" s="8"/>
      <c r="CG13" s="8"/>
      <c r="CH13" s="8"/>
      <c r="CI13" s="8"/>
      <c r="CJ13" s="8"/>
      <c r="CK13" s="8"/>
      <c r="CL13" s="8"/>
      <c r="CM13" s="8"/>
      <c r="CN13" s="8"/>
      <c r="CO13" s="8"/>
      <c r="CP13" s="8"/>
      <c r="CQ13" s="8"/>
      <c r="CR13" s="8"/>
      <c r="CS13" s="8"/>
      <c r="CT13" s="8"/>
      <c r="CU13" s="8"/>
      <c r="CV13" s="8"/>
      <c r="CW13" s="8"/>
      <c r="CX13" s="8"/>
    </row>
    <row r="14" ht="12.0" customHeight="1">
      <c r="A14" s="11"/>
      <c r="B14" s="11"/>
      <c r="C14" s="11"/>
      <c r="D14" s="11"/>
      <c r="E14" s="11"/>
      <c r="F14" s="11"/>
      <c r="G14" s="11"/>
      <c r="H14" s="113" t="str">
        <f>'Variable Capacity unit'!$H$8</f>
        <v>Capacity [W]</v>
      </c>
      <c r="I14" s="71"/>
      <c r="J14" s="71"/>
      <c r="K14" s="74"/>
      <c r="L14" s="113" t="str">
        <f>'Variable Capacity unit'!$L$8</f>
        <v>Power [W]</v>
      </c>
      <c r="M14" s="71"/>
      <c r="N14" s="71"/>
      <c r="O14" s="74"/>
      <c r="P14" s="44" t="str">
        <f>'Variable Capacity unit'!$P$8</f>
        <v>EER</v>
      </c>
      <c r="Q14" s="36"/>
      <c r="R14" s="11"/>
      <c r="S14" s="11"/>
      <c r="T14" s="11"/>
      <c r="U14" s="34" t="str">
        <f>'Variable Capacity unit'!$U$14</f>
        <v>CSEC [ kWh ]</v>
      </c>
      <c r="V14" s="35"/>
      <c r="W14" s="35"/>
      <c r="X14" s="36"/>
      <c r="Y14" s="98">
        <f>'Multi-stage Capacity unit'!$CX$49/1000</f>
        <v>848.9045958</v>
      </c>
      <c r="Z14" s="35"/>
      <c r="AA14" s="35"/>
      <c r="AB14" s="36"/>
      <c r="AC14" s="98">
        <f>'Multi-stage Capacity unit'!CX108/1000</f>
        <v>848.9045958</v>
      </c>
      <c r="AD14" s="35"/>
      <c r="AE14" s="35"/>
      <c r="AF14" s="36"/>
      <c r="AG14" s="11"/>
      <c r="AH14" s="11"/>
      <c r="AI14" s="11"/>
      <c r="AJ14" s="11"/>
      <c r="AK14" s="47" t="str">
        <f>'Variable Capacity unit'!$AK$14</f>
        <v>Half</v>
      </c>
      <c r="AL14" s="35"/>
      <c r="AM14" s="35"/>
      <c r="AN14" s="35"/>
      <c r="AO14" s="35"/>
      <c r="AP14" s="61"/>
      <c r="AQ14" s="40"/>
      <c r="AR14" s="53" t="s">
        <v>51</v>
      </c>
      <c r="AS14" s="35"/>
      <c r="AT14" s="35"/>
      <c r="AU14" s="35"/>
      <c r="AV14" s="36"/>
      <c r="AW14" s="40"/>
      <c r="AX14" s="53" t="s">
        <v>36</v>
      </c>
      <c r="AY14" s="35"/>
      <c r="AZ14" s="35"/>
      <c r="BA14" s="35"/>
      <c r="BB14" s="36"/>
      <c r="BC14" s="13">
        <v>1.0</v>
      </c>
      <c r="BD14" s="13" t="str">
        <f>IF($BC$7=2,IF($BC$14=2,"Measure","Default"),"Default")</f>
        <v>Default</v>
      </c>
      <c r="BE14" s="15" t="s">
        <v>3</v>
      </c>
      <c r="BF14" s="14"/>
      <c r="BG14" s="14"/>
      <c r="BH14" s="14"/>
      <c r="BI14" s="14"/>
      <c r="BJ14" s="14"/>
      <c r="BK14" s="114"/>
      <c r="BL14" s="14"/>
      <c r="BM14" s="14"/>
      <c r="BN14" s="14"/>
      <c r="BO14" s="14"/>
      <c r="BP14" s="14"/>
      <c r="BQ14" s="14"/>
      <c r="BR14" s="14"/>
      <c r="BS14" s="14"/>
      <c r="BT14" s="14"/>
      <c r="BU14" s="14"/>
      <c r="BV14" s="14"/>
      <c r="BW14" s="14"/>
      <c r="BX14" s="14"/>
      <c r="BY14" s="14"/>
      <c r="BZ14" s="14"/>
      <c r="CA14" s="7"/>
      <c r="CB14" s="24"/>
      <c r="CC14" s="24"/>
      <c r="CD14" s="24"/>
      <c r="CE14" s="24"/>
      <c r="CF14" s="8"/>
      <c r="CG14" s="8"/>
      <c r="CH14" s="8"/>
      <c r="CI14" s="8"/>
      <c r="CJ14" s="8"/>
      <c r="CK14" s="8"/>
      <c r="CL14" s="8"/>
      <c r="CM14" s="8"/>
      <c r="CN14" s="8"/>
      <c r="CO14" s="8"/>
      <c r="CP14" s="8"/>
      <c r="CQ14" s="8"/>
      <c r="CR14" s="8"/>
      <c r="CS14" s="8"/>
      <c r="CT14" s="8"/>
      <c r="CU14" s="8"/>
      <c r="CV14" s="8"/>
      <c r="CW14" s="8"/>
      <c r="CX14" s="8"/>
    </row>
    <row r="15" ht="12.0" customHeight="1">
      <c r="A15" s="11"/>
      <c r="B15" s="11"/>
      <c r="C15" s="11"/>
      <c r="D15" s="47" t="str">
        <f>'Variable Capacity unit'!$D$15</f>
        <v>Full</v>
      </c>
      <c r="E15" s="35"/>
      <c r="F15" s="35"/>
      <c r="G15" s="36"/>
      <c r="H15" s="95">
        <v>5950.0</v>
      </c>
      <c r="I15" s="35"/>
      <c r="J15" s="35"/>
      <c r="K15" s="36"/>
      <c r="L15" s="95">
        <v>1400.0</v>
      </c>
      <c r="M15" s="35"/>
      <c r="N15" s="35"/>
      <c r="O15" s="36"/>
      <c r="P15" s="49">
        <f>$H$15/$L$15</f>
        <v>4.25</v>
      </c>
      <c r="Q15" s="36"/>
      <c r="R15" s="11"/>
      <c r="S15" s="11"/>
      <c r="T15" s="11"/>
      <c r="U15" s="34" t="str">
        <f>'Variable Capacity unit'!$U$15</f>
        <v>CSPF</v>
      </c>
      <c r="V15" s="35"/>
      <c r="W15" s="35"/>
      <c r="X15" s="36"/>
      <c r="Y15" s="49">
        <f>'Multi-stage Capacity unit'!$CF$3</f>
        <v>4.749925201</v>
      </c>
      <c r="Z15" s="35"/>
      <c r="AA15" s="35"/>
      <c r="AB15" s="36"/>
      <c r="AC15" s="59">
        <f>'Multi-stage Capacity unit'!CF62</f>
        <v>4.749925201</v>
      </c>
      <c r="AD15" s="35"/>
      <c r="AE15" s="35"/>
      <c r="AF15" s="36"/>
      <c r="AG15" s="11"/>
      <c r="AH15" s="11"/>
      <c r="AI15" s="11"/>
      <c r="AJ15" s="11"/>
      <c r="AK15" s="47" t="str">
        <f>'Variable Capacity unit'!$AK$15</f>
        <v>Minimum</v>
      </c>
      <c r="AL15" s="35"/>
      <c r="AM15" s="35"/>
      <c r="AN15" s="35"/>
      <c r="AO15" s="35"/>
      <c r="AP15" s="61"/>
      <c r="AQ15" s="40"/>
      <c r="AR15" s="53" t="s">
        <v>51</v>
      </c>
      <c r="AS15" s="35"/>
      <c r="AT15" s="35"/>
      <c r="AU15" s="35"/>
      <c r="AV15" s="36"/>
      <c r="AW15" s="40"/>
      <c r="AX15" s="53" t="s">
        <v>36</v>
      </c>
      <c r="AY15" s="35"/>
      <c r="AZ15" s="35"/>
      <c r="BA15" s="35"/>
      <c r="BB15" s="36"/>
      <c r="BC15" s="13">
        <v>1.0</v>
      </c>
      <c r="BD15" s="13" t="str">
        <f>IF(AND($BC$7=2,$BC$11=2),IF($BC$15=2,"Measure","Default"),"Default")</f>
        <v>Default</v>
      </c>
      <c r="BE15" s="15" t="s">
        <v>3</v>
      </c>
      <c r="BF15" s="14"/>
      <c r="BG15" s="14"/>
      <c r="BH15" s="14"/>
      <c r="BI15" s="14"/>
      <c r="BJ15" s="14"/>
      <c r="BK15" s="114"/>
      <c r="BL15" s="114"/>
      <c r="BM15" s="114"/>
      <c r="BN15" s="114"/>
      <c r="BO15" s="114"/>
      <c r="BP15" s="114"/>
      <c r="BQ15" s="14"/>
      <c r="BR15" s="14"/>
      <c r="BS15" s="14"/>
      <c r="BT15" s="14"/>
      <c r="BU15" s="14"/>
      <c r="BV15" s="14"/>
      <c r="BW15" s="14"/>
      <c r="BX15" s="14"/>
      <c r="BY15" s="14"/>
      <c r="BZ15" s="14"/>
      <c r="CA15" s="7"/>
      <c r="CB15" s="33" t="s">
        <v>52</v>
      </c>
      <c r="CC15" s="62" t="s">
        <v>53</v>
      </c>
      <c r="CD15" s="33" t="s">
        <v>54</v>
      </c>
      <c r="CE15" s="63" t="s">
        <v>55</v>
      </c>
      <c r="CF15" s="63" t="s">
        <v>56</v>
      </c>
      <c r="CG15" s="63" t="s">
        <v>57</v>
      </c>
      <c r="CJ15" s="63" t="s">
        <v>58</v>
      </c>
      <c r="CM15" s="64" t="s">
        <v>59</v>
      </c>
      <c r="CN15" s="63" t="s">
        <v>60</v>
      </c>
      <c r="CQ15" s="63" t="s">
        <v>29</v>
      </c>
      <c r="CT15" s="63" t="s">
        <v>62</v>
      </c>
      <c r="CX15" s="64" t="s">
        <v>63</v>
      </c>
    </row>
    <row r="16" ht="12.0" customHeight="1">
      <c r="A16" s="11"/>
      <c r="B16" s="11"/>
      <c r="C16" s="11"/>
      <c r="D16" s="47" t="str">
        <f>'Variable Capacity unit'!$D$16</f>
        <v>Half</v>
      </c>
      <c r="E16" s="35"/>
      <c r="F16" s="35"/>
      <c r="G16" s="36"/>
      <c r="H16" s="95">
        <v>2850.0</v>
      </c>
      <c r="I16" s="35"/>
      <c r="J16" s="35"/>
      <c r="K16" s="36"/>
      <c r="L16" s="95">
        <v>580.0</v>
      </c>
      <c r="M16" s="35"/>
      <c r="N16" s="35"/>
      <c r="O16" s="36"/>
      <c r="P16" s="49">
        <f>$H$16/$L$16</f>
        <v>4.913793103</v>
      </c>
      <c r="Q16" s="36"/>
      <c r="R16" s="11"/>
      <c r="S16" s="11"/>
      <c r="T16" s="11"/>
      <c r="U16" s="11"/>
      <c r="V16" s="11"/>
      <c r="W16" s="11"/>
      <c r="X16" s="11"/>
      <c r="Y16" s="11"/>
      <c r="Z16" s="11"/>
      <c r="AA16" s="11"/>
      <c r="AB16" s="11"/>
      <c r="AC16" s="11"/>
      <c r="AD16" s="11"/>
      <c r="AE16" s="11"/>
      <c r="AF16" s="11"/>
      <c r="AG16" s="11"/>
      <c r="AH16" s="11"/>
      <c r="AI16" s="11" t="str">
        <f>'Variable Capacity unit'!$AI$16</f>
        <v>(29℃）</v>
      </c>
      <c r="AJ16" s="11"/>
      <c r="AK16" s="47" t="str">
        <f>'Variable Capacity unit'!$AK$16</f>
        <v>Full</v>
      </c>
      <c r="AL16" s="35"/>
      <c r="AM16" s="35"/>
      <c r="AN16" s="35"/>
      <c r="AO16" s="35"/>
      <c r="AP16" s="61"/>
      <c r="AQ16" s="50" t="s">
        <v>36</v>
      </c>
      <c r="AR16" s="35"/>
      <c r="AS16" s="35"/>
      <c r="AT16" s="35"/>
      <c r="AU16" s="35"/>
      <c r="AV16" s="35"/>
      <c r="AW16" s="35"/>
      <c r="AX16" s="35"/>
      <c r="AY16" s="35"/>
      <c r="AZ16" s="35"/>
      <c r="BA16" s="35"/>
      <c r="BB16" s="36"/>
      <c r="BC16" s="13"/>
      <c r="BD16" s="13"/>
      <c r="BE16" s="15" t="s">
        <v>3</v>
      </c>
      <c r="BF16" s="14"/>
      <c r="BG16" s="14"/>
      <c r="BH16" s="14"/>
      <c r="BI16" s="14"/>
      <c r="BJ16" s="14"/>
      <c r="BK16" s="114"/>
      <c r="BL16" s="114"/>
      <c r="BM16" s="114"/>
      <c r="BN16" s="114"/>
      <c r="BO16" s="114"/>
      <c r="BP16" s="114"/>
      <c r="BQ16" s="14"/>
      <c r="BR16" s="14"/>
      <c r="BS16" s="14"/>
      <c r="BT16" s="14"/>
      <c r="BU16" s="14"/>
      <c r="BV16" s="14"/>
      <c r="BW16" s="14"/>
      <c r="BX16" s="14"/>
      <c r="BY16" s="14"/>
      <c r="BZ16" s="14"/>
      <c r="CA16" s="8"/>
      <c r="CE16" s="64" t="s">
        <v>312</v>
      </c>
      <c r="CF16" s="66" t="s">
        <v>313</v>
      </c>
      <c r="CG16" s="66" t="s">
        <v>314</v>
      </c>
      <c r="CH16" s="66" t="s">
        <v>315</v>
      </c>
      <c r="CI16" s="66" t="s">
        <v>316</v>
      </c>
      <c r="CJ16" s="67" t="s">
        <v>34</v>
      </c>
      <c r="CK16" s="67" t="s">
        <v>68</v>
      </c>
      <c r="CL16" s="67" t="s">
        <v>69</v>
      </c>
      <c r="CM16" s="66" t="s">
        <v>317</v>
      </c>
      <c r="CN16" s="67" t="s">
        <v>34</v>
      </c>
      <c r="CO16" s="67" t="s">
        <v>68</v>
      </c>
      <c r="CP16" s="67" t="s">
        <v>69</v>
      </c>
      <c r="CQ16" s="67" t="s">
        <v>34</v>
      </c>
      <c r="CR16" s="67" t="s">
        <v>68</v>
      </c>
      <c r="CS16" s="67" t="s">
        <v>69</v>
      </c>
      <c r="CT16" s="67" t="s">
        <v>318</v>
      </c>
      <c r="CU16" s="67" t="s">
        <v>319</v>
      </c>
      <c r="CV16" s="67" t="s">
        <v>320</v>
      </c>
      <c r="CW16" s="67" t="s">
        <v>74</v>
      </c>
      <c r="CX16" s="66" t="s">
        <v>321</v>
      </c>
    </row>
    <row r="17" ht="12.0" customHeight="1">
      <c r="A17" s="11"/>
      <c r="B17" s="11"/>
      <c r="C17" s="11"/>
      <c r="D17" s="47" t="str">
        <f>'Variable Capacity unit'!$D$17</f>
        <v>Minimum</v>
      </c>
      <c r="E17" s="35"/>
      <c r="F17" s="35"/>
      <c r="G17" s="36"/>
      <c r="H17" s="69">
        <v>1650.0</v>
      </c>
      <c r="I17" s="35"/>
      <c r="J17" s="35"/>
      <c r="K17" s="36"/>
      <c r="L17" s="69">
        <v>290.0</v>
      </c>
      <c r="M17" s="35"/>
      <c r="N17" s="35"/>
      <c r="O17" s="36"/>
      <c r="P17" s="49">
        <f>$H$17/$L$17</f>
        <v>5.689655172</v>
      </c>
      <c r="Q17" s="36"/>
      <c r="R17" s="11"/>
      <c r="S17" s="11"/>
      <c r="T17" s="11"/>
      <c r="U17" s="34" t="str">
        <f>'Variable Capacity unit'!$U$17</f>
        <v>CD</v>
      </c>
      <c r="V17" s="35"/>
      <c r="W17" s="35"/>
      <c r="X17" s="36"/>
      <c r="Y17" s="59">
        <f>'Multi-stage Capacity unit'!$CH$5</f>
        <v>0.25</v>
      </c>
      <c r="Z17" s="35"/>
      <c r="AA17" s="35"/>
      <c r="AB17" s="36"/>
      <c r="AC17" s="59">
        <f>'Multi-stage Capacity unit'!CH64</f>
        <v>0.25</v>
      </c>
      <c r="AD17" s="35"/>
      <c r="AE17" s="35"/>
      <c r="AF17" s="36"/>
      <c r="AG17" s="11"/>
      <c r="AH17" s="11"/>
      <c r="AI17" s="11"/>
      <c r="AJ17" s="11"/>
      <c r="AK17" s="47" t="str">
        <f>'Variable Capacity unit'!$AK$17</f>
        <v>Half</v>
      </c>
      <c r="AL17" s="35"/>
      <c r="AM17" s="35"/>
      <c r="AN17" s="35"/>
      <c r="AO17" s="35"/>
      <c r="AP17" s="61"/>
      <c r="AQ17" s="99" t="s">
        <v>36</v>
      </c>
      <c r="AR17" s="71"/>
      <c r="AS17" s="71"/>
      <c r="AT17" s="71"/>
      <c r="AU17" s="71"/>
      <c r="AV17" s="71"/>
      <c r="AW17" s="71"/>
      <c r="AX17" s="71"/>
      <c r="AY17" s="71"/>
      <c r="AZ17" s="71"/>
      <c r="BA17" s="71"/>
      <c r="BB17" s="74"/>
      <c r="BC17" s="13"/>
      <c r="BD17" s="13"/>
      <c r="BE17" s="15" t="s">
        <v>3</v>
      </c>
      <c r="BF17" s="14"/>
      <c r="BG17" s="14"/>
      <c r="BH17" s="14"/>
      <c r="BI17" s="14"/>
      <c r="BJ17" s="14"/>
      <c r="BK17" s="114"/>
      <c r="BL17" s="114"/>
      <c r="BM17" s="114"/>
      <c r="BN17" s="114"/>
      <c r="BO17" s="114"/>
      <c r="BP17" s="114"/>
      <c r="BQ17" s="14"/>
      <c r="BR17" s="14"/>
      <c r="BS17" s="14"/>
      <c r="BT17" s="14"/>
      <c r="BU17" s="14"/>
      <c r="BV17" s="14"/>
      <c r="BW17" s="14"/>
      <c r="BX17" s="14"/>
      <c r="BY17" s="14"/>
      <c r="BZ17" s="14"/>
      <c r="CA17" s="8"/>
      <c r="CB17" s="51" t="s">
        <v>79</v>
      </c>
      <c r="CC17" s="51" t="s">
        <v>322</v>
      </c>
      <c r="CD17" s="51" t="s">
        <v>323</v>
      </c>
      <c r="CE17" s="67" t="s">
        <v>82</v>
      </c>
      <c r="CJ17" s="64" t="s">
        <v>324</v>
      </c>
      <c r="CK17" s="64" t="s">
        <v>325</v>
      </c>
      <c r="CL17" s="64" t="s">
        <v>326</v>
      </c>
      <c r="CN17" s="64" t="s">
        <v>327</v>
      </c>
      <c r="CO17" s="64" t="s">
        <v>328</v>
      </c>
      <c r="CP17" s="64" t="s">
        <v>329</v>
      </c>
      <c r="CQ17" s="64" t="s">
        <v>330</v>
      </c>
      <c r="CR17" s="64" t="s">
        <v>331</v>
      </c>
      <c r="CS17" s="64" t="s">
        <v>332</v>
      </c>
      <c r="CT17" s="64" t="s">
        <v>333</v>
      </c>
      <c r="CU17" s="64" t="s">
        <v>334</v>
      </c>
      <c r="CV17" s="64" t="s">
        <v>335</v>
      </c>
      <c r="CW17" s="64" t="s">
        <v>336</v>
      </c>
    </row>
    <row r="18" ht="12.0" customHeight="1">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47" t="str">
        <f>'Variable Capacity unit'!$AK$18</f>
        <v>Minimum</v>
      </c>
      <c r="AL18" s="35"/>
      <c r="AM18" s="35"/>
      <c r="AN18" s="35"/>
      <c r="AO18" s="35"/>
      <c r="AP18" s="61"/>
      <c r="AQ18" s="40"/>
      <c r="AR18" s="115" t="s">
        <v>51</v>
      </c>
      <c r="AS18" s="35"/>
      <c r="AT18" s="35"/>
      <c r="AU18" s="35"/>
      <c r="AV18" s="36"/>
      <c r="AW18" s="40"/>
      <c r="AX18" s="115" t="s">
        <v>36</v>
      </c>
      <c r="AY18" s="35"/>
      <c r="AZ18" s="35"/>
      <c r="BA18" s="35"/>
      <c r="BB18" s="36"/>
      <c r="BC18" s="13">
        <v>1.0</v>
      </c>
      <c r="BD18" s="13" t="str">
        <f>IF(AND($BC$7=2,$BC$11=2),"Measure","Default")</f>
        <v>Default</v>
      </c>
      <c r="BE18" s="15" t="s">
        <v>3</v>
      </c>
      <c r="BF18" s="14"/>
      <c r="BG18" s="14"/>
      <c r="BH18" s="14"/>
      <c r="BI18" s="14"/>
      <c r="BJ18" s="14"/>
      <c r="BK18" s="114"/>
      <c r="BL18" s="114"/>
      <c r="BM18" s="114"/>
      <c r="BN18" s="114"/>
      <c r="BO18" s="114"/>
      <c r="BP18" s="114"/>
      <c r="BQ18" s="14"/>
      <c r="BR18" s="14"/>
      <c r="BS18" s="14"/>
      <c r="BT18" s="14"/>
      <c r="BU18" s="14"/>
      <c r="BV18" s="14"/>
      <c r="BW18" s="14"/>
      <c r="BX18" s="14"/>
      <c r="BY18" s="14"/>
      <c r="BZ18" s="14"/>
      <c r="CA18" s="8"/>
      <c r="CB18" s="51">
        <v>1.0</v>
      </c>
      <c r="CC18" s="51">
        <f>data!$D22</f>
        <v>15</v>
      </c>
      <c r="CD18" s="51">
        <f>data!$E22</f>
        <v>0</v>
      </c>
      <c r="CE18" s="75">
        <f t="shared" ref="CE18:CE48" si="1">IF($CC$3*($CC18-$CH$8)/($CH$9-$CH$8)&lt;0,0,$CC$3*($CC18-$CH$8)/($CH$9-$CH$8))</f>
        <v>0</v>
      </c>
      <c r="CF18" s="76">
        <f t="shared" ref="CF18:CF48" si="2">1-$CH$5*(1-$CG18)</f>
        <v>0.75</v>
      </c>
      <c r="CG18" s="76">
        <f t="shared" ref="CG18:CG48" si="3">IF($CE18&lt;$CL18,$CE18/$CL18,1)</f>
        <v>0</v>
      </c>
      <c r="CH18" s="76">
        <f t="shared" ref="CH18:CH48" si="4">IF($CK18-$CL18=0,0,IF(($CK18-$CE18)/($CK18-$CL18)&gt;1,1,IF(($CK18-$CE18)/($CK18-$CL18)&lt;0,0,($CK18-$CE18)/($CK18-$CL18))))</f>
        <v>0</v>
      </c>
      <c r="CI18" s="76">
        <f t="shared" ref="CI18:CI48" si="5">IF(($CJ18-$CE18)/($CJ18-$CK18)&gt;1,1,IF(($CJ18-$CE18)/($CJ18-$CK18)&lt;0,0,($CJ18-$CE18)/($CJ18-$CK18)))</f>
        <v>1</v>
      </c>
      <c r="CJ18" s="77">
        <f t="shared" ref="CJ18:CJ48" si="6">$CC$6+($CC$11-$CC$6)/(35-29)*(35-$CC18)</f>
        <v>7000</v>
      </c>
      <c r="CK18" s="77">
        <f t="shared" ref="CK18:CK48" si="7">$CD$6+($CD$11-$CD$6)/(35-29)*(35-$CC18)</f>
        <v>3325.44104</v>
      </c>
      <c r="CL18" s="77">
        <f t="shared" ref="CL18:CL48" si="8">$CE$6+($CE$11-$CE$6)/(35-29)*(35-$CC18)</f>
        <v>3325.44104</v>
      </c>
      <c r="CM18" s="75">
        <f t="shared" ref="CM18:CM48" si="9">IF($CE18&lt;$CJ18,$CE18*$CD18,$CJ18*$CD18)</f>
        <v>0</v>
      </c>
      <c r="CN18" s="77">
        <f t="shared" ref="CN18:CN48" si="10">$CC$7+($CC$12-$CC$7)/(35-29)*(35-$CC18)</f>
        <v>1120</v>
      </c>
      <c r="CO18" s="77">
        <f t="shared" ref="CO18:CO48" si="11">$CD$7+($CD$12-$CD$7)/(35-29)*(35-$CC18)</f>
        <v>452.6622903</v>
      </c>
      <c r="CP18" s="77">
        <f t="shared" ref="CP18:CP48" si="12">$CE$7+($CE$12-$CE$7)/(35-29)*(35-$CC18)</f>
        <v>452.6622903</v>
      </c>
      <c r="CQ18" s="25">
        <f t="shared" ref="CQ18:CQ48" si="13">$CJ18/$CN18</f>
        <v>6.25</v>
      </c>
      <c r="CR18" s="25">
        <f t="shared" ref="CR18:CR48" si="14">$CK18/$CO18</f>
        <v>7.346406165</v>
      </c>
      <c r="CS18" s="25">
        <f t="shared" ref="CS18:CS48" si="15">$CL18/$CP18</f>
        <v>7.346406165</v>
      </c>
      <c r="CT18" s="77">
        <f t="shared" ref="CT18:CT48" si="16">IF($CE18&lt;=$CL18,$CG18*$CP18/$CF18,0)</f>
        <v>0</v>
      </c>
      <c r="CU18" s="77">
        <f t="shared" ref="CU18:CU48" si="17">IF($CL18&lt;$CE18,IF($CE18&lt;=$CK18,$CH18*$CP18+(1-$CH18)*$CO18,0),0)</f>
        <v>0</v>
      </c>
      <c r="CV18" s="77">
        <f t="shared" ref="CV18:CV48" si="18">IF($CK18&lt;$CE18,IF($CE18&lt;=$CJ18,$CI18*$CO18+(1-$CI18)*$CN18,0),0)</f>
        <v>0</v>
      </c>
      <c r="CW18" s="77">
        <f t="shared" ref="CW18:CW48" si="19">IF($CE18&gt;$CJ18,$CN18,0)</f>
        <v>0</v>
      </c>
      <c r="CX18" s="75">
        <f t="shared" ref="CX18:CX48" si="20">IF($CF18=0,0,$CT18*$CD18+$CU18*$CD18+$CV18*$CD18+$CW18*$CD18)</f>
        <v>0</v>
      </c>
    </row>
    <row r="19" ht="12.0" customHeight="1">
      <c r="A19" s="11"/>
      <c r="B19" s="11"/>
      <c r="C19" s="11"/>
      <c r="D19" s="11" t="str">
        <f>'Variable Capacity unit'!$D$19</f>
        <v>Low humidity and Cyclic condition (29℃)</v>
      </c>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2"/>
      <c r="AR19" s="12"/>
      <c r="AS19" s="12"/>
      <c r="AT19" s="12"/>
      <c r="AU19" s="12"/>
      <c r="AV19" s="12"/>
      <c r="AW19" s="12"/>
      <c r="AX19" s="12"/>
      <c r="AY19" s="12"/>
      <c r="AZ19" s="12"/>
      <c r="BA19" s="12"/>
      <c r="BB19" s="12"/>
      <c r="BC19" s="13"/>
      <c r="BD19" s="13"/>
      <c r="BE19" s="15" t="s">
        <v>3</v>
      </c>
      <c r="BF19" s="14"/>
      <c r="BG19" s="14"/>
      <c r="BH19" s="14"/>
      <c r="BI19" s="14"/>
      <c r="BJ19" s="14"/>
      <c r="BK19" s="30"/>
      <c r="BL19" s="30"/>
      <c r="BM19" s="30"/>
      <c r="BN19" s="30"/>
      <c r="BO19" s="30"/>
      <c r="BP19" s="30"/>
      <c r="BQ19" s="14"/>
      <c r="BR19" s="14"/>
      <c r="BS19" s="14"/>
      <c r="BT19" s="14"/>
      <c r="BU19" s="14"/>
      <c r="BV19" s="14"/>
      <c r="BW19" s="14"/>
      <c r="BX19" s="14"/>
      <c r="BY19" s="14"/>
      <c r="BZ19" s="14"/>
      <c r="CA19" s="8"/>
      <c r="CB19" s="51">
        <v>2.0</v>
      </c>
      <c r="CC19" s="51">
        <f>data!$D23</f>
        <v>16</v>
      </c>
      <c r="CD19" s="51">
        <f>data!$E23</f>
        <v>0</v>
      </c>
      <c r="CE19" s="75">
        <f t="shared" si="1"/>
        <v>0</v>
      </c>
      <c r="CF19" s="76">
        <f t="shared" si="2"/>
        <v>0.75</v>
      </c>
      <c r="CG19" s="76">
        <f t="shared" si="3"/>
        <v>0</v>
      </c>
      <c r="CH19" s="76">
        <f t="shared" si="4"/>
        <v>0</v>
      </c>
      <c r="CI19" s="76">
        <f t="shared" si="5"/>
        <v>1</v>
      </c>
      <c r="CJ19" s="77">
        <f t="shared" si="6"/>
        <v>6925</v>
      </c>
      <c r="CK19" s="77">
        <f t="shared" si="7"/>
        <v>3291.480966</v>
      </c>
      <c r="CL19" s="77">
        <f t="shared" si="8"/>
        <v>3291.480966</v>
      </c>
      <c r="CM19" s="75">
        <f t="shared" si="9"/>
        <v>0</v>
      </c>
      <c r="CN19" s="77">
        <f t="shared" si="10"/>
        <v>1140</v>
      </c>
      <c r="CO19" s="77">
        <f t="shared" si="11"/>
        <v>461.757841</v>
      </c>
      <c r="CP19" s="77">
        <f t="shared" si="12"/>
        <v>461.757841</v>
      </c>
      <c r="CQ19" s="25">
        <f t="shared" si="13"/>
        <v>6.074561404</v>
      </c>
      <c r="CR19" s="25">
        <f t="shared" si="14"/>
        <v>7.128153923</v>
      </c>
      <c r="CS19" s="25">
        <f t="shared" si="15"/>
        <v>7.128153923</v>
      </c>
      <c r="CT19" s="77">
        <f t="shared" si="16"/>
        <v>0</v>
      </c>
      <c r="CU19" s="77">
        <f t="shared" si="17"/>
        <v>0</v>
      </c>
      <c r="CV19" s="77">
        <f t="shared" si="18"/>
        <v>0</v>
      </c>
      <c r="CW19" s="77">
        <f t="shared" si="19"/>
        <v>0</v>
      </c>
      <c r="CX19" s="75">
        <f t="shared" si="20"/>
        <v>0</v>
      </c>
    </row>
    <row r="20" ht="12.0" customHeight="1">
      <c r="A20" s="11"/>
      <c r="B20" s="11"/>
      <c r="C20" s="11"/>
      <c r="D20" s="11"/>
      <c r="E20" s="11"/>
      <c r="F20" s="11"/>
      <c r="G20" s="11"/>
      <c r="H20" s="113" t="str">
        <f>'Variable Capacity unit'!$H$8</f>
        <v>Capacity [W]</v>
      </c>
      <c r="I20" s="71"/>
      <c r="J20" s="71"/>
      <c r="K20" s="74"/>
      <c r="L20" s="113" t="str">
        <f>'Variable Capacity unit'!$L$8</f>
        <v>Power [W]</v>
      </c>
      <c r="M20" s="71"/>
      <c r="N20" s="71"/>
      <c r="O20" s="74"/>
      <c r="P20" s="44" t="str">
        <f>'Variable Capacity unit'!$P$8</f>
        <v>EER</v>
      </c>
      <c r="Q20" s="36"/>
      <c r="R20" s="11"/>
      <c r="S20" s="11"/>
      <c r="T20" s="11"/>
      <c r="U20" s="11"/>
      <c r="V20" s="11"/>
      <c r="W20" s="11"/>
      <c r="X20" s="11"/>
      <c r="Y20" s="11"/>
      <c r="Z20" s="11"/>
      <c r="AA20" s="11"/>
      <c r="AB20" s="11"/>
      <c r="AC20" s="11"/>
      <c r="AD20" s="11"/>
      <c r="AE20" s="11"/>
      <c r="AF20" s="11"/>
      <c r="AG20" s="11"/>
      <c r="AH20" s="11"/>
      <c r="AI20" s="11" t="str">
        <f>'Variable Capacity unit'!$AI$21</f>
        <v>(29℃ Low Humidity and cyclic)</v>
      </c>
      <c r="AJ20" s="11"/>
      <c r="AK20" s="11"/>
      <c r="AL20" s="11"/>
      <c r="AM20" s="11"/>
      <c r="AN20" s="11"/>
      <c r="AO20" s="11"/>
      <c r="AP20" s="11"/>
      <c r="AQ20" s="12"/>
      <c r="AR20" s="12"/>
      <c r="AS20" s="12"/>
      <c r="AT20" s="12"/>
      <c r="AU20" s="12"/>
      <c r="AV20" s="12"/>
      <c r="AW20" s="12"/>
      <c r="AX20" s="12"/>
      <c r="AY20" s="12"/>
      <c r="AZ20" s="12"/>
      <c r="BA20" s="12"/>
      <c r="BB20" s="12"/>
      <c r="BC20" s="13"/>
      <c r="BD20" s="13"/>
      <c r="BE20" s="15" t="s">
        <v>3</v>
      </c>
      <c r="BF20" s="14"/>
      <c r="BG20" s="14"/>
      <c r="BH20" s="14"/>
      <c r="BI20" s="14"/>
      <c r="BJ20" s="14"/>
      <c r="BK20" s="30"/>
      <c r="BL20" s="30"/>
      <c r="BM20" s="30"/>
      <c r="BN20" s="30"/>
      <c r="BO20" s="30"/>
      <c r="BP20" s="30"/>
      <c r="BQ20" s="14"/>
      <c r="BR20" s="14"/>
      <c r="BS20" s="14"/>
      <c r="BT20" s="14"/>
      <c r="BU20" s="14"/>
      <c r="BV20" s="14"/>
      <c r="BW20" s="14"/>
      <c r="BX20" s="14"/>
      <c r="BY20" s="14"/>
      <c r="BZ20" s="14"/>
      <c r="CA20" s="8"/>
      <c r="CB20" s="51">
        <v>3.0</v>
      </c>
      <c r="CC20" s="51">
        <f>data!$D24</f>
        <v>17</v>
      </c>
      <c r="CD20" s="51">
        <f>data!$E24</f>
        <v>0</v>
      </c>
      <c r="CE20" s="75">
        <f t="shared" si="1"/>
        <v>0</v>
      </c>
      <c r="CF20" s="76">
        <f t="shared" si="2"/>
        <v>0.75</v>
      </c>
      <c r="CG20" s="76">
        <f t="shared" si="3"/>
        <v>0</v>
      </c>
      <c r="CH20" s="76">
        <f t="shared" si="4"/>
        <v>0</v>
      </c>
      <c r="CI20" s="76">
        <f t="shared" si="5"/>
        <v>1</v>
      </c>
      <c r="CJ20" s="77">
        <f t="shared" si="6"/>
        <v>6850</v>
      </c>
      <c r="CK20" s="77">
        <f t="shared" si="7"/>
        <v>3257.520891</v>
      </c>
      <c r="CL20" s="77">
        <f t="shared" si="8"/>
        <v>3257.520891</v>
      </c>
      <c r="CM20" s="75">
        <f t="shared" si="9"/>
        <v>0</v>
      </c>
      <c r="CN20" s="77">
        <f t="shared" si="10"/>
        <v>1160</v>
      </c>
      <c r="CO20" s="77">
        <f t="shared" si="11"/>
        <v>470.8533917</v>
      </c>
      <c r="CP20" s="77">
        <f t="shared" si="12"/>
        <v>470.8533917</v>
      </c>
      <c r="CQ20" s="25">
        <f t="shared" si="13"/>
        <v>5.905172414</v>
      </c>
      <c r="CR20" s="25">
        <f t="shared" si="14"/>
        <v>6.918333708</v>
      </c>
      <c r="CS20" s="25">
        <f t="shared" si="15"/>
        <v>6.918333708</v>
      </c>
      <c r="CT20" s="77">
        <f t="shared" si="16"/>
        <v>0</v>
      </c>
      <c r="CU20" s="77">
        <f t="shared" si="17"/>
        <v>0</v>
      </c>
      <c r="CV20" s="77">
        <f t="shared" si="18"/>
        <v>0</v>
      </c>
      <c r="CW20" s="77">
        <f t="shared" si="19"/>
        <v>0</v>
      </c>
      <c r="CX20" s="75">
        <f t="shared" si="20"/>
        <v>0</v>
      </c>
    </row>
    <row r="21" ht="12.0" customHeight="1">
      <c r="A21" s="11"/>
      <c r="B21" s="11"/>
      <c r="C21" s="11"/>
      <c r="D21" s="34" t="str">
        <f>'Variable Capacity unit'!$D$21</f>
        <v>Half Dry Coil</v>
      </c>
      <c r="E21" s="35"/>
      <c r="F21" s="35"/>
      <c r="G21" s="36"/>
      <c r="H21" s="105">
        <v>3300.0</v>
      </c>
      <c r="I21" s="35"/>
      <c r="J21" s="35"/>
      <c r="K21" s="36"/>
      <c r="L21" s="105">
        <v>580.0</v>
      </c>
      <c r="M21" s="35"/>
      <c r="N21" s="35"/>
      <c r="O21" s="36"/>
      <c r="P21" s="34">
        <f>$H$21/$L$21</f>
        <v>5.689655172</v>
      </c>
      <c r="Q21" s="36"/>
      <c r="R21" s="11"/>
      <c r="S21" s="11"/>
      <c r="T21" s="11"/>
      <c r="U21" s="11"/>
      <c r="V21" s="11"/>
      <c r="W21" s="11"/>
      <c r="X21" s="11"/>
      <c r="Y21" s="11"/>
      <c r="Z21" s="11"/>
      <c r="AA21" s="11"/>
      <c r="AB21" s="11"/>
      <c r="AC21" s="11"/>
      <c r="AD21" s="11"/>
      <c r="AE21" s="11"/>
      <c r="AF21" s="11"/>
      <c r="AG21" s="11"/>
      <c r="AH21" s="11"/>
      <c r="AI21" s="11"/>
      <c r="AJ21" s="11"/>
      <c r="AK21" s="34" t="str">
        <f>'Variable Capacity unit'!$AK$22</f>
        <v>Half Dry Coil</v>
      </c>
      <c r="AL21" s="35"/>
      <c r="AM21" s="35"/>
      <c r="AN21" s="35"/>
      <c r="AO21" s="35"/>
      <c r="AP21" s="61"/>
      <c r="AQ21" s="73"/>
      <c r="AR21" s="116" t="s">
        <v>51</v>
      </c>
      <c r="AS21" s="79"/>
      <c r="AT21" s="79"/>
      <c r="AU21" s="79"/>
      <c r="AV21" s="91"/>
      <c r="AW21" s="73"/>
      <c r="AX21" s="116" t="s">
        <v>36</v>
      </c>
      <c r="AY21" s="79"/>
      <c r="AZ21" s="79"/>
      <c r="BA21" s="79"/>
      <c r="BB21" s="91"/>
      <c r="BC21" s="13">
        <v>1.0</v>
      </c>
      <c r="BD21" s="13" t="str">
        <f>IF(AND($BC$7=2,$BC$11=1),IF($BC$21=2,"Measure","Default"),"Default")</f>
        <v>Default</v>
      </c>
      <c r="BE21" s="15" t="s">
        <v>3</v>
      </c>
      <c r="BF21" s="14"/>
      <c r="BG21" s="14"/>
      <c r="BH21" s="14"/>
      <c r="BI21" s="14"/>
      <c r="BJ21" s="14"/>
      <c r="BK21" s="30"/>
      <c r="BL21" s="30"/>
      <c r="BM21" s="30"/>
      <c r="BN21" s="30"/>
      <c r="BO21" s="30"/>
      <c r="BP21" s="30"/>
      <c r="BQ21" s="14"/>
      <c r="BR21" s="14"/>
      <c r="BS21" s="14"/>
      <c r="BT21" s="14"/>
      <c r="BU21" s="14"/>
      <c r="BV21" s="14"/>
      <c r="BW21" s="14"/>
      <c r="BX21" s="14"/>
      <c r="BY21" s="14"/>
      <c r="BZ21" s="14"/>
      <c r="CA21" s="8"/>
      <c r="CB21" s="51">
        <v>4.0</v>
      </c>
      <c r="CC21" s="51">
        <f>data!$D25</f>
        <v>18</v>
      </c>
      <c r="CD21" s="51">
        <f>data!$E25</f>
        <v>0</v>
      </c>
      <c r="CE21" s="75">
        <f t="shared" si="1"/>
        <v>0</v>
      </c>
      <c r="CF21" s="76">
        <f t="shared" si="2"/>
        <v>0.75</v>
      </c>
      <c r="CG21" s="76">
        <f t="shared" si="3"/>
        <v>0</v>
      </c>
      <c r="CH21" s="76">
        <f t="shared" si="4"/>
        <v>0</v>
      </c>
      <c r="CI21" s="76">
        <f t="shared" si="5"/>
        <v>1</v>
      </c>
      <c r="CJ21" s="77">
        <f t="shared" si="6"/>
        <v>6775</v>
      </c>
      <c r="CK21" s="77">
        <f t="shared" si="7"/>
        <v>3223.560817</v>
      </c>
      <c r="CL21" s="77">
        <f t="shared" si="8"/>
        <v>3223.560817</v>
      </c>
      <c r="CM21" s="75">
        <f t="shared" si="9"/>
        <v>0</v>
      </c>
      <c r="CN21" s="77">
        <f t="shared" si="10"/>
        <v>1180</v>
      </c>
      <c r="CO21" s="77">
        <f t="shared" si="11"/>
        <v>479.9489424</v>
      </c>
      <c r="CP21" s="77">
        <f t="shared" si="12"/>
        <v>479.9489424</v>
      </c>
      <c r="CQ21" s="25">
        <f t="shared" si="13"/>
        <v>5.741525424</v>
      </c>
      <c r="CR21" s="25">
        <f t="shared" si="14"/>
        <v>6.716466133</v>
      </c>
      <c r="CS21" s="25">
        <f t="shared" si="15"/>
        <v>6.716466133</v>
      </c>
      <c r="CT21" s="77">
        <f t="shared" si="16"/>
        <v>0</v>
      </c>
      <c r="CU21" s="77">
        <f t="shared" si="17"/>
        <v>0</v>
      </c>
      <c r="CV21" s="77">
        <f t="shared" si="18"/>
        <v>0</v>
      </c>
      <c r="CW21" s="77">
        <f t="shared" si="19"/>
        <v>0</v>
      </c>
      <c r="CX21" s="75">
        <f t="shared" si="20"/>
        <v>0</v>
      </c>
    </row>
    <row r="22" ht="12.0" customHeight="1">
      <c r="A22" s="11"/>
      <c r="B22" s="11"/>
      <c r="C22" s="11"/>
      <c r="D22" s="34" t="str">
        <f>'Variable Capacity unit'!$D$22</f>
        <v>Half Cyclic</v>
      </c>
      <c r="E22" s="35"/>
      <c r="F22" s="35"/>
      <c r="G22" s="36"/>
      <c r="H22" s="105">
        <v>2500.0</v>
      </c>
      <c r="I22" s="35"/>
      <c r="J22" s="35"/>
      <c r="K22" s="36"/>
      <c r="L22" s="105">
        <v>480.0</v>
      </c>
      <c r="M22" s="35"/>
      <c r="N22" s="35"/>
      <c r="O22" s="36"/>
      <c r="P22" s="59">
        <f>$H$22/$L$22</f>
        <v>5.208333333</v>
      </c>
      <c r="Q22" s="36"/>
      <c r="R22" s="11"/>
      <c r="S22" s="11"/>
      <c r="T22" s="11"/>
      <c r="U22" s="11"/>
      <c r="V22" s="11"/>
      <c r="W22" s="11"/>
      <c r="X22" s="11"/>
      <c r="Y22" s="11"/>
      <c r="Z22" s="11"/>
      <c r="AA22" s="11"/>
      <c r="AB22" s="11"/>
      <c r="AC22" s="11"/>
      <c r="AD22" s="11"/>
      <c r="AE22" s="11"/>
      <c r="AF22" s="11"/>
      <c r="AG22" s="11"/>
      <c r="AH22" s="11"/>
      <c r="AI22" s="11"/>
      <c r="AJ22" s="11"/>
      <c r="AK22" s="34" t="str">
        <f>'Variable Capacity unit'!$AK$23</f>
        <v>Half Cyclic</v>
      </c>
      <c r="AL22" s="35"/>
      <c r="AM22" s="35"/>
      <c r="AN22" s="35"/>
      <c r="AO22" s="35"/>
      <c r="AP22" s="61"/>
      <c r="AQ22" s="117"/>
      <c r="AR22" s="86"/>
      <c r="AS22" s="87"/>
      <c r="AT22" s="87"/>
      <c r="AU22" s="87"/>
      <c r="AV22" s="93"/>
      <c r="AW22" s="117"/>
      <c r="AX22" s="86"/>
      <c r="AY22" s="87"/>
      <c r="AZ22" s="87"/>
      <c r="BA22" s="87"/>
      <c r="BB22" s="93"/>
      <c r="BC22" s="13"/>
      <c r="BD22" s="13"/>
      <c r="BE22" s="15" t="s">
        <v>3</v>
      </c>
      <c r="BF22" s="14"/>
      <c r="BG22" s="14"/>
      <c r="BH22" s="14"/>
      <c r="BI22" s="14"/>
      <c r="BJ22" s="14"/>
      <c r="BK22" s="30"/>
      <c r="BL22" s="30"/>
      <c r="BM22" s="30"/>
      <c r="BN22" s="30"/>
      <c r="BO22" s="30"/>
      <c r="BP22" s="30"/>
      <c r="BQ22" s="14"/>
      <c r="BR22" s="14"/>
      <c r="BS22" s="14"/>
      <c r="BT22" s="14"/>
      <c r="BU22" s="14"/>
      <c r="BV22" s="14"/>
      <c r="BW22" s="14"/>
      <c r="BX22" s="14"/>
      <c r="BY22" s="14"/>
      <c r="BZ22" s="14"/>
      <c r="CA22" s="8"/>
      <c r="CB22" s="51">
        <v>5.0</v>
      </c>
      <c r="CC22" s="51">
        <f>data!$D26</f>
        <v>19</v>
      </c>
      <c r="CD22" s="51">
        <f>data!$E26</f>
        <v>0</v>
      </c>
      <c r="CE22" s="75">
        <f t="shared" si="1"/>
        <v>0</v>
      </c>
      <c r="CF22" s="76">
        <f t="shared" si="2"/>
        <v>0.75</v>
      </c>
      <c r="CG22" s="76">
        <f t="shared" si="3"/>
        <v>0</v>
      </c>
      <c r="CH22" s="76">
        <f t="shared" si="4"/>
        <v>0</v>
      </c>
      <c r="CI22" s="76">
        <f t="shared" si="5"/>
        <v>1</v>
      </c>
      <c r="CJ22" s="77">
        <f t="shared" si="6"/>
        <v>6700</v>
      </c>
      <c r="CK22" s="77">
        <f t="shared" si="7"/>
        <v>3189.600743</v>
      </c>
      <c r="CL22" s="77">
        <f t="shared" si="8"/>
        <v>3189.600743</v>
      </c>
      <c r="CM22" s="75">
        <f t="shared" si="9"/>
        <v>0</v>
      </c>
      <c r="CN22" s="77">
        <f t="shared" si="10"/>
        <v>1200</v>
      </c>
      <c r="CO22" s="77">
        <f t="shared" si="11"/>
        <v>489.0444931</v>
      </c>
      <c r="CP22" s="77">
        <f t="shared" si="12"/>
        <v>489.0444931</v>
      </c>
      <c r="CQ22" s="25">
        <f t="shared" si="13"/>
        <v>5.583333333</v>
      </c>
      <c r="CR22" s="25">
        <f t="shared" si="14"/>
        <v>6.522107473</v>
      </c>
      <c r="CS22" s="25">
        <f t="shared" si="15"/>
        <v>6.522107473</v>
      </c>
      <c r="CT22" s="77">
        <f t="shared" si="16"/>
        <v>0</v>
      </c>
      <c r="CU22" s="77">
        <f t="shared" si="17"/>
        <v>0</v>
      </c>
      <c r="CV22" s="77">
        <f t="shared" si="18"/>
        <v>0</v>
      </c>
      <c r="CW22" s="77">
        <f t="shared" si="19"/>
        <v>0</v>
      </c>
      <c r="CX22" s="75">
        <f t="shared" si="20"/>
        <v>0</v>
      </c>
    </row>
    <row r="23" ht="12.0" customHeight="1">
      <c r="A23" s="11"/>
      <c r="B23" s="11"/>
      <c r="C23" s="11"/>
      <c r="D23" s="34" t="str">
        <f>'Variable Capacity unit'!$D$23</f>
        <v>Min Dry Coil</v>
      </c>
      <c r="E23" s="35"/>
      <c r="F23" s="35"/>
      <c r="G23" s="36"/>
      <c r="H23" s="105">
        <v>3500.0</v>
      </c>
      <c r="I23" s="35"/>
      <c r="J23" s="35"/>
      <c r="K23" s="36"/>
      <c r="L23" s="105">
        <v>600.0</v>
      </c>
      <c r="M23" s="35"/>
      <c r="N23" s="35"/>
      <c r="O23" s="36"/>
      <c r="P23" s="59">
        <f>$H$23/$L$23</f>
        <v>5.833333333</v>
      </c>
      <c r="Q23" s="36"/>
      <c r="R23" s="11"/>
      <c r="S23" s="11"/>
      <c r="T23" s="11"/>
      <c r="U23" s="11"/>
      <c r="V23" s="11"/>
      <c r="W23" s="11"/>
      <c r="X23" s="11"/>
      <c r="Y23" s="11"/>
      <c r="Z23" s="11"/>
      <c r="AA23" s="11"/>
      <c r="AB23" s="11"/>
      <c r="AC23" s="11"/>
      <c r="AD23" s="11"/>
      <c r="AE23" s="11"/>
      <c r="AF23" s="11"/>
      <c r="AG23" s="11"/>
      <c r="AH23" s="11"/>
      <c r="AI23" s="11"/>
      <c r="AJ23" s="11"/>
      <c r="AK23" s="34" t="str">
        <f>'Variable Capacity unit'!$AK$24</f>
        <v>Min Dry Coil</v>
      </c>
      <c r="AL23" s="35"/>
      <c r="AM23" s="35"/>
      <c r="AN23" s="35"/>
      <c r="AO23" s="35"/>
      <c r="AP23" s="61"/>
      <c r="AQ23" s="118"/>
      <c r="AR23" s="116" t="s">
        <v>51</v>
      </c>
      <c r="AS23" s="79"/>
      <c r="AT23" s="79"/>
      <c r="AU23" s="79"/>
      <c r="AV23" s="91"/>
      <c r="AW23" s="118"/>
      <c r="AX23" s="116" t="s">
        <v>36</v>
      </c>
      <c r="AY23" s="79"/>
      <c r="AZ23" s="79"/>
      <c r="BA23" s="79"/>
      <c r="BB23" s="91"/>
      <c r="BC23" s="13">
        <v>1.0</v>
      </c>
      <c r="BD23" s="13" t="str">
        <f>IF(AND($BC$7=2,$BC$11=2),IF($BC$23=2,"Measure","Default"),"Default")</f>
        <v>Default</v>
      </c>
      <c r="BE23" s="15" t="s">
        <v>3</v>
      </c>
      <c r="BF23" s="14"/>
      <c r="BG23" s="14"/>
      <c r="BH23" s="14"/>
      <c r="BI23" s="14"/>
      <c r="BJ23" s="14"/>
      <c r="BK23" s="30"/>
      <c r="BL23" s="30"/>
      <c r="BM23" s="30"/>
      <c r="BN23" s="30"/>
      <c r="BO23" s="30"/>
      <c r="BP23" s="30"/>
      <c r="BQ23" s="14"/>
      <c r="BR23" s="14"/>
      <c r="BS23" s="14"/>
      <c r="BT23" s="14"/>
      <c r="BU23" s="14"/>
      <c r="BV23" s="14"/>
      <c r="BW23" s="14"/>
      <c r="BX23" s="14"/>
      <c r="BY23" s="14"/>
      <c r="BZ23" s="14"/>
      <c r="CA23" s="8"/>
      <c r="CB23" s="51">
        <v>6.0</v>
      </c>
      <c r="CC23" s="51">
        <f>data!$D27</f>
        <v>20</v>
      </c>
      <c r="CD23" s="51">
        <f>data!$E27</f>
        <v>0</v>
      </c>
      <c r="CE23" s="75">
        <f t="shared" si="1"/>
        <v>0</v>
      </c>
      <c r="CF23" s="76">
        <f t="shared" si="2"/>
        <v>0.75</v>
      </c>
      <c r="CG23" s="76">
        <f t="shared" si="3"/>
        <v>0</v>
      </c>
      <c r="CH23" s="76">
        <f t="shared" si="4"/>
        <v>0</v>
      </c>
      <c r="CI23" s="76">
        <f t="shared" si="5"/>
        <v>1</v>
      </c>
      <c r="CJ23" s="77">
        <f t="shared" si="6"/>
        <v>6625</v>
      </c>
      <c r="CK23" s="77">
        <f t="shared" si="7"/>
        <v>3155.640669</v>
      </c>
      <c r="CL23" s="77">
        <f t="shared" si="8"/>
        <v>3155.640669</v>
      </c>
      <c r="CM23" s="75">
        <f t="shared" si="9"/>
        <v>0</v>
      </c>
      <c r="CN23" s="77">
        <f t="shared" si="10"/>
        <v>1220</v>
      </c>
      <c r="CO23" s="77">
        <f t="shared" si="11"/>
        <v>498.1400438</v>
      </c>
      <c r="CP23" s="77">
        <f t="shared" si="12"/>
        <v>498.1400438</v>
      </c>
      <c r="CQ23" s="25">
        <f t="shared" si="13"/>
        <v>5.430327869</v>
      </c>
      <c r="CR23" s="25">
        <f t="shared" si="14"/>
        <v>6.334846411</v>
      </c>
      <c r="CS23" s="25">
        <f t="shared" si="15"/>
        <v>6.334846411</v>
      </c>
      <c r="CT23" s="77">
        <f t="shared" si="16"/>
        <v>0</v>
      </c>
      <c r="CU23" s="77">
        <f t="shared" si="17"/>
        <v>0</v>
      </c>
      <c r="CV23" s="77">
        <f t="shared" si="18"/>
        <v>0</v>
      </c>
      <c r="CW23" s="77">
        <f t="shared" si="19"/>
        <v>0</v>
      </c>
      <c r="CX23" s="75">
        <f t="shared" si="20"/>
        <v>0</v>
      </c>
    </row>
    <row r="24" ht="12.0" customHeight="1">
      <c r="A24" s="11"/>
      <c r="B24" s="11"/>
      <c r="C24" s="11"/>
      <c r="D24" s="34" t="str">
        <f>'Variable Capacity unit'!$D$24</f>
        <v>Min Cyclic</v>
      </c>
      <c r="E24" s="35"/>
      <c r="F24" s="35"/>
      <c r="G24" s="36"/>
      <c r="H24" s="105">
        <v>2600.0</v>
      </c>
      <c r="I24" s="35"/>
      <c r="J24" s="35"/>
      <c r="K24" s="36"/>
      <c r="L24" s="105">
        <v>500.0</v>
      </c>
      <c r="M24" s="35"/>
      <c r="N24" s="35"/>
      <c r="O24" s="36"/>
      <c r="P24" s="59">
        <f>$H$24/$L$24</f>
        <v>5.2</v>
      </c>
      <c r="Q24" s="36"/>
      <c r="R24" s="11"/>
      <c r="S24" s="11"/>
      <c r="T24" s="11"/>
      <c r="U24" s="11"/>
      <c r="V24" s="11"/>
      <c r="W24" s="11"/>
      <c r="X24" s="11"/>
      <c r="Y24" s="11"/>
      <c r="Z24" s="11"/>
      <c r="AA24" s="11"/>
      <c r="AB24" s="11"/>
      <c r="AC24" s="11"/>
      <c r="AD24" s="11"/>
      <c r="AE24" s="11"/>
      <c r="AF24" s="11"/>
      <c r="AG24" s="11"/>
      <c r="AH24" s="11"/>
      <c r="AI24" s="11"/>
      <c r="AJ24" s="11"/>
      <c r="AK24" s="34" t="str">
        <f>'Variable Capacity unit'!$AK$25</f>
        <v>Min Cyclic</v>
      </c>
      <c r="AL24" s="35"/>
      <c r="AM24" s="35"/>
      <c r="AN24" s="35"/>
      <c r="AO24" s="35"/>
      <c r="AP24" s="61"/>
      <c r="AQ24" s="117"/>
      <c r="AR24" s="86"/>
      <c r="AS24" s="87"/>
      <c r="AT24" s="87"/>
      <c r="AU24" s="87"/>
      <c r="AV24" s="93"/>
      <c r="AW24" s="117"/>
      <c r="AX24" s="86"/>
      <c r="AY24" s="87"/>
      <c r="AZ24" s="87"/>
      <c r="BA24" s="87"/>
      <c r="BB24" s="93"/>
      <c r="BC24" s="13"/>
      <c r="BD24" s="13"/>
      <c r="BE24" s="15" t="s">
        <v>3</v>
      </c>
      <c r="BF24" s="14"/>
      <c r="BG24" s="14"/>
      <c r="BH24" s="14"/>
      <c r="BI24" s="14"/>
      <c r="BJ24" s="14"/>
      <c r="BK24" s="30"/>
      <c r="BL24" s="30"/>
      <c r="BM24" s="30"/>
      <c r="BN24" s="30"/>
      <c r="BO24" s="30"/>
      <c r="BP24" s="30"/>
      <c r="BQ24" s="14"/>
      <c r="BR24" s="14"/>
      <c r="BS24" s="14"/>
      <c r="BT24" s="14"/>
      <c r="BU24" s="14"/>
      <c r="BV24" s="14"/>
      <c r="BW24" s="14"/>
      <c r="BX24" s="14"/>
      <c r="BY24" s="14"/>
      <c r="BZ24" s="14"/>
      <c r="CA24" s="8"/>
      <c r="CB24" s="51">
        <v>7.0</v>
      </c>
      <c r="CC24" s="51">
        <f>data!$D28</f>
        <v>21</v>
      </c>
      <c r="CD24" s="51">
        <f>data!$E28</f>
        <v>100</v>
      </c>
      <c r="CE24" s="75">
        <f t="shared" si="1"/>
        <v>366.6666667</v>
      </c>
      <c r="CF24" s="76">
        <f t="shared" si="2"/>
        <v>0.7793645246</v>
      </c>
      <c r="CG24" s="76">
        <f t="shared" si="3"/>
        <v>0.1174580985</v>
      </c>
      <c r="CH24" s="76">
        <f t="shared" si="4"/>
        <v>0</v>
      </c>
      <c r="CI24" s="76">
        <f t="shared" si="5"/>
        <v>1</v>
      </c>
      <c r="CJ24" s="77">
        <f t="shared" si="6"/>
        <v>6550</v>
      </c>
      <c r="CK24" s="77">
        <f t="shared" si="7"/>
        <v>3121.680594</v>
      </c>
      <c r="CL24" s="77">
        <f t="shared" si="8"/>
        <v>3121.680594</v>
      </c>
      <c r="CM24" s="75">
        <f t="shared" si="9"/>
        <v>36666.66667</v>
      </c>
      <c r="CN24" s="77">
        <f t="shared" si="10"/>
        <v>1240</v>
      </c>
      <c r="CO24" s="77">
        <f t="shared" si="11"/>
        <v>507.2355945</v>
      </c>
      <c r="CP24" s="77">
        <f t="shared" si="12"/>
        <v>507.2355945</v>
      </c>
      <c r="CQ24" s="25">
        <f t="shared" si="13"/>
        <v>5.282258065</v>
      </c>
      <c r="CR24" s="25">
        <f t="shared" si="14"/>
        <v>6.154301134</v>
      </c>
      <c r="CS24" s="25">
        <f t="shared" si="15"/>
        <v>6.154301134</v>
      </c>
      <c r="CT24" s="77">
        <f t="shared" si="16"/>
        <v>76.44552263</v>
      </c>
      <c r="CU24" s="77">
        <f t="shared" si="17"/>
        <v>0</v>
      </c>
      <c r="CV24" s="77">
        <f t="shared" si="18"/>
        <v>0</v>
      </c>
      <c r="CW24" s="77">
        <f t="shared" si="19"/>
        <v>0</v>
      </c>
      <c r="CX24" s="75">
        <f t="shared" si="20"/>
        <v>7644.552263</v>
      </c>
    </row>
    <row r="25" ht="12.0" customHeight="1">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2"/>
      <c r="BB25" s="12"/>
      <c r="BC25" s="13"/>
      <c r="BD25" s="13"/>
      <c r="BE25" s="15" t="s">
        <v>3</v>
      </c>
      <c r="BF25" s="14"/>
      <c r="BG25" s="15"/>
      <c r="BH25" s="15"/>
      <c r="BI25" s="14"/>
      <c r="BJ25" s="14"/>
      <c r="BK25" s="14"/>
      <c r="BL25" s="14"/>
      <c r="BM25" s="14"/>
      <c r="BN25" s="14"/>
      <c r="BO25" s="14"/>
      <c r="BP25" s="14"/>
      <c r="BQ25" s="14"/>
      <c r="BR25" s="14"/>
      <c r="BS25" s="14"/>
      <c r="BT25" s="14"/>
      <c r="BU25" s="14"/>
      <c r="BV25" s="14"/>
      <c r="BW25" s="14"/>
      <c r="BX25" s="14"/>
      <c r="BY25" s="14"/>
      <c r="BZ25" s="14"/>
      <c r="CA25" s="8"/>
      <c r="CB25" s="51">
        <v>8.0</v>
      </c>
      <c r="CC25" s="51">
        <f>data!$D29</f>
        <v>22</v>
      </c>
      <c r="CD25" s="51">
        <f>data!$E29</f>
        <v>139</v>
      </c>
      <c r="CE25" s="75">
        <f t="shared" si="1"/>
        <v>733.3333333</v>
      </c>
      <c r="CF25" s="76">
        <f t="shared" si="2"/>
        <v>0.8093749765</v>
      </c>
      <c r="CG25" s="76">
        <f t="shared" si="3"/>
        <v>0.237499906</v>
      </c>
      <c r="CH25" s="76">
        <f t="shared" si="4"/>
        <v>0</v>
      </c>
      <c r="CI25" s="76">
        <f t="shared" si="5"/>
        <v>1</v>
      </c>
      <c r="CJ25" s="77">
        <f t="shared" si="6"/>
        <v>6475</v>
      </c>
      <c r="CK25" s="77">
        <f t="shared" si="7"/>
        <v>3087.72052</v>
      </c>
      <c r="CL25" s="77">
        <f t="shared" si="8"/>
        <v>3087.72052</v>
      </c>
      <c r="CM25" s="75">
        <f t="shared" si="9"/>
        <v>101933.3333</v>
      </c>
      <c r="CN25" s="77">
        <f t="shared" si="10"/>
        <v>1260</v>
      </c>
      <c r="CO25" s="77">
        <f t="shared" si="11"/>
        <v>516.3311451</v>
      </c>
      <c r="CP25" s="77">
        <f t="shared" si="12"/>
        <v>516.3311451</v>
      </c>
      <c r="CQ25" s="25">
        <f t="shared" si="13"/>
        <v>5.138888889</v>
      </c>
      <c r="CR25" s="25">
        <f t="shared" si="14"/>
        <v>5.980116731</v>
      </c>
      <c r="CS25" s="25">
        <f t="shared" si="15"/>
        <v>5.980116731</v>
      </c>
      <c r="CT25" s="77">
        <f t="shared" si="16"/>
        <v>151.5102419</v>
      </c>
      <c r="CU25" s="77">
        <f t="shared" si="17"/>
        <v>0</v>
      </c>
      <c r="CV25" s="77">
        <f t="shared" si="18"/>
        <v>0</v>
      </c>
      <c r="CW25" s="77">
        <f t="shared" si="19"/>
        <v>0</v>
      </c>
      <c r="CX25" s="75">
        <f t="shared" si="20"/>
        <v>21059.92362</v>
      </c>
    </row>
    <row r="26" ht="12.0" customHeight="1">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2"/>
      <c r="BB26" s="12"/>
      <c r="BC26" s="13"/>
      <c r="BD26" s="13"/>
      <c r="BE26" s="15" t="s">
        <v>3</v>
      </c>
      <c r="BF26" s="14"/>
      <c r="BG26" s="15"/>
      <c r="BH26" s="15"/>
      <c r="BI26" s="14"/>
      <c r="BJ26" s="14"/>
      <c r="BK26" s="14"/>
      <c r="BL26" s="14"/>
      <c r="BM26" s="14"/>
      <c r="BN26" s="14"/>
      <c r="BO26" s="14"/>
      <c r="BP26" s="14"/>
      <c r="BQ26" s="14"/>
      <c r="BR26" s="14"/>
      <c r="BS26" s="14"/>
      <c r="BT26" s="14"/>
      <c r="BU26" s="14"/>
      <c r="BV26" s="14"/>
      <c r="BW26" s="14"/>
      <c r="BX26" s="14"/>
      <c r="BY26" s="14"/>
      <c r="BZ26" s="14"/>
      <c r="CA26" s="8"/>
      <c r="CB26" s="51">
        <v>9.0</v>
      </c>
      <c r="CC26" s="51">
        <f>data!$D30</f>
        <v>23</v>
      </c>
      <c r="CD26" s="51">
        <f>data!$E30</f>
        <v>165</v>
      </c>
      <c r="CE26" s="75">
        <f t="shared" si="1"/>
        <v>1100</v>
      </c>
      <c r="CF26" s="76">
        <f t="shared" si="2"/>
        <v>0.8400529052</v>
      </c>
      <c r="CG26" s="76">
        <f t="shared" si="3"/>
        <v>0.3602116209</v>
      </c>
      <c r="CH26" s="76">
        <f t="shared" si="4"/>
        <v>0</v>
      </c>
      <c r="CI26" s="76">
        <f t="shared" si="5"/>
        <v>1</v>
      </c>
      <c r="CJ26" s="77">
        <f t="shared" si="6"/>
        <v>6400</v>
      </c>
      <c r="CK26" s="77">
        <f t="shared" si="7"/>
        <v>3053.760446</v>
      </c>
      <c r="CL26" s="77">
        <f t="shared" si="8"/>
        <v>3053.760446</v>
      </c>
      <c r="CM26" s="75">
        <f t="shared" si="9"/>
        <v>181500</v>
      </c>
      <c r="CN26" s="77">
        <f t="shared" si="10"/>
        <v>1280</v>
      </c>
      <c r="CO26" s="77">
        <f t="shared" si="11"/>
        <v>525.4266958</v>
      </c>
      <c r="CP26" s="77">
        <f t="shared" si="12"/>
        <v>525.4266958</v>
      </c>
      <c r="CQ26" s="25">
        <f t="shared" si="13"/>
        <v>5</v>
      </c>
      <c r="CR26" s="25">
        <f t="shared" si="14"/>
        <v>5.811962867</v>
      </c>
      <c r="CS26" s="25">
        <f t="shared" si="15"/>
        <v>5.811962867</v>
      </c>
      <c r="CT26" s="77">
        <f t="shared" si="16"/>
        <v>225.3010502</v>
      </c>
      <c r="CU26" s="77">
        <f t="shared" si="17"/>
        <v>0</v>
      </c>
      <c r="CV26" s="77">
        <f t="shared" si="18"/>
        <v>0</v>
      </c>
      <c r="CW26" s="77">
        <f t="shared" si="19"/>
        <v>0</v>
      </c>
      <c r="CX26" s="75">
        <f t="shared" si="20"/>
        <v>37174.67328</v>
      </c>
    </row>
    <row r="27" ht="12.0" customHeight="1">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2"/>
      <c r="BB27" s="12"/>
      <c r="BC27" s="13"/>
      <c r="BD27" s="13"/>
      <c r="BE27" s="15" t="s">
        <v>3</v>
      </c>
      <c r="BF27" s="14"/>
      <c r="BG27" s="14"/>
      <c r="BH27" s="14"/>
      <c r="BI27" s="14"/>
      <c r="BJ27" s="14"/>
      <c r="BK27" s="14"/>
      <c r="BL27" s="14"/>
      <c r="BM27" s="14"/>
      <c r="BN27" s="14"/>
      <c r="BO27" s="14"/>
      <c r="BP27" s="14"/>
      <c r="BQ27" s="14"/>
      <c r="BR27" s="14"/>
      <c r="BS27" s="14"/>
      <c r="BT27" s="14"/>
      <c r="BU27" s="14"/>
      <c r="BV27" s="14"/>
      <c r="BW27" s="14"/>
      <c r="BX27" s="14"/>
      <c r="BY27" s="14"/>
      <c r="BZ27" s="14"/>
      <c r="CA27" s="8"/>
      <c r="CB27" s="51">
        <v>10.0</v>
      </c>
      <c r="CC27" s="51">
        <f>data!$D31</f>
        <v>24</v>
      </c>
      <c r="CD27" s="51">
        <f>data!$E31</f>
        <v>196</v>
      </c>
      <c r="CE27" s="75">
        <f t="shared" si="1"/>
        <v>1466.666667</v>
      </c>
      <c r="CF27" s="76">
        <f t="shared" si="2"/>
        <v>0.8714208297</v>
      </c>
      <c r="CG27" s="76">
        <f t="shared" si="3"/>
        <v>0.4856833189</v>
      </c>
      <c r="CH27" s="76">
        <f t="shared" si="4"/>
        <v>0</v>
      </c>
      <c r="CI27" s="76">
        <f t="shared" si="5"/>
        <v>1</v>
      </c>
      <c r="CJ27" s="77">
        <f t="shared" si="6"/>
        <v>6325</v>
      </c>
      <c r="CK27" s="77">
        <f t="shared" si="7"/>
        <v>3019.800371</v>
      </c>
      <c r="CL27" s="77">
        <f t="shared" si="8"/>
        <v>3019.800371</v>
      </c>
      <c r="CM27" s="75">
        <f t="shared" si="9"/>
        <v>287466.6667</v>
      </c>
      <c r="CN27" s="77">
        <f t="shared" si="10"/>
        <v>1300</v>
      </c>
      <c r="CO27" s="77">
        <f t="shared" si="11"/>
        <v>534.5222465</v>
      </c>
      <c r="CP27" s="77">
        <f t="shared" si="12"/>
        <v>534.5222465</v>
      </c>
      <c r="CQ27" s="25">
        <f t="shared" si="13"/>
        <v>4.865384615</v>
      </c>
      <c r="CR27" s="25">
        <f t="shared" si="14"/>
        <v>5.649531691</v>
      </c>
      <c r="CS27" s="25">
        <f t="shared" si="15"/>
        <v>5.649531691</v>
      </c>
      <c r="CT27" s="77">
        <f t="shared" si="16"/>
        <v>297.9140845</v>
      </c>
      <c r="CU27" s="77">
        <f t="shared" si="17"/>
        <v>0</v>
      </c>
      <c r="CV27" s="77">
        <f t="shared" si="18"/>
        <v>0</v>
      </c>
      <c r="CW27" s="77">
        <f t="shared" si="19"/>
        <v>0</v>
      </c>
      <c r="CX27" s="75">
        <f t="shared" si="20"/>
        <v>58391.16056</v>
      </c>
    </row>
    <row r="28" ht="12.0" customHeight="1">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2"/>
      <c r="AO28" s="11"/>
      <c r="AP28" s="11"/>
      <c r="AQ28" s="11"/>
      <c r="AR28" s="11"/>
      <c r="AS28" s="11"/>
      <c r="AT28" s="11"/>
      <c r="AU28" s="11"/>
      <c r="AV28" s="11"/>
      <c r="AW28" s="11"/>
      <c r="AX28" s="11"/>
      <c r="AY28" s="11"/>
      <c r="AZ28" s="11"/>
      <c r="BA28" s="12"/>
      <c r="BB28" s="12"/>
      <c r="BC28" s="13"/>
      <c r="BD28" s="13"/>
      <c r="BE28" s="15" t="s">
        <v>3</v>
      </c>
      <c r="BF28" s="14"/>
      <c r="BG28" s="14"/>
      <c r="BH28" s="14"/>
      <c r="BI28" s="14"/>
      <c r="BJ28" s="14"/>
      <c r="BK28" s="14"/>
      <c r="BL28" s="14"/>
      <c r="BM28" s="14"/>
      <c r="BN28" s="14"/>
      <c r="BO28" s="14"/>
      <c r="BP28" s="14"/>
      <c r="BQ28" s="14"/>
      <c r="BR28" s="14"/>
      <c r="BS28" s="14"/>
      <c r="BT28" s="14"/>
      <c r="BU28" s="14"/>
      <c r="BV28" s="14"/>
      <c r="BW28" s="14"/>
      <c r="BX28" s="14"/>
      <c r="BY28" s="14"/>
      <c r="BZ28" s="14"/>
      <c r="CA28" s="8"/>
      <c r="CB28" s="51">
        <v>11.0</v>
      </c>
      <c r="CC28" s="51">
        <f>data!$D32</f>
        <v>25</v>
      </c>
      <c r="CD28" s="51">
        <f>data!$E32</f>
        <v>210</v>
      </c>
      <c r="CE28" s="75">
        <f t="shared" si="1"/>
        <v>1833.333333</v>
      </c>
      <c r="CF28" s="76">
        <f t="shared" si="2"/>
        <v>0.9035022934</v>
      </c>
      <c r="CG28" s="76">
        <f t="shared" si="3"/>
        <v>0.6140091736</v>
      </c>
      <c r="CH28" s="76">
        <f t="shared" si="4"/>
        <v>0</v>
      </c>
      <c r="CI28" s="76">
        <f t="shared" si="5"/>
        <v>1</v>
      </c>
      <c r="CJ28" s="77">
        <f t="shared" si="6"/>
        <v>6250</v>
      </c>
      <c r="CK28" s="77">
        <f t="shared" si="7"/>
        <v>2985.840297</v>
      </c>
      <c r="CL28" s="77">
        <f t="shared" si="8"/>
        <v>2985.840297</v>
      </c>
      <c r="CM28" s="75">
        <f t="shared" si="9"/>
        <v>385000</v>
      </c>
      <c r="CN28" s="77">
        <f t="shared" si="10"/>
        <v>1320</v>
      </c>
      <c r="CO28" s="77">
        <f t="shared" si="11"/>
        <v>543.6177972</v>
      </c>
      <c r="CP28" s="77">
        <f t="shared" si="12"/>
        <v>543.6177972</v>
      </c>
      <c r="CQ28" s="25">
        <f t="shared" si="13"/>
        <v>4.734848485</v>
      </c>
      <c r="CR28" s="25">
        <f t="shared" si="14"/>
        <v>5.492535955</v>
      </c>
      <c r="CS28" s="25">
        <f t="shared" si="15"/>
        <v>5.492535955</v>
      </c>
      <c r="CT28" s="77">
        <f t="shared" si="16"/>
        <v>369.4360456</v>
      </c>
      <c r="CU28" s="77">
        <f t="shared" si="17"/>
        <v>0</v>
      </c>
      <c r="CV28" s="77">
        <f t="shared" si="18"/>
        <v>0</v>
      </c>
      <c r="CW28" s="77">
        <f t="shared" si="19"/>
        <v>0</v>
      </c>
      <c r="CX28" s="75">
        <f t="shared" si="20"/>
        <v>77581.56957</v>
      </c>
    </row>
    <row r="29" ht="12.0" customHeight="1">
      <c r="A29" s="11"/>
      <c r="B29" s="11"/>
      <c r="C29" s="28" t="str">
        <f>'Variable Capacity unit'!$C$6</f>
        <v>　</v>
      </c>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2"/>
      <c r="AO29" s="11"/>
      <c r="AP29" s="11"/>
      <c r="AQ29" s="11"/>
      <c r="AR29" s="11"/>
      <c r="AS29" s="11"/>
      <c r="AT29" s="11"/>
      <c r="AU29" s="11"/>
      <c r="AV29" s="11"/>
      <c r="AW29" s="11"/>
      <c r="AX29" s="11"/>
      <c r="AY29" s="11"/>
      <c r="AZ29" s="11"/>
      <c r="BA29" s="12"/>
      <c r="BB29" s="12"/>
      <c r="BC29" s="13"/>
      <c r="BD29" s="13"/>
      <c r="BE29" s="15" t="s">
        <v>3</v>
      </c>
      <c r="BF29" s="14"/>
      <c r="BG29" s="14"/>
      <c r="BH29" s="14"/>
      <c r="BI29" s="14"/>
      <c r="BJ29" s="14"/>
      <c r="BK29" s="14"/>
      <c r="BL29" s="14"/>
      <c r="BM29" s="14"/>
      <c r="BN29" s="14"/>
      <c r="BO29" s="14"/>
      <c r="BP29" s="14"/>
      <c r="BQ29" s="14"/>
      <c r="BR29" s="14"/>
      <c r="BS29" s="14"/>
      <c r="BT29" s="14"/>
      <c r="BU29" s="14"/>
      <c r="BV29" s="14"/>
      <c r="BW29" s="14"/>
      <c r="BX29" s="14"/>
      <c r="BY29" s="14"/>
      <c r="BZ29" s="14"/>
      <c r="CA29" s="8"/>
      <c r="CB29" s="51">
        <v>12.0</v>
      </c>
      <c r="CC29" s="51">
        <f>data!$D33</f>
        <v>26</v>
      </c>
      <c r="CD29" s="51">
        <f>data!$E33</f>
        <v>215</v>
      </c>
      <c r="CE29" s="75">
        <f t="shared" si="1"/>
        <v>2200</v>
      </c>
      <c r="CF29" s="76">
        <f t="shared" si="2"/>
        <v>0.9363219231</v>
      </c>
      <c r="CG29" s="76">
        <f t="shared" si="3"/>
        <v>0.7452876926</v>
      </c>
      <c r="CH29" s="76">
        <f t="shared" si="4"/>
        <v>0</v>
      </c>
      <c r="CI29" s="76">
        <f t="shared" si="5"/>
        <v>1</v>
      </c>
      <c r="CJ29" s="77">
        <f t="shared" si="6"/>
        <v>6175</v>
      </c>
      <c r="CK29" s="77">
        <f t="shared" si="7"/>
        <v>2951.880223</v>
      </c>
      <c r="CL29" s="77">
        <f t="shared" si="8"/>
        <v>2951.880223</v>
      </c>
      <c r="CM29" s="75">
        <f t="shared" si="9"/>
        <v>473000</v>
      </c>
      <c r="CN29" s="77">
        <f t="shared" si="10"/>
        <v>1340</v>
      </c>
      <c r="CO29" s="77">
        <f t="shared" si="11"/>
        <v>552.7133479</v>
      </c>
      <c r="CP29" s="77">
        <f t="shared" si="12"/>
        <v>552.7133479</v>
      </c>
      <c r="CQ29" s="25">
        <f t="shared" si="13"/>
        <v>4.608208955</v>
      </c>
      <c r="CR29" s="25">
        <f t="shared" si="14"/>
        <v>5.34070732</v>
      </c>
      <c r="CS29" s="25">
        <f t="shared" si="15"/>
        <v>5.34070732</v>
      </c>
      <c r="CT29" s="77">
        <f t="shared" si="16"/>
        <v>439.9453281</v>
      </c>
      <c r="CU29" s="77">
        <f t="shared" si="17"/>
        <v>0</v>
      </c>
      <c r="CV29" s="77">
        <f t="shared" si="18"/>
        <v>0</v>
      </c>
      <c r="CW29" s="77">
        <f t="shared" si="19"/>
        <v>0</v>
      </c>
      <c r="CX29" s="75">
        <f t="shared" si="20"/>
        <v>94588.24555</v>
      </c>
    </row>
    <row r="30" ht="12.0" customHeight="1">
      <c r="A30" s="11"/>
      <c r="B30" s="11"/>
      <c r="C30" s="11"/>
      <c r="D30" s="11" t="str">
        <f>'Variable Capacity unit'!$D$31</f>
        <v>Standard Condition ( 46℃ ）</v>
      </c>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28" t="str">
        <f>'Variable Capacity unit'!$AI$31</f>
        <v>Select test item</v>
      </c>
      <c r="AJ30" s="11"/>
      <c r="AK30" s="11"/>
      <c r="AL30" s="11"/>
      <c r="AM30" s="11"/>
      <c r="AN30" s="11"/>
      <c r="AO30" s="11"/>
      <c r="AP30" s="11"/>
      <c r="AQ30" s="11"/>
      <c r="AR30" s="11"/>
      <c r="AS30" s="11"/>
      <c r="AT30" s="11"/>
      <c r="AU30" s="11"/>
      <c r="AV30" s="11"/>
      <c r="AW30" s="11"/>
      <c r="AX30" s="11"/>
      <c r="AY30" s="11"/>
      <c r="AZ30" s="11"/>
      <c r="BA30" s="12"/>
      <c r="BB30" s="12"/>
      <c r="BC30" s="13"/>
      <c r="BD30" s="13"/>
      <c r="BE30" s="15" t="s">
        <v>3</v>
      </c>
      <c r="BF30" s="14"/>
      <c r="BG30" s="14"/>
      <c r="BH30" s="14"/>
      <c r="BI30" s="14"/>
      <c r="BJ30" s="14"/>
      <c r="BK30" s="14"/>
      <c r="BL30" s="14"/>
      <c r="BM30" s="14"/>
      <c r="BN30" s="14"/>
      <c r="BO30" s="14"/>
      <c r="BP30" s="14"/>
      <c r="BQ30" s="14"/>
      <c r="BR30" s="14"/>
      <c r="BS30" s="14"/>
      <c r="BT30" s="14"/>
      <c r="BU30" s="14"/>
      <c r="BV30" s="14"/>
      <c r="BW30" s="14"/>
      <c r="BX30" s="14"/>
      <c r="BY30" s="14"/>
      <c r="BZ30" s="14"/>
      <c r="CA30" s="8"/>
      <c r="CB30" s="51">
        <v>13.0</v>
      </c>
      <c r="CC30" s="51">
        <f>data!$D34</f>
        <v>27</v>
      </c>
      <c r="CD30" s="51">
        <f>data!$E34</f>
        <v>210</v>
      </c>
      <c r="CE30" s="75">
        <f t="shared" si="1"/>
        <v>2566.666667</v>
      </c>
      <c r="CF30" s="76">
        <f t="shared" si="2"/>
        <v>0.9699054923</v>
      </c>
      <c r="CG30" s="76">
        <f t="shared" si="3"/>
        <v>0.8796219691</v>
      </c>
      <c r="CH30" s="76">
        <f t="shared" si="4"/>
        <v>0</v>
      </c>
      <c r="CI30" s="76">
        <f t="shared" si="5"/>
        <v>1</v>
      </c>
      <c r="CJ30" s="77">
        <f t="shared" si="6"/>
        <v>6100</v>
      </c>
      <c r="CK30" s="77">
        <f t="shared" si="7"/>
        <v>2917.920149</v>
      </c>
      <c r="CL30" s="77">
        <f t="shared" si="8"/>
        <v>2917.920149</v>
      </c>
      <c r="CM30" s="75">
        <f t="shared" si="9"/>
        <v>539000</v>
      </c>
      <c r="CN30" s="77">
        <f t="shared" si="10"/>
        <v>1360</v>
      </c>
      <c r="CO30" s="77">
        <f t="shared" si="11"/>
        <v>561.8088986</v>
      </c>
      <c r="CP30" s="77">
        <f t="shared" si="12"/>
        <v>561.8088986</v>
      </c>
      <c r="CQ30" s="25">
        <f t="shared" si="13"/>
        <v>4.485294118</v>
      </c>
      <c r="CR30" s="25">
        <f t="shared" si="14"/>
        <v>5.193794822</v>
      </c>
      <c r="CS30" s="25">
        <f t="shared" si="15"/>
        <v>5.193794822</v>
      </c>
      <c r="CT30" s="77">
        <f t="shared" si="16"/>
        <v>509.5129923</v>
      </c>
      <c r="CU30" s="77">
        <f t="shared" si="17"/>
        <v>0</v>
      </c>
      <c r="CV30" s="77">
        <f t="shared" si="18"/>
        <v>0</v>
      </c>
      <c r="CW30" s="77">
        <f t="shared" si="19"/>
        <v>0</v>
      </c>
      <c r="CX30" s="75">
        <f t="shared" si="20"/>
        <v>106997.7284</v>
      </c>
    </row>
    <row r="31" ht="12.0" customHeight="1">
      <c r="A31" s="11"/>
      <c r="B31" s="11"/>
      <c r="C31" s="11"/>
      <c r="D31" s="11"/>
      <c r="E31" s="11"/>
      <c r="F31" s="11"/>
      <c r="G31" s="11"/>
      <c r="H31" s="113" t="str">
        <f>'Variable Capacity unit'!$H$8</f>
        <v>Capacity [W]</v>
      </c>
      <c r="I31" s="71"/>
      <c r="J31" s="71"/>
      <c r="K31" s="74"/>
      <c r="L31" s="113" t="str">
        <f>'Variable Capacity unit'!$L$8</f>
        <v>Power [W]</v>
      </c>
      <c r="M31" s="71"/>
      <c r="N31" s="71"/>
      <c r="O31" s="74"/>
      <c r="P31" s="44" t="str">
        <f>'Variable Capacity unit'!$P$8</f>
        <v>EER</v>
      </c>
      <c r="Q31" s="36"/>
      <c r="R31" s="11"/>
      <c r="S31" s="11"/>
      <c r="T31" s="11"/>
      <c r="U31" s="11"/>
      <c r="V31" s="11"/>
      <c r="W31" s="11"/>
      <c r="X31" s="11"/>
      <c r="Y31" s="11"/>
      <c r="Z31" s="11"/>
      <c r="AA31" s="11"/>
      <c r="AB31" s="11"/>
      <c r="AC31" s="11"/>
      <c r="AD31" s="11"/>
      <c r="AE31" s="11"/>
      <c r="AF31" s="11"/>
      <c r="AG31" s="11"/>
      <c r="AH31" s="11"/>
      <c r="AI31" s="11"/>
      <c r="AJ31" s="11"/>
      <c r="AK31" s="34" t="str">
        <f>'Variable Capacity unit'!$AK$32</f>
        <v>Test</v>
      </c>
      <c r="AL31" s="35"/>
      <c r="AM31" s="35"/>
      <c r="AN31" s="35"/>
      <c r="AO31" s="35"/>
      <c r="AP31" s="61"/>
      <c r="AQ31" s="94"/>
      <c r="AR31" s="38" t="str">
        <f>'Variable Capacity unit'!$AR$32</f>
        <v>Required test only</v>
      </c>
      <c r="AS31" s="38"/>
      <c r="AT31" s="38"/>
      <c r="AU31" s="38"/>
      <c r="AV31" s="39"/>
      <c r="AW31" s="40"/>
      <c r="AX31" s="41" t="str">
        <f>'Variable Capacity unit'!$AX$32</f>
        <v>With Optional test</v>
      </c>
      <c r="AY31" s="41"/>
      <c r="AZ31" s="41"/>
      <c r="BA31" s="41"/>
      <c r="BB31" s="42"/>
      <c r="BC31" s="13">
        <v>1.0</v>
      </c>
      <c r="BD31" s="13" t="str">
        <f>IF($BC$31=2,"Optional test","Required test")</f>
        <v>Required test</v>
      </c>
      <c r="BE31" s="15" t="s">
        <v>3</v>
      </c>
      <c r="BF31" s="14"/>
      <c r="BG31" s="14"/>
      <c r="BH31" s="14"/>
      <c r="BI31" s="14"/>
      <c r="BJ31" s="14"/>
      <c r="BK31" s="30"/>
      <c r="BL31" s="30"/>
      <c r="BM31" s="30"/>
      <c r="BN31" s="30"/>
      <c r="BO31" s="30"/>
      <c r="BP31" s="30"/>
      <c r="BQ31" s="14"/>
      <c r="BR31" s="14"/>
      <c r="BS31" s="14"/>
      <c r="BT31" s="14"/>
      <c r="BU31" s="14"/>
      <c r="BV31" s="14"/>
      <c r="BW31" s="14"/>
      <c r="BX31" s="14"/>
      <c r="BY31" s="14"/>
      <c r="BZ31" s="14"/>
      <c r="CA31" s="8"/>
      <c r="CB31" s="51">
        <v>14.0</v>
      </c>
      <c r="CC31" s="51">
        <f>data!$D35</f>
        <v>28</v>
      </c>
      <c r="CD31" s="51">
        <f>data!$E35</f>
        <v>181</v>
      </c>
      <c r="CE31" s="75">
        <f t="shared" si="1"/>
        <v>2933.333333</v>
      </c>
      <c r="CF31" s="76">
        <f t="shared" si="2"/>
        <v>1</v>
      </c>
      <c r="CG31" s="76">
        <f t="shared" si="3"/>
        <v>1</v>
      </c>
      <c r="CH31" s="76">
        <f t="shared" si="4"/>
        <v>0</v>
      </c>
      <c r="CI31" s="76">
        <f t="shared" si="5"/>
        <v>0.984281238</v>
      </c>
      <c r="CJ31" s="77">
        <f t="shared" si="6"/>
        <v>6025</v>
      </c>
      <c r="CK31" s="77">
        <f t="shared" si="7"/>
        <v>2883.960074</v>
      </c>
      <c r="CL31" s="77">
        <f t="shared" si="8"/>
        <v>2883.960074</v>
      </c>
      <c r="CM31" s="75">
        <f t="shared" si="9"/>
        <v>530933.3333</v>
      </c>
      <c r="CN31" s="77">
        <f t="shared" si="10"/>
        <v>1380</v>
      </c>
      <c r="CO31" s="77">
        <f t="shared" si="11"/>
        <v>570.9044493</v>
      </c>
      <c r="CP31" s="77">
        <f t="shared" si="12"/>
        <v>570.9044493</v>
      </c>
      <c r="CQ31" s="25">
        <f t="shared" si="13"/>
        <v>4.365942029</v>
      </c>
      <c r="CR31" s="25">
        <f t="shared" si="14"/>
        <v>5.051563493</v>
      </c>
      <c r="CS31" s="25">
        <f t="shared" si="15"/>
        <v>5.051563493</v>
      </c>
      <c r="CT31" s="77">
        <f t="shared" si="16"/>
        <v>0</v>
      </c>
      <c r="CU31" s="77">
        <f t="shared" si="17"/>
        <v>0</v>
      </c>
      <c r="CV31" s="77">
        <f t="shared" si="18"/>
        <v>583.6224297</v>
      </c>
      <c r="CW31" s="77">
        <f t="shared" si="19"/>
        <v>0</v>
      </c>
      <c r="CX31" s="75">
        <f t="shared" si="20"/>
        <v>105635.6598</v>
      </c>
    </row>
    <row r="32" ht="12.0" customHeight="1">
      <c r="A32" s="11"/>
      <c r="B32" s="11"/>
      <c r="C32" s="11"/>
      <c r="D32" s="47" t="str">
        <f>'Variable Capacity unit'!$D$33</f>
        <v>Full</v>
      </c>
      <c r="E32" s="35"/>
      <c r="F32" s="35"/>
      <c r="G32" s="36"/>
      <c r="H32" s="95">
        <v>4800.0</v>
      </c>
      <c r="I32" s="35"/>
      <c r="J32" s="35"/>
      <c r="K32" s="36"/>
      <c r="L32" s="95">
        <v>1850.0</v>
      </c>
      <c r="M32" s="35"/>
      <c r="N32" s="35"/>
      <c r="O32" s="36"/>
      <c r="P32" s="49">
        <f>$H$32/$L$32</f>
        <v>2.594594595</v>
      </c>
      <c r="Q32" s="36"/>
      <c r="R32" s="11"/>
      <c r="S32" s="11"/>
      <c r="T32" s="11"/>
      <c r="U32" s="11"/>
      <c r="V32" s="11"/>
      <c r="W32" s="11"/>
      <c r="X32" s="11"/>
      <c r="Y32" s="11"/>
      <c r="Z32" s="11"/>
      <c r="AA32" s="11"/>
      <c r="AB32" s="11"/>
      <c r="AC32" s="11"/>
      <c r="AD32" s="11"/>
      <c r="AE32" s="11"/>
      <c r="AF32" s="11"/>
      <c r="AG32" s="11"/>
      <c r="AH32" s="11"/>
      <c r="AI32" s="11" t="str">
        <f>'Variable Capacity unit'!$AI$33</f>
        <v>Measurement point</v>
      </c>
      <c r="AJ32" s="11"/>
      <c r="AK32" s="11"/>
      <c r="AL32" s="11"/>
      <c r="AM32" s="11"/>
      <c r="AN32" s="11"/>
      <c r="AO32" s="11"/>
      <c r="AP32" s="11"/>
      <c r="AQ32" s="12"/>
      <c r="AR32" s="12"/>
      <c r="AS32" s="12"/>
      <c r="AT32" s="12"/>
      <c r="AU32" s="12"/>
      <c r="AV32" s="12"/>
      <c r="AW32" s="12"/>
      <c r="AX32" s="12"/>
      <c r="AY32" s="12"/>
      <c r="AZ32" s="12"/>
      <c r="BA32" s="12"/>
      <c r="BB32" s="12"/>
      <c r="BC32" s="13"/>
      <c r="BD32" s="13"/>
      <c r="BE32" s="15" t="s">
        <v>3</v>
      </c>
      <c r="BF32" s="14"/>
      <c r="BG32" s="14"/>
      <c r="BH32" s="14"/>
      <c r="BI32" s="14"/>
      <c r="BJ32" s="14"/>
      <c r="BK32" s="30"/>
      <c r="BL32" s="30"/>
      <c r="BM32" s="30"/>
      <c r="BN32" s="30"/>
      <c r="BO32" s="30"/>
      <c r="BP32" s="30"/>
      <c r="BQ32" s="14"/>
      <c r="BR32" s="14"/>
      <c r="BS32" s="14"/>
      <c r="BT32" s="14"/>
      <c r="BU32" s="14"/>
      <c r="BV32" s="14"/>
      <c r="BW32" s="14"/>
      <c r="BX32" s="14"/>
      <c r="BY32" s="14"/>
      <c r="BZ32" s="14"/>
      <c r="CA32" s="8"/>
      <c r="CB32" s="51">
        <v>15.0</v>
      </c>
      <c r="CC32" s="51">
        <f>data!$D36</f>
        <v>29</v>
      </c>
      <c r="CD32" s="51">
        <f>data!$E36</f>
        <v>150</v>
      </c>
      <c r="CE32" s="75">
        <f t="shared" si="1"/>
        <v>3300</v>
      </c>
      <c r="CF32" s="76">
        <f t="shared" si="2"/>
        <v>1</v>
      </c>
      <c r="CG32" s="76">
        <f t="shared" si="3"/>
        <v>1</v>
      </c>
      <c r="CH32" s="76">
        <f t="shared" si="4"/>
        <v>0</v>
      </c>
      <c r="CI32" s="76">
        <f t="shared" si="5"/>
        <v>0.8548387097</v>
      </c>
      <c r="CJ32" s="77">
        <f t="shared" si="6"/>
        <v>5950</v>
      </c>
      <c r="CK32" s="77">
        <f t="shared" si="7"/>
        <v>2850</v>
      </c>
      <c r="CL32" s="77">
        <f t="shared" si="8"/>
        <v>2850</v>
      </c>
      <c r="CM32" s="75">
        <f t="shared" si="9"/>
        <v>495000</v>
      </c>
      <c r="CN32" s="77">
        <f t="shared" si="10"/>
        <v>1400</v>
      </c>
      <c r="CO32" s="77">
        <f t="shared" si="11"/>
        <v>580</v>
      </c>
      <c r="CP32" s="77">
        <f t="shared" si="12"/>
        <v>580</v>
      </c>
      <c r="CQ32" s="25">
        <f t="shared" si="13"/>
        <v>4.25</v>
      </c>
      <c r="CR32" s="25">
        <f t="shared" si="14"/>
        <v>4.913793103</v>
      </c>
      <c r="CS32" s="25">
        <f t="shared" si="15"/>
        <v>4.913793103</v>
      </c>
      <c r="CT32" s="77">
        <f t="shared" si="16"/>
        <v>0</v>
      </c>
      <c r="CU32" s="77">
        <f t="shared" si="17"/>
        <v>0</v>
      </c>
      <c r="CV32" s="77">
        <f t="shared" si="18"/>
        <v>699.0322581</v>
      </c>
      <c r="CW32" s="77">
        <f t="shared" si="19"/>
        <v>0</v>
      </c>
      <c r="CX32" s="75">
        <f t="shared" si="20"/>
        <v>104854.8387</v>
      </c>
    </row>
    <row r="33" ht="12.0" customHeight="1">
      <c r="A33" s="11"/>
      <c r="B33" s="11"/>
      <c r="C33" s="11"/>
      <c r="D33" s="47" t="str">
        <f>'Variable Capacity unit'!$D$34</f>
        <v>Half</v>
      </c>
      <c r="E33" s="35"/>
      <c r="F33" s="35"/>
      <c r="G33" s="36"/>
      <c r="H33" s="52">
        <v>2300.0</v>
      </c>
      <c r="I33" s="35"/>
      <c r="J33" s="35"/>
      <c r="K33" s="36"/>
      <c r="L33" s="52">
        <v>700.0</v>
      </c>
      <c r="M33" s="35"/>
      <c r="N33" s="35"/>
      <c r="O33" s="36"/>
      <c r="P33" s="49">
        <f>$H$33/$L$33</f>
        <v>3.285714286</v>
      </c>
      <c r="Q33" s="36"/>
      <c r="R33" s="11"/>
      <c r="S33" s="11"/>
      <c r="T33" s="11"/>
      <c r="U33" s="11"/>
      <c r="V33" s="11"/>
      <c r="W33" s="11"/>
      <c r="X33" s="11"/>
      <c r="Y33" s="11"/>
      <c r="Z33" s="11"/>
      <c r="AA33" s="11"/>
      <c r="AB33" s="11"/>
      <c r="AC33" s="11"/>
      <c r="AD33" s="11"/>
      <c r="AE33" s="11"/>
      <c r="AF33" s="11"/>
      <c r="AG33" s="11"/>
      <c r="AH33" s="11"/>
      <c r="AI33" s="11"/>
      <c r="AJ33" s="11"/>
      <c r="AK33" s="34" t="str">
        <f>'Variable Capacity unit'!$AK$34</f>
        <v>Full Performance</v>
      </c>
      <c r="AL33" s="35"/>
      <c r="AM33" s="35"/>
      <c r="AN33" s="35"/>
      <c r="AO33" s="35"/>
      <c r="AP33" s="61"/>
      <c r="AQ33" s="50" t="s">
        <v>36</v>
      </c>
      <c r="AR33" s="35"/>
      <c r="AS33" s="35"/>
      <c r="AT33" s="35"/>
      <c r="AU33" s="35"/>
      <c r="AV33" s="35"/>
      <c r="AW33" s="35"/>
      <c r="AX33" s="35"/>
      <c r="AY33" s="35"/>
      <c r="AZ33" s="35"/>
      <c r="BA33" s="35"/>
      <c r="BB33" s="36"/>
      <c r="BC33" s="13"/>
      <c r="BD33" s="13"/>
      <c r="BE33" s="15" t="s">
        <v>3</v>
      </c>
      <c r="BF33" s="14"/>
      <c r="BG33" s="14"/>
      <c r="BH33" s="14"/>
      <c r="BI33" s="14"/>
      <c r="BJ33" s="14"/>
      <c r="BK33" s="30"/>
      <c r="BL33" s="30"/>
      <c r="BM33" s="30"/>
      <c r="BN33" s="30"/>
      <c r="BO33" s="30"/>
      <c r="BP33" s="30"/>
      <c r="BQ33" s="14"/>
      <c r="BR33" s="14"/>
      <c r="BS33" s="14"/>
      <c r="BT33" s="14"/>
      <c r="BU33" s="14"/>
      <c r="BV33" s="14"/>
      <c r="BW33" s="14"/>
      <c r="BX33" s="14"/>
      <c r="BY33" s="14"/>
      <c r="BZ33" s="14"/>
      <c r="CA33" s="8"/>
      <c r="CB33" s="51">
        <v>16.0</v>
      </c>
      <c r="CC33" s="51">
        <f>data!$D37</f>
        <v>30</v>
      </c>
      <c r="CD33" s="51">
        <f>data!$E37</f>
        <v>120</v>
      </c>
      <c r="CE33" s="75">
        <f t="shared" si="1"/>
        <v>3666.666667</v>
      </c>
      <c r="CF33" s="76">
        <f t="shared" si="2"/>
        <v>1</v>
      </c>
      <c r="CG33" s="76">
        <f t="shared" si="3"/>
        <v>1</v>
      </c>
      <c r="CH33" s="76">
        <f t="shared" si="4"/>
        <v>0</v>
      </c>
      <c r="CI33" s="76">
        <f t="shared" si="5"/>
        <v>0.7219229018</v>
      </c>
      <c r="CJ33" s="77">
        <f t="shared" si="6"/>
        <v>5875</v>
      </c>
      <c r="CK33" s="77">
        <f t="shared" si="7"/>
        <v>2816.039926</v>
      </c>
      <c r="CL33" s="77">
        <f t="shared" si="8"/>
        <v>2816.039926</v>
      </c>
      <c r="CM33" s="75">
        <f t="shared" si="9"/>
        <v>440000</v>
      </c>
      <c r="CN33" s="77">
        <f t="shared" si="10"/>
        <v>1420</v>
      </c>
      <c r="CO33" s="77">
        <f t="shared" si="11"/>
        <v>589.0955507</v>
      </c>
      <c r="CP33" s="77">
        <f t="shared" si="12"/>
        <v>589.0955507</v>
      </c>
      <c r="CQ33" s="25">
        <f t="shared" si="13"/>
        <v>4.137323944</v>
      </c>
      <c r="CR33" s="25">
        <f t="shared" si="14"/>
        <v>4.780277024</v>
      </c>
      <c r="CS33" s="25">
        <f t="shared" si="15"/>
        <v>4.780277024</v>
      </c>
      <c r="CT33" s="77">
        <f t="shared" si="16"/>
        <v>0</v>
      </c>
      <c r="CU33" s="77">
        <f t="shared" si="17"/>
        <v>0</v>
      </c>
      <c r="CV33" s="77">
        <f t="shared" si="18"/>
        <v>820.1510488</v>
      </c>
      <c r="CW33" s="77">
        <f t="shared" si="19"/>
        <v>0</v>
      </c>
      <c r="CX33" s="75">
        <f t="shared" si="20"/>
        <v>98418.12586</v>
      </c>
    </row>
    <row r="34" ht="12.0" customHeight="1">
      <c r="A34" s="11"/>
      <c r="B34" s="11"/>
      <c r="C34" s="11"/>
      <c r="D34" s="47" t="str">
        <f>'Variable Capacity unit'!$D$35</f>
        <v>Minimum</v>
      </c>
      <c r="E34" s="35"/>
      <c r="F34" s="35"/>
      <c r="G34" s="36"/>
      <c r="H34" s="52">
        <v>1300.0</v>
      </c>
      <c r="I34" s="35"/>
      <c r="J34" s="35"/>
      <c r="K34" s="36"/>
      <c r="L34" s="52">
        <v>420.0</v>
      </c>
      <c r="M34" s="35"/>
      <c r="N34" s="35"/>
      <c r="O34" s="36"/>
      <c r="P34" s="49">
        <f>$H$34/$L$34</f>
        <v>3.095238095</v>
      </c>
      <c r="Q34" s="36"/>
      <c r="R34" s="11"/>
      <c r="S34" s="11"/>
      <c r="T34" s="11"/>
      <c r="U34" s="11"/>
      <c r="V34" s="11"/>
      <c r="W34" s="11"/>
      <c r="X34" s="11"/>
      <c r="Y34" s="11"/>
      <c r="Z34" s="11"/>
      <c r="AA34" s="11"/>
      <c r="AB34" s="11"/>
      <c r="AC34" s="11"/>
      <c r="AD34" s="11"/>
      <c r="AE34" s="11"/>
      <c r="AF34" s="11"/>
      <c r="AG34" s="11"/>
      <c r="AH34" s="11"/>
      <c r="AI34" s="11"/>
      <c r="AJ34" s="11"/>
      <c r="AK34" s="34" t="str">
        <f>'Variable Capacity unit'!$AK$35</f>
        <v>Half Performance</v>
      </c>
      <c r="AL34" s="35"/>
      <c r="AM34" s="35"/>
      <c r="AN34" s="35"/>
      <c r="AO34" s="35"/>
      <c r="AP34" s="61"/>
      <c r="AQ34" s="50" t="s">
        <v>36</v>
      </c>
      <c r="AR34" s="35"/>
      <c r="AS34" s="35"/>
      <c r="AT34" s="35"/>
      <c r="AU34" s="35"/>
      <c r="AV34" s="35"/>
      <c r="AW34" s="35"/>
      <c r="AX34" s="35"/>
      <c r="AY34" s="35"/>
      <c r="AZ34" s="35"/>
      <c r="BA34" s="35"/>
      <c r="BB34" s="36"/>
      <c r="BC34" s="13"/>
      <c r="BD34" s="13"/>
      <c r="BE34" s="15" t="s">
        <v>3</v>
      </c>
      <c r="BF34" s="14"/>
      <c r="BG34" s="14"/>
      <c r="BH34" s="14"/>
      <c r="BI34" s="14"/>
      <c r="BJ34" s="14"/>
      <c r="BK34" s="30"/>
      <c r="BL34" s="30"/>
      <c r="BM34" s="30"/>
      <c r="BN34" s="30"/>
      <c r="BO34" s="30"/>
      <c r="BP34" s="30"/>
      <c r="BQ34" s="14"/>
      <c r="BR34" s="14"/>
      <c r="BS34" s="14"/>
      <c r="BT34" s="14"/>
      <c r="BU34" s="14"/>
      <c r="BV34" s="14"/>
      <c r="BW34" s="14"/>
      <c r="BX34" s="14"/>
      <c r="BY34" s="14"/>
      <c r="BZ34" s="14"/>
      <c r="CA34" s="8"/>
      <c r="CB34" s="51">
        <v>17.0</v>
      </c>
      <c r="CC34" s="51">
        <f>data!$D38</f>
        <v>31</v>
      </c>
      <c r="CD34" s="51">
        <f>data!$E38</f>
        <v>75</v>
      </c>
      <c r="CE34" s="75">
        <f t="shared" si="1"/>
        <v>4033.333333</v>
      </c>
      <c r="CF34" s="76">
        <f t="shared" si="2"/>
        <v>1</v>
      </c>
      <c r="CG34" s="76">
        <f t="shared" si="3"/>
        <v>1</v>
      </c>
      <c r="CH34" s="76">
        <f t="shared" si="4"/>
        <v>0</v>
      </c>
      <c r="CI34" s="76">
        <f t="shared" si="5"/>
        <v>0.5853921177</v>
      </c>
      <c r="CJ34" s="77">
        <f t="shared" si="6"/>
        <v>5800</v>
      </c>
      <c r="CK34" s="77">
        <f t="shared" si="7"/>
        <v>2782.079851</v>
      </c>
      <c r="CL34" s="77">
        <f t="shared" si="8"/>
        <v>2782.079851</v>
      </c>
      <c r="CM34" s="75">
        <f t="shared" si="9"/>
        <v>302500</v>
      </c>
      <c r="CN34" s="77">
        <f t="shared" si="10"/>
        <v>1440</v>
      </c>
      <c r="CO34" s="77">
        <f t="shared" si="11"/>
        <v>598.1911014</v>
      </c>
      <c r="CP34" s="77">
        <f t="shared" si="12"/>
        <v>598.1911014</v>
      </c>
      <c r="CQ34" s="25">
        <f t="shared" si="13"/>
        <v>4.027777778</v>
      </c>
      <c r="CR34" s="25">
        <f t="shared" si="14"/>
        <v>4.650821192</v>
      </c>
      <c r="CS34" s="25">
        <f t="shared" si="15"/>
        <v>4.650821192</v>
      </c>
      <c r="CT34" s="77">
        <f t="shared" si="16"/>
        <v>0</v>
      </c>
      <c r="CU34" s="77">
        <f t="shared" si="17"/>
        <v>0</v>
      </c>
      <c r="CV34" s="77">
        <f t="shared" si="18"/>
        <v>947.2117062</v>
      </c>
      <c r="CW34" s="77">
        <f t="shared" si="19"/>
        <v>0</v>
      </c>
      <c r="CX34" s="75">
        <f t="shared" si="20"/>
        <v>71040.87796</v>
      </c>
    </row>
    <row r="35" ht="12.0" customHeight="1">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34" t="str">
        <f>'Variable Capacity unit'!$AK$36</f>
        <v>Min Performance</v>
      </c>
      <c r="AL35" s="35"/>
      <c r="AM35" s="35"/>
      <c r="AN35" s="35"/>
      <c r="AO35" s="35"/>
      <c r="AP35" s="61"/>
      <c r="AQ35" s="40"/>
      <c r="AR35" s="53" t="str">
        <f>'Variable Capacity unit'!$AR$36</f>
        <v>Not Measure</v>
      </c>
      <c r="AS35" s="35"/>
      <c r="AT35" s="35"/>
      <c r="AU35" s="35"/>
      <c r="AV35" s="36"/>
      <c r="AW35" s="40"/>
      <c r="AX35" s="53" t="str">
        <f>'Variable Capacity unit'!$AX$36</f>
        <v>Measure</v>
      </c>
      <c r="AY35" s="35"/>
      <c r="AZ35" s="35"/>
      <c r="BA35" s="35"/>
      <c r="BB35" s="36"/>
      <c r="BC35" s="13">
        <v>1.0</v>
      </c>
      <c r="BD35" s="13" t="str">
        <f>IF($BC$31=2,IF($BC$35=2,"Measure","Not Measure"),"Not Measure")</f>
        <v>Not Measure</v>
      </c>
      <c r="BE35" s="15" t="s">
        <v>3</v>
      </c>
      <c r="BF35" s="15"/>
      <c r="BG35" s="15"/>
      <c r="BH35" s="15"/>
      <c r="BI35" s="15"/>
      <c r="BJ35" s="15"/>
      <c r="BK35" s="30"/>
      <c r="BL35" s="30"/>
      <c r="BM35" s="30"/>
      <c r="BN35" s="30"/>
      <c r="BO35" s="30"/>
      <c r="BP35" s="30"/>
      <c r="BQ35" s="15"/>
      <c r="BR35" s="15"/>
      <c r="BS35" s="15"/>
      <c r="BT35" s="15"/>
      <c r="BU35" s="15"/>
      <c r="BV35" s="15"/>
      <c r="BW35" s="15"/>
      <c r="BX35" s="15"/>
      <c r="BY35" s="15"/>
      <c r="BZ35" s="15"/>
      <c r="CA35" s="8"/>
      <c r="CB35" s="51">
        <v>18.0</v>
      </c>
      <c r="CC35" s="51">
        <f>data!$D39</f>
        <v>32</v>
      </c>
      <c r="CD35" s="51">
        <f>data!$E39</f>
        <v>35</v>
      </c>
      <c r="CE35" s="75">
        <f t="shared" si="1"/>
        <v>4400</v>
      </c>
      <c r="CF35" s="76">
        <f t="shared" si="2"/>
        <v>1</v>
      </c>
      <c r="CG35" s="76">
        <f t="shared" si="3"/>
        <v>1</v>
      </c>
      <c r="CH35" s="76">
        <f t="shared" si="4"/>
        <v>0</v>
      </c>
      <c r="CI35" s="76">
        <f t="shared" si="5"/>
        <v>0.4450968466</v>
      </c>
      <c r="CJ35" s="77">
        <f t="shared" si="6"/>
        <v>5725</v>
      </c>
      <c r="CK35" s="77">
        <f t="shared" si="7"/>
        <v>2748.119777</v>
      </c>
      <c r="CL35" s="77">
        <f t="shared" si="8"/>
        <v>2748.119777</v>
      </c>
      <c r="CM35" s="75">
        <f t="shared" si="9"/>
        <v>154000</v>
      </c>
      <c r="CN35" s="77">
        <f t="shared" si="10"/>
        <v>1460</v>
      </c>
      <c r="CO35" s="77">
        <f t="shared" si="11"/>
        <v>607.2866521</v>
      </c>
      <c r="CP35" s="77">
        <f t="shared" si="12"/>
        <v>607.2866521</v>
      </c>
      <c r="CQ35" s="25">
        <f t="shared" si="13"/>
        <v>3.921232877</v>
      </c>
      <c r="CR35" s="25">
        <f t="shared" si="14"/>
        <v>4.525243174</v>
      </c>
      <c r="CS35" s="25">
        <f t="shared" si="15"/>
        <v>4.525243174</v>
      </c>
      <c r="CT35" s="77">
        <f t="shared" si="16"/>
        <v>0</v>
      </c>
      <c r="CU35" s="77">
        <f t="shared" si="17"/>
        <v>0</v>
      </c>
      <c r="CV35" s="77">
        <f t="shared" si="18"/>
        <v>1080.459978</v>
      </c>
      <c r="CW35" s="77">
        <f t="shared" si="19"/>
        <v>0</v>
      </c>
      <c r="CX35" s="75">
        <f t="shared" si="20"/>
        <v>37816.09922</v>
      </c>
    </row>
    <row r="36" ht="12.0" customHeight="1">
      <c r="A36" s="11"/>
      <c r="B36" s="11"/>
      <c r="C36" s="11"/>
      <c r="D36" s="11" t="str">
        <f>'Variable Capacity unit'!$D$37</f>
        <v>Medium Condition ( 35℃ ）</v>
      </c>
      <c r="E36" s="11"/>
      <c r="F36" s="11"/>
      <c r="G36" s="11"/>
      <c r="H36" s="11"/>
      <c r="I36" s="11"/>
      <c r="J36" s="11"/>
      <c r="K36" s="11"/>
      <c r="L36" s="11"/>
      <c r="M36" s="11"/>
      <c r="N36" s="11"/>
      <c r="O36" s="11"/>
      <c r="P36" s="11"/>
      <c r="Q36" s="11"/>
      <c r="R36" s="11"/>
      <c r="S36" s="11"/>
      <c r="T36" s="11"/>
      <c r="U36" s="11"/>
      <c r="V36" s="11"/>
      <c r="W36" s="11"/>
      <c r="X36" s="11"/>
      <c r="Y36" s="34" t="str">
        <f>data!$I$7</f>
        <v>International</v>
      </c>
      <c r="Z36" s="35"/>
      <c r="AA36" s="35"/>
      <c r="AB36" s="36"/>
      <c r="AC36" s="34" t="str">
        <f>data!$K$7</f>
        <v>CUSTOM</v>
      </c>
      <c r="AD36" s="35"/>
      <c r="AE36" s="35"/>
      <c r="AF36" s="36"/>
      <c r="AG36" s="11"/>
      <c r="AH36" s="11"/>
      <c r="AI36" s="11"/>
      <c r="AJ36" s="11"/>
      <c r="AK36" s="11"/>
      <c r="AL36" s="11"/>
      <c r="AM36" s="11"/>
      <c r="AN36" s="11"/>
      <c r="AO36" s="11"/>
      <c r="AP36" s="11"/>
      <c r="AQ36" s="97"/>
      <c r="AR36" s="97"/>
      <c r="AS36" s="97"/>
      <c r="AT36" s="97"/>
      <c r="AU36" s="97"/>
      <c r="AV36" s="97"/>
      <c r="AW36" s="97"/>
      <c r="AX36" s="97"/>
      <c r="AY36" s="97"/>
      <c r="AZ36" s="119"/>
      <c r="BA36" s="119"/>
      <c r="BB36" s="97"/>
      <c r="BC36" s="13"/>
      <c r="BD36" s="13"/>
      <c r="BE36" s="15" t="s">
        <v>3</v>
      </c>
      <c r="BF36" s="15"/>
      <c r="BG36" s="15"/>
      <c r="BH36" s="15"/>
      <c r="BI36" s="15"/>
      <c r="BJ36" s="15"/>
      <c r="BK36" s="30"/>
      <c r="BL36" s="30"/>
      <c r="BM36" s="30"/>
      <c r="BN36" s="30"/>
      <c r="BO36" s="30"/>
      <c r="BP36" s="30"/>
      <c r="BQ36" s="15"/>
      <c r="BR36" s="15"/>
      <c r="BS36" s="15"/>
      <c r="BT36" s="15"/>
      <c r="BU36" s="15"/>
      <c r="BV36" s="15"/>
      <c r="BW36" s="15"/>
      <c r="BX36" s="15"/>
      <c r="BY36" s="15"/>
      <c r="BZ36" s="15"/>
      <c r="CA36" s="8"/>
      <c r="CB36" s="51">
        <v>19.0</v>
      </c>
      <c r="CC36" s="51">
        <f>data!$D40</f>
        <v>33</v>
      </c>
      <c r="CD36" s="51">
        <f>data!$E40</f>
        <v>11</v>
      </c>
      <c r="CE36" s="75">
        <f t="shared" si="1"/>
        <v>4766.666667</v>
      </c>
      <c r="CF36" s="76">
        <f t="shared" si="2"/>
        <v>1</v>
      </c>
      <c r="CG36" s="76">
        <f t="shared" si="3"/>
        <v>1</v>
      </c>
      <c r="CH36" s="76">
        <f t="shared" si="4"/>
        <v>0</v>
      </c>
      <c r="CI36" s="76">
        <f t="shared" si="5"/>
        <v>0.3008792182</v>
      </c>
      <c r="CJ36" s="77">
        <f t="shared" si="6"/>
        <v>5650</v>
      </c>
      <c r="CK36" s="77">
        <f t="shared" si="7"/>
        <v>2714.159703</v>
      </c>
      <c r="CL36" s="77">
        <f t="shared" si="8"/>
        <v>2714.159703</v>
      </c>
      <c r="CM36" s="75">
        <f t="shared" si="9"/>
        <v>52433.33333</v>
      </c>
      <c r="CN36" s="77">
        <f t="shared" si="10"/>
        <v>1480</v>
      </c>
      <c r="CO36" s="77">
        <f t="shared" si="11"/>
        <v>616.3822028</v>
      </c>
      <c r="CP36" s="77">
        <f t="shared" si="12"/>
        <v>616.3822028</v>
      </c>
      <c r="CQ36" s="25">
        <f t="shared" si="13"/>
        <v>3.817567568</v>
      </c>
      <c r="CR36" s="25">
        <f t="shared" si="14"/>
        <v>4.403371302</v>
      </c>
      <c r="CS36" s="25">
        <f t="shared" si="15"/>
        <v>4.403371302</v>
      </c>
      <c r="CT36" s="77">
        <f t="shared" si="16"/>
        <v>0</v>
      </c>
      <c r="CU36" s="77">
        <f t="shared" si="17"/>
        <v>0</v>
      </c>
      <c r="CV36" s="77">
        <f t="shared" si="18"/>
        <v>1220.155352</v>
      </c>
      <c r="CW36" s="77">
        <f t="shared" si="19"/>
        <v>0</v>
      </c>
      <c r="CX36" s="75">
        <f t="shared" si="20"/>
        <v>13421.70888</v>
      </c>
    </row>
    <row r="37" ht="12.0" customHeight="1">
      <c r="A37" s="11"/>
      <c r="B37" s="11"/>
      <c r="C37" s="11"/>
      <c r="D37" s="11"/>
      <c r="E37" s="11"/>
      <c r="F37" s="11"/>
      <c r="G37" s="11"/>
      <c r="H37" s="113" t="str">
        <f>'Variable Capacity unit'!$H$8</f>
        <v>Capacity [W]</v>
      </c>
      <c r="I37" s="71"/>
      <c r="J37" s="71"/>
      <c r="K37" s="74"/>
      <c r="L37" s="113" t="str">
        <f>'Variable Capacity unit'!$L$8</f>
        <v>Power [W]</v>
      </c>
      <c r="M37" s="71"/>
      <c r="N37" s="71"/>
      <c r="O37" s="74"/>
      <c r="P37" s="44" t="str">
        <f>'Variable Capacity unit'!$P$8</f>
        <v>EER</v>
      </c>
      <c r="Q37" s="36"/>
      <c r="R37" s="11"/>
      <c r="S37" s="11"/>
      <c r="T37" s="11"/>
      <c r="U37" s="34" t="str">
        <f>'Variable Capacity unit'!$U$38</f>
        <v>CSTL [ kWh ]</v>
      </c>
      <c r="V37" s="35"/>
      <c r="W37" s="35"/>
      <c r="X37" s="36"/>
      <c r="Y37" s="98">
        <f>'Multi-stage Capacity unit'!$CM$163/1000</f>
        <v>12655.75385</v>
      </c>
      <c r="Z37" s="35"/>
      <c r="AA37" s="35"/>
      <c r="AB37" s="36"/>
      <c r="AC37" s="98">
        <f>'Multi-stage Capacity unit'!CM223/1000</f>
        <v>12655.75385</v>
      </c>
      <c r="AD37" s="35"/>
      <c r="AE37" s="35"/>
      <c r="AF37" s="36"/>
      <c r="AG37" s="11"/>
      <c r="AH37" s="11"/>
      <c r="AI37" s="11" t="str">
        <f>'Variable Capacity unit'!$AI$38</f>
        <v>(46℃）</v>
      </c>
      <c r="AJ37" s="11"/>
      <c r="AK37" s="34" t="str">
        <f>'Variable Capacity unit'!$AK$38</f>
        <v>Full</v>
      </c>
      <c r="AL37" s="35"/>
      <c r="AM37" s="35"/>
      <c r="AN37" s="35"/>
      <c r="AO37" s="35"/>
      <c r="AP37" s="61"/>
      <c r="AQ37" s="50" t="s">
        <v>36</v>
      </c>
      <c r="AR37" s="35"/>
      <c r="AS37" s="35"/>
      <c r="AT37" s="35"/>
      <c r="AU37" s="35"/>
      <c r="AV37" s="35"/>
      <c r="AW37" s="35"/>
      <c r="AX37" s="35"/>
      <c r="AY37" s="35"/>
      <c r="AZ37" s="35"/>
      <c r="BA37" s="35"/>
      <c r="BB37" s="36"/>
      <c r="BC37" s="13"/>
      <c r="BD37" s="13"/>
      <c r="BE37" s="15" t="s">
        <v>3</v>
      </c>
      <c r="BF37" s="15"/>
      <c r="BG37" s="15"/>
      <c r="BH37" s="15"/>
      <c r="BI37" s="15"/>
      <c r="BJ37" s="15"/>
      <c r="BK37" s="30"/>
      <c r="BL37" s="30"/>
      <c r="BM37" s="30"/>
      <c r="BN37" s="30"/>
      <c r="BO37" s="30"/>
      <c r="BP37" s="30"/>
      <c r="BQ37" s="15"/>
      <c r="BR37" s="15"/>
      <c r="BS37" s="15"/>
      <c r="BT37" s="15"/>
      <c r="BU37" s="15"/>
      <c r="BV37" s="15"/>
      <c r="BW37" s="15"/>
      <c r="BX37" s="15"/>
      <c r="BY37" s="15"/>
      <c r="BZ37" s="15"/>
      <c r="CA37" s="8"/>
      <c r="CB37" s="51">
        <v>20.0</v>
      </c>
      <c r="CC37" s="51">
        <f>data!$D41</f>
        <v>34</v>
      </c>
      <c r="CD37" s="51">
        <f>data!$E41</f>
        <v>6</v>
      </c>
      <c r="CE37" s="75">
        <f t="shared" si="1"/>
        <v>5133.333333</v>
      </c>
      <c r="CF37" s="76">
        <f t="shared" si="2"/>
        <v>1</v>
      </c>
      <c r="CG37" s="76">
        <f t="shared" si="3"/>
        <v>1</v>
      </c>
      <c r="CH37" s="76">
        <f t="shared" si="4"/>
        <v>0</v>
      </c>
      <c r="CI37" s="76">
        <f t="shared" si="5"/>
        <v>0.1525724091</v>
      </c>
      <c r="CJ37" s="77">
        <f t="shared" si="6"/>
        <v>5575</v>
      </c>
      <c r="CK37" s="77">
        <f t="shared" si="7"/>
        <v>2680.199629</v>
      </c>
      <c r="CL37" s="77">
        <f t="shared" si="8"/>
        <v>2680.199629</v>
      </c>
      <c r="CM37" s="75">
        <f t="shared" si="9"/>
        <v>30800</v>
      </c>
      <c r="CN37" s="77">
        <f t="shared" si="10"/>
        <v>1500</v>
      </c>
      <c r="CO37" s="77">
        <f t="shared" si="11"/>
        <v>625.4777535</v>
      </c>
      <c r="CP37" s="77">
        <f t="shared" si="12"/>
        <v>625.4777535</v>
      </c>
      <c r="CQ37" s="25">
        <f t="shared" si="13"/>
        <v>3.716666667</v>
      </c>
      <c r="CR37" s="25">
        <f t="shared" si="14"/>
        <v>4.285043894</v>
      </c>
      <c r="CS37" s="25">
        <f t="shared" si="15"/>
        <v>4.285043894</v>
      </c>
      <c r="CT37" s="77">
        <f t="shared" si="16"/>
        <v>0</v>
      </c>
      <c r="CU37" s="77">
        <f t="shared" si="17"/>
        <v>0</v>
      </c>
      <c r="CV37" s="77">
        <f t="shared" si="18"/>
        <v>1366.572034</v>
      </c>
      <c r="CW37" s="77">
        <f t="shared" si="19"/>
        <v>0</v>
      </c>
      <c r="CX37" s="75">
        <f t="shared" si="20"/>
        <v>8199.432204</v>
      </c>
    </row>
    <row r="38" ht="12.0" customHeight="1">
      <c r="A38" s="11"/>
      <c r="B38" s="11"/>
      <c r="C38" s="11"/>
      <c r="D38" s="47" t="str">
        <f>'Variable Capacity unit'!$D$39</f>
        <v>Full</v>
      </c>
      <c r="E38" s="35"/>
      <c r="F38" s="35"/>
      <c r="G38" s="36"/>
      <c r="H38" s="95">
        <v>5500.0</v>
      </c>
      <c r="I38" s="35"/>
      <c r="J38" s="35"/>
      <c r="K38" s="36"/>
      <c r="L38" s="95">
        <v>1520.0</v>
      </c>
      <c r="M38" s="35"/>
      <c r="N38" s="35"/>
      <c r="O38" s="36"/>
      <c r="P38" s="49">
        <f>$H$38/$L$38</f>
        <v>3.618421053</v>
      </c>
      <c r="Q38" s="36"/>
      <c r="R38" s="11"/>
      <c r="S38" s="11"/>
      <c r="T38" s="11"/>
      <c r="U38" s="34" t="str">
        <f>'Variable Capacity unit'!$U$39</f>
        <v>CSEC [ kWh ]</v>
      </c>
      <c r="V38" s="35"/>
      <c r="W38" s="35"/>
      <c r="X38" s="36"/>
      <c r="Y38" s="98">
        <f>'Multi-stage Capacity unit'!$CX$163/1000</f>
        <v>3193.533801</v>
      </c>
      <c r="Z38" s="35"/>
      <c r="AA38" s="35"/>
      <c r="AB38" s="36"/>
      <c r="AC38" s="98">
        <f>'Multi-stage Capacity unit'!CX223/1000</f>
        <v>3193.533801</v>
      </c>
      <c r="AD38" s="35"/>
      <c r="AE38" s="35"/>
      <c r="AF38" s="36"/>
      <c r="AG38" s="11"/>
      <c r="AH38" s="11"/>
      <c r="AI38" s="11"/>
      <c r="AJ38" s="11"/>
      <c r="AK38" s="34" t="str">
        <f>'Variable Capacity unit'!$AK$39</f>
        <v>Half</v>
      </c>
      <c r="AL38" s="35"/>
      <c r="AM38" s="35"/>
      <c r="AN38" s="35"/>
      <c r="AO38" s="35"/>
      <c r="AP38" s="61"/>
      <c r="AQ38" s="40"/>
      <c r="AR38" s="53" t="s">
        <v>51</v>
      </c>
      <c r="AS38" s="35"/>
      <c r="AT38" s="35"/>
      <c r="AU38" s="35"/>
      <c r="AV38" s="36"/>
      <c r="AW38" s="40"/>
      <c r="AX38" s="53" t="s">
        <v>36</v>
      </c>
      <c r="AY38" s="35"/>
      <c r="AZ38" s="35"/>
      <c r="BA38" s="35"/>
      <c r="BB38" s="36"/>
      <c r="BC38" s="13">
        <v>1.0</v>
      </c>
      <c r="BD38" s="13" t="str">
        <f>IF($BC$31=2,IF($BC$38=2,"Measure","Default"),"Default")</f>
        <v>Default</v>
      </c>
      <c r="BE38" s="15" t="s">
        <v>3</v>
      </c>
      <c r="BF38" s="15"/>
      <c r="BG38" s="15"/>
      <c r="BH38" s="15"/>
      <c r="BI38" s="15"/>
      <c r="BJ38" s="15"/>
      <c r="BK38" s="30"/>
      <c r="BL38" s="30"/>
      <c r="BM38" s="30"/>
      <c r="BN38" s="30"/>
      <c r="BO38" s="30"/>
      <c r="BP38" s="30"/>
      <c r="BQ38" s="15"/>
      <c r="BR38" s="15"/>
      <c r="BS38" s="15"/>
      <c r="BT38" s="15"/>
      <c r="BU38" s="15"/>
      <c r="BV38" s="15"/>
      <c r="BW38" s="15"/>
      <c r="BX38" s="15"/>
      <c r="BY38" s="15"/>
      <c r="BZ38" s="15"/>
      <c r="CA38" s="8"/>
      <c r="CB38" s="51">
        <v>21.0</v>
      </c>
      <c r="CC38" s="51">
        <f>data!$D42</f>
        <v>35</v>
      </c>
      <c r="CD38" s="51">
        <f>data!$E42</f>
        <v>4</v>
      </c>
      <c r="CE38" s="75">
        <f t="shared" si="1"/>
        <v>5500</v>
      </c>
      <c r="CF38" s="76">
        <f t="shared" si="2"/>
        <v>1</v>
      </c>
      <c r="CG38" s="76">
        <f t="shared" si="3"/>
        <v>1</v>
      </c>
      <c r="CH38" s="76">
        <f t="shared" si="4"/>
        <v>0</v>
      </c>
      <c r="CI38" s="76">
        <f t="shared" si="5"/>
        <v>0</v>
      </c>
      <c r="CJ38" s="77">
        <f t="shared" si="6"/>
        <v>5500</v>
      </c>
      <c r="CK38" s="77">
        <f t="shared" si="7"/>
        <v>2646.239554</v>
      </c>
      <c r="CL38" s="77">
        <f t="shared" si="8"/>
        <v>2646.239554</v>
      </c>
      <c r="CM38" s="75">
        <f t="shared" si="9"/>
        <v>22000</v>
      </c>
      <c r="CN38" s="77">
        <f t="shared" si="10"/>
        <v>1520</v>
      </c>
      <c r="CO38" s="77">
        <f t="shared" si="11"/>
        <v>634.5733042</v>
      </c>
      <c r="CP38" s="77">
        <f t="shared" si="12"/>
        <v>634.5733042</v>
      </c>
      <c r="CQ38" s="25">
        <f t="shared" si="13"/>
        <v>3.618421053</v>
      </c>
      <c r="CR38" s="25">
        <f t="shared" si="14"/>
        <v>4.170108539</v>
      </c>
      <c r="CS38" s="25">
        <f t="shared" si="15"/>
        <v>4.170108539</v>
      </c>
      <c r="CT38" s="77">
        <f t="shared" si="16"/>
        <v>0</v>
      </c>
      <c r="CU38" s="77">
        <f t="shared" si="17"/>
        <v>0</v>
      </c>
      <c r="CV38" s="77">
        <f t="shared" si="18"/>
        <v>1520</v>
      </c>
      <c r="CW38" s="77">
        <f t="shared" si="19"/>
        <v>0</v>
      </c>
      <c r="CX38" s="75">
        <f t="shared" si="20"/>
        <v>6080</v>
      </c>
    </row>
    <row r="39" ht="12.0" customHeight="1">
      <c r="A39" s="11"/>
      <c r="B39" s="11"/>
      <c r="C39" s="11"/>
      <c r="D39" s="47" t="str">
        <f>'Variable Capacity unit'!$D$40</f>
        <v>Half</v>
      </c>
      <c r="E39" s="35"/>
      <c r="F39" s="35"/>
      <c r="G39" s="36"/>
      <c r="H39" s="95">
        <v>2600.0</v>
      </c>
      <c r="I39" s="35"/>
      <c r="J39" s="35"/>
      <c r="K39" s="36"/>
      <c r="L39" s="95">
        <v>600.0</v>
      </c>
      <c r="M39" s="35"/>
      <c r="N39" s="35"/>
      <c r="O39" s="36"/>
      <c r="P39" s="49">
        <f>$H$39/$L$39</f>
        <v>4.333333333</v>
      </c>
      <c r="Q39" s="36"/>
      <c r="R39" s="11"/>
      <c r="S39" s="11"/>
      <c r="T39" s="11"/>
      <c r="U39" s="34" t="str">
        <f>'Variable Capacity unit'!$U$40</f>
        <v>CSPF</v>
      </c>
      <c r="V39" s="35"/>
      <c r="W39" s="35"/>
      <c r="X39" s="36"/>
      <c r="Y39" s="49">
        <f>'Multi-stage Capacity unit'!$CF$112</f>
        <v>3.962930921</v>
      </c>
      <c r="Z39" s="35"/>
      <c r="AA39" s="35"/>
      <c r="AB39" s="36"/>
      <c r="AC39" s="59">
        <f>'Multi-stage Capacity unit'!CF172</f>
        <v>3.962930921</v>
      </c>
      <c r="AD39" s="35"/>
      <c r="AE39" s="35"/>
      <c r="AF39" s="36"/>
      <c r="AG39" s="11"/>
      <c r="AH39" s="11"/>
      <c r="AI39" s="11"/>
      <c r="AJ39" s="11"/>
      <c r="AK39" s="34" t="str">
        <f>'Variable Capacity unit'!$AK$40</f>
        <v>Minimum</v>
      </c>
      <c r="AL39" s="35"/>
      <c r="AM39" s="35"/>
      <c r="AN39" s="35"/>
      <c r="AO39" s="35"/>
      <c r="AP39" s="61"/>
      <c r="AQ39" s="40"/>
      <c r="AR39" s="53" t="s">
        <v>51</v>
      </c>
      <c r="AS39" s="35"/>
      <c r="AT39" s="35"/>
      <c r="AU39" s="35"/>
      <c r="AV39" s="36"/>
      <c r="AW39" s="40"/>
      <c r="AX39" s="53" t="s">
        <v>36</v>
      </c>
      <c r="AY39" s="35"/>
      <c r="AZ39" s="35"/>
      <c r="BA39" s="35"/>
      <c r="BB39" s="36"/>
      <c r="BC39" s="13">
        <v>1.0</v>
      </c>
      <c r="BD39" s="13" t="str">
        <f>IF(AND($BC$31=2,$BC$35=2),IF($BC$39=2,"Measure","Default"),"Default")</f>
        <v>Default</v>
      </c>
      <c r="BE39" s="15" t="s">
        <v>3</v>
      </c>
      <c r="BF39" s="15"/>
      <c r="BG39" s="15"/>
      <c r="BH39" s="15"/>
      <c r="BI39" s="15"/>
      <c r="BJ39" s="15"/>
      <c r="BK39" s="30"/>
      <c r="BL39" s="30"/>
      <c r="BM39" s="30"/>
      <c r="BN39" s="30"/>
      <c r="BO39" s="30"/>
      <c r="BP39" s="30"/>
      <c r="BQ39" s="15"/>
      <c r="BR39" s="15"/>
      <c r="BS39" s="15"/>
      <c r="BT39" s="15"/>
      <c r="BU39" s="15"/>
      <c r="BV39" s="15"/>
      <c r="BW39" s="15"/>
      <c r="BX39" s="15"/>
      <c r="BY39" s="15"/>
      <c r="BZ39" s="15"/>
      <c r="CA39" s="8"/>
      <c r="CB39" s="51">
        <v>22.0</v>
      </c>
      <c r="CC39" s="51">
        <f>data!$D43</f>
        <v>36</v>
      </c>
      <c r="CD39" s="51">
        <f>data!$E43</f>
        <v>0</v>
      </c>
      <c r="CE39" s="75">
        <f t="shared" si="1"/>
        <v>5866.666667</v>
      </c>
      <c r="CF39" s="76">
        <f t="shared" si="2"/>
        <v>1</v>
      </c>
      <c r="CG39" s="76">
        <f t="shared" si="3"/>
        <v>1</v>
      </c>
      <c r="CH39" s="76">
        <f t="shared" si="4"/>
        <v>0</v>
      </c>
      <c r="CI39" s="76">
        <f t="shared" si="5"/>
        <v>0</v>
      </c>
      <c r="CJ39" s="77">
        <f t="shared" si="6"/>
        <v>5425</v>
      </c>
      <c r="CK39" s="77">
        <f t="shared" si="7"/>
        <v>2612.27948</v>
      </c>
      <c r="CL39" s="77">
        <f t="shared" si="8"/>
        <v>2612.27948</v>
      </c>
      <c r="CM39" s="75">
        <f t="shared" si="9"/>
        <v>0</v>
      </c>
      <c r="CN39" s="77">
        <f t="shared" si="10"/>
        <v>1540</v>
      </c>
      <c r="CO39" s="77">
        <f t="shared" si="11"/>
        <v>643.6688549</v>
      </c>
      <c r="CP39" s="77">
        <f t="shared" si="12"/>
        <v>643.6688549</v>
      </c>
      <c r="CQ39" s="25">
        <f t="shared" si="13"/>
        <v>3.522727273</v>
      </c>
      <c r="CR39" s="25">
        <f t="shared" si="14"/>
        <v>4.058421439</v>
      </c>
      <c r="CS39" s="25">
        <f t="shared" si="15"/>
        <v>4.058421439</v>
      </c>
      <c r="CT39" s="77">
        <f t="shared" si="16"/>
        <v>0</v>
      </c>
      <c r="CU39" s="77">
        <f t="shared" si="17"/>
        <v>0</v>
      </c>
      <c r="CV39" s="77">
        <f t="shared" si="18"/>
        <v>0</v>
      </c>
      <c r="CW39" s="77">
        <f t="shared" si="19"/>
        <v>1540</v>
      </c>
      <c r="CX39" s="75">
        <f t="shared" si="20"/>
        <v>0</v>
      </c>
    </row>
    <row r="40" ht="12.0" customHeight="1">
      <c r="A40" s="11"/>
      <c r="B40" s="11"/>
      <c r="C40" s="11"/>
      <c r="D40" s="47" t="str">
        <f>'Variable Capacity unit'!$D$41</f>
        <v>Minimum</v>
      </c>
      <c r="E40" s="35"/>
      <c r="F40" s="35"/>
      <c r="G40" s="36"/>
      <c r="H40" s="69">
        <v>2000.0</v>
      </c>
      <c r="I40" s="35"/>
      <c r="J40" s="35"/>
      <c r="K40" s="36"/>
      <c r="L40" s="69">
        <v>320.0</v>
      </c>
      <c r="M40" s="35"/>
      <c r="N40" s="35"/>
      <c r="O40" s="36"/>
      <c r="P40" s="49">
        <f>$H$40/$L$40</f>
        <v>6.25</v>
      </c>
      <c r="Q40" s="36"/>
      <c r="R40" s="11"/>
      <c r="S40" s="11"/>
      <c r="T40" s="11"/>
      <c r="U40" s="11"/>
      <c r="V40" s="11"/>
      <c r="W40" s="11"/>
      <c r="X40" s="11"/>
      <c r="Y40" s="11"/>
      <c r="Z40" s="11"/>
      <c r="AA40" s="11"/>
      <c r="AB40" s="11"/>
      <c r="AC40" s="11"/>
      <c r="AD40" s="11"/>
      <c r="AE40" s="11"/>
      <c r="AF40" s="11"/>
      <c r="AG40" s="11"/>
      <c r="AH40" s="11"/>
      <c r="AI40" s="11" t="str">
        <f>'Variable Capacity unit'!$AI$41</f>
        <v>(35℃）</v>
      </c>
      <c r="AJ40" s="11"/>
      <c r="AK40" s="34" t="str">
        <f>'Variable Capacity unit'!$AK$41</f>
        <v>Full</v>
      </c>
      <c r="AL40" s="35"/>
      <c r="AM40" s="35"/>
      <c r="AN40" s="35"/>
      <c r="AO40" s="35"/>
      <c r="AP40" s="61"/>
      <c r="AQ40" s="50" t="s">
        <v>36</v>
      </c>
      <c r="AR40" s="35"/>
      <c r="AS40" s="35"/>
      <c r="AT40" s="35"/>
      <c r="AU40" s="35"/>
      <c r="AV40" s="35"/>
      <c r="AW40" s="35"/>
      <c r="AX40" s="35"/>
      <c r="AY40" s="35"/>
      <c r="AZ40" s="35"/>
      <c r="BA40" s="35"/>
      <c r="BB40" s="36"/>
      <c r="BC40" s="13"/>
      <c r="BD40" s="13"/>
      <c r="BE40" s="15" t="s">
        <v>3</v>
      </c>
      <c r="BF40" s="15"/>
      <c r="BG40" s="15"/>
      <c r="BH40" s="15"/>
      <c r="BI40" s="15"/>
      <c r="BJ40" s="15"/>
      <c r="BK40" s="30"/>
      <c r="BL40" s="30"/>
      <c r="BM40" s="30"/>
      <c r="BN40" s="30"/>
      <c r="BO40" s="30"/>
      <c r="BP40" s="30"/>
      <c r="BQ40" s="15"/>
      <c r="BR40" s="15"/>
      <c r="BS40" s="15"/>
      <c r="BT40" s="15"/>
      <c r="BU40" s="15"/>
      <c r="BV40" s="15"/>
      <c r="BW40" s="15"/>
      <c r="BX40" s="15"/>
      <c r="BY40" s="15"/>
      <c r="BZ40" s="15"/>
      <c r="CA40" s="8"/>
      <c r="CB40" s="51">
        <v>23.0</v>
      </c>
      <c r="CC40" s="51">
        <f>data!$D44</f>
        <v>37</v>
      </c>
      <c r="CD40" s="51">
        <f>data!$E44</f>
        <v>0</v>
      </c>
      <c r="CE40" s="75">
        <f t="shared" si="1"/>
        <v>6233.333333</v>
      </c>
      <c r="CF40" s="76">
        <f t="shared" si="2"/>
        <v>1</v>
      </c>
      <c r="CG40" s="76">
        <f t="shared" si="3"/>
        <v>1</v>
      </c>
      <c r="CH40" s="76">
        <f t="shared" si="4"/>
        <v>0</v>
      </c>
      <c r="CI40" s="76">
        <f t="shared" si="5"/>
        <v>0</v>
      </c>
      <c r="CJ40" s="77">
        <f t="shared" si="6"/>
        <v>5350</v>
      </c>
      <c r="CK40" s="77">
        <f t="shared" si="7"/>
        <v>2578.319406</v>
      </c>
      <c r="CL40" s="77">
        <f t="shared" si="8"/>
        <v>2578.319406</v>
      </c>
      <c r="CM40" s="75">
        <f t="shared" si="9"/>
        <v>0</v>
      </c>
      <c r="CN40" s="77">
        <f t="shared" si="10"/>
        <v>1560</v>
      </c>
      <c r="CO40" s="77">
        <f t="shared" si="11"/>
        <v>652.7644055</v>
      </c>
      <c r="CP40" s="77">
        <f t="shared" si="12"/>
        <v>652.7644055</v>
      </c>
      <c r="CQ40" s="25">
        <f t="shared" si="13"/>
        <v>3.429487179</v>
      </c>
      <c r="CR40" s="25">
        <f t="shared" si="14"/>
        <v>3.949846811</v>
      </c>
      <c r="CS40" s="25">
        <f t="shared" si="15"/>
        <v>3.949846811</v>
      </c>
      <c r="CT40" s="77">
        <f t="shared" si="16"/>
        <v>0</v>
      </c>
      <c r="CU40" s="77">
        <f t="shared" si="17"/>
        <v>0</v>
      </c>
      <c r="CV40" s="77">
        <f t="shared" si="18"/>
        <v>0</v>
      </c>
      <c r="CW40" s="77">
        <f t="shared" si="19"/>
        <v>1560</v>
      </c>
      <c r="CX40" s="75">
        <f t="shared" si="20"/>
        <v>0</v>
      </c>
    </row>
    <row r="41" ht="12.0" customHeight="1">
      <c r="A41" s="11"/>
      <c r="B41" s="11"/>
      <c r="C41" s="11"/>
      <c r="D41" s="11"/>
      <c r="E41" s="11"/>
      <c r="F41" s="11"/>
      <c r="G41" s="11"/>
      <c r="H41" s="11"/>
      <c r="I41" s="11"/>
      <c r="J41" s="11"/>
      <c r="K41" s="11"/>
      <c r="L41" s="11"/>
      <c r="M41" s="11"/>
      <c r="N41" s="11"/>
      <c r="O41" s="11"/>
      <c r="P41" s="11"/>
      <c r="Q41" s="11"/>
      <c r="R41" s="11"/>
      <c r="S41" s="11"/>
      <c r="T41" s="11"/>
      <c r="U41" s="34" t="str">
        <f>'Variable Capacity unit'!$U$42</f>
        <v>CD</v>
      </c>
      <c r="V41" s="35"/>
      <c r="W41" s="35"/>
      <c r="X41" s="36"/>
      <c r="Y41" s="59">
        <f>'Multi-stage Capacity unit'!CH114</f>
        <v>0.27</v>
      </c>
      <c r="Z41" s="35"/>
      <c r="AA41" s="35"/>
      <c r="AB41" s="36"/>
      <c r="AC41" s="59">
        <f>'Multi-stage Capacity unit'!CH174</f>
        <v>0.27</v>
      </c>
      <c r="AD41" s="35"/>
      <c r="AE41" s="35"/>
      <c r="AF41" s="36"/>
      <c r="AG41" s="11"/>
      <c r="AH41" s="11"/>
      <c r="AI41" s="11"/>
      <c r="AJ41" s="11"/>
      <c r="AK41" s="34" t="str">
        <f>'Variable Capacity unit'!$AK$42</f>
        <v>Half</v>
      </c>
      <c r="AL41" s="35"/>
      <c r="AM41" s="35"/>
      <c r="AN41" s="35"/>
      <c r="AO41" s="35"/>
      <c r="AP41" s="61"/>
      <c r="AQ41" s="50" t="s">
        <v>36</v>
      </c>
      <c r="AR41" s="35"/>
      <c r="AS41" s="35"/>
      <c r="AT41" s="35"/>
      <c r="AU41" s="35"/>
      <c r="AV41" s="35"/>
      <c r="AW41" s="35"/>
      <c r="AX41" s="35"/>
      <c r="AY41" s="35"/>
      <c r="AZ41" s="35"/>
      <c r="BA41" s="35"/>
      <c r="BB41" s="36"/>
      <c r="BC41" s="13"/>
      <c r="BD41" s="13"/>
      <c r="BE41" s="15" t="s">
        <v>3</v>
      </c>
      <c r="BF41" s="15"/>
      <c r="BG41" s="15"/>
      <c r="BH41" s="15"/>
      <c r="BI41" s="15"/>
      <c r="BJ41" s="15"/>
      <c r="BK41" s="30"/>
      <c r="BL41" s="30"/>
      <c r="BM41" s="30"/>
      <c r="BN41" s="30"/>
      <c r="BO41" s="30"/>
      <c r="BP41" s="30"/>
      <c r="BQ41" s="15"/>
      <c r="BR41" s="15"/>
      <c r="BS41" s="15"/>
      <c r="BT41" s="15"/>
      <c r="BU41" s="15"/>
      <c r="BV41" s="15"/>
      <c r="BW41" s="15"/>
      <c r="BX41" s="15"/>
      <c r="BY41" s="15"/>
      <c r="BZ41" s="15"/>
      <c r="CA41" s="8"/>
      <c r="CB41" s="51">
        <v>24.0</v>
      </c>
      <c r="CC41" s="51">
        <f>data!$D45</f>
        <v>38</v>
      </c>
      <c r="CD41" s="51">
        <f>data!$E45</f>
        <v>0</v>
      </c>
      <c r="CE41" s="75">
        <f t="shared" si="1"/>
        <v>6600</v>
      </c>
      <c r="CF41" s="76">
        <f t="shared" si="2"/>
        <v>1</v>
      </c>
      <c r="CG41" s="76">
        <f t="shared" si="3"/>
        <v>1</v>
      </c>
      <c r="CH41" s="76">
        <f t="shared" si="4"/>
        <v>0</v>
      </c>
      <c r="CI41" s="76">
        <f t="shared" si="5"/>
        <v>0</v>
      </c>
      <c r="CJ41" s="77">
        <f t="shared" si="6"/>
        <v>5275</v>
      </c>
      <c r="CK41" s="77">
        <f t="shared" si="7"/>
        <v>2544.359331</v>
      </c>
      <c r="CL41" s="77">
        <f t="shared" si="8"/>
        <v>2544.359331</v>
      </c>
      <c r="CM41" s="75">
        <f t="shared" si="9"/>
        <v>0</v>
      </c>
      <c r="CN41" s="77">
        <f t="shared" si="10"/>
        <v>1580</v>
      </c>
      <c r="CO41" s="77">
        <f t="shared" si="11"/>
        <v>661.8599562</v>
      </c>
      <c r="CP41" s="77">
        <f t="shared" si="12"/>
        <v>661.8599562</v>
      </c>
      <c r="CQ41" s="25">
        <f t="shared" si="13"/>
        <v>3.338607595</v>
      </c>
      <c r="CR41" s="25">
        <f t="shared" si="14"/>
        <v>3.844256338</v>
      </c>
      <c r="CS41" s="25">
        <f t="shared" si="15"/>
        <v>3.844256338</v>
      </c>
      <c r="CT41" s="77">
        <f t="shared" si="16"/>
        <v>0</v>
      </c>
      <c r="CU41" s="77">
        <f t="shared" si="17"/>
        <v>0</v>
      </c>
      <c r="CV41" s="77">
        <f t="shared" si="18"/>
        <v>0</v>
      </c>
      <c r="CW41" s="77">
        <f t="shared" si="19"/>
        <v>1580</v>
      </c>
      <c r="CX41" s="75">
        <f t="shared" si="20"/>
        <v>0</v>
      </c>
    </row>
    <row r="42" ht="12.0" customHeight="1">
      <c r="A42" s="11"/>
      <c r="B42" s="11"/>
      <c r="C42" s="11"/>
      <c r="D42" s="11" t="str">
        <f>'Variable Capacity unit'!$D$43</f>
        <v>Medium condition ( 29℃ ）</v>
      </c>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34" t="str">
        <f>'Variable Capacity unit'!$AK$43</f>
        <v>Minimum</v>
      </c>
      <c r="AL42" s="35"/>
      <c r="AM42" s="35"/>
      <c r="AN42" s="35"/>
      <c r="AO42" s="35"/>
      <c r="AP42" s="61"/>
      <c r="AQ42" s="40"/>
      <c r="AR42" s="53" t="s">
        <v>51</v>
      </c>
      <c r="AS42" s="35"/>
      <c r="AT42" s="35"/>
      <c r="AU42" s="35"/>
      <c r="AV42" s="61"/>
      <c r="AW42" s="40"/>
      <c r="AX42" s="53" t="s">
        <v>36</v>
      </c>
      <c r="AY42" s="35"/>
      <c r="AZ42" s="35"/>
      <c r="BA42" s="35"/>
      <c r="BB42" s="36"/>
      <c r="BC42" s="13">
        <v>1.0</v>
      </c>
      <c r="BD42" s="13" t="str">
        <f>IF(AND($BC$31=2,$BC$35=2),"Measure","Default")</f>
        <v>Default</v>
      </c>
      <c r="BE42" s="15" t="s">
        <v>3</v>
      </c>
      <c r="BF42" s="15"/>
      <c r="BG42" s="15"/>
      <c r="BH42" s="15"/>
      <c r="BI42" s="15"/>
      <c r="BJ42" s="15"/>
      <c r="BK42" s="30"/>
      <c r="BL42" s="30"/>
      <c r="BM42" s="30"/>
      <c r="BN42" s="30"/>
      <c r="BO42" s="30"/>
      <c r="BP42" s="30"/>
      <c r="BQ42" s="15"/>
      <c r="BR42" s="15"/>
      <c r="BS42" s="15"/>
      <c r="BT42" s="15"/>
      <c r="BU42" s="15"/>
      <c r="BV42" s="15"/>
      <c r="BW42" s="15"/>
      <c r="BX42" s="15"/>
      <c r="BY42" s="15"/>
      <c r="BZ42" s="15"/>
      <c r="CA42" s="8"/>
      <c r="CB42" s="51">
        <v>25.0</v>
      </c>
      <c r="CC42" s="51">
        <f>data!$D46</f>
        <v>39</v>
      </c>
      <c r="CD42" s="51">
        <f>data!$E46</f>
        <v>0</v>
      </c>
      <c r="CE42" s="75">
        <f t="shared" si="1"/>
        <v>6966.666667</v>
      </c>
      <c r="CF42" s="76">
        <f t="shared" si="2"/>
        <v>1</v>
      </c>
      <c r="CG42" s="76">
        <f t="shared" si="3"/>
        <v>1</v>
      </c>
      <c r="CH42" s="76">
        <f t="shared" si="4"/>
        <v>0</v>
      </c>
      <c r="CI42" s="76">
        <f t="shared" si="5"/>
        <v>0</v>
      </c>
      <c r="CJ42" s="77">
        <f t="shared" si="6"/>
        <v>5200</v>
      </c>
      <c r="CK42" s="77">
        <f t="shared" si="7"/>
        <v>2510.399257</v>
      </c>
      <c r="CL42" s="77">
        <f t="shared" si="8"/>
        <v>2510.399257</v>
      </c>
      <c r="CM42" s="75">
        <f t="shared" si="9"/>
        <v>0</v>
      </c>
      <c r="CN42" s="77">
        <f t="shared" si="10"/>
        <v>1600</v>
      </c>
      <c r="CO42" s="77">
        <f t="shared" si="11"/>
        <v>670.9555069</v>
      </c>
      <c r="CP42" s="77">
        <f t="shared" si="12"/>
        <v>670.9555069</v>
      </c>
      <c r="CQ42" s="25">
        <f t="shared" si="13"/>
        <v>3.25</v>
      </c>
      <c r="CR42" s="25">
        <f t="shared" si="14"/>
        <v>3.741528658</v>
      </c>
      <c r="CS42" s="25">
        <f t="shared" si="15"/>
        <v>3.741528658</v>
      </c>
      <c r="CT42" s="77">
        <f t="shared" si="16"/>
        <v>0</v>
      </c>
      <c r="CU42" s="77">
        <f t="shared" si="17"/>
        <v>0</v>
      </c>
      <c r="CV42" s="77">
        <f t="shared" si="18"/>
        <v>0</v>
      </c>
      <c r="CW42" s="77">
        <f t="shared" si="19"/>
        <v>1600</v>
      </c>
      <c r="CX42" s="75">
        <f t="shared" si="20"/>
        <v>0</v>
      </c>
    </row>
    <row r="43" ht="12.0" customHeight="1">
      <c r="A43" s="11"/>
      <c r="B43" s="11"/>
      <c r="C43" s="11"/>
      <c r="D43" s="11"/>
      <c r="E43" s="11"/>
      <c r="F43" s="11"/>
      <c r="G43" s="11"/>
      <c r="H43" s="113" t="str">
        <f>'Variable Capacity unit'!$H$8</f>
        <v>Capacity [W]</v>
      </c>
      <c r="I43" s="71"/>
      <c r="J43" s="71"/>
      <c r="K43" s="74"/>
      <c r="L43" s="113" t="str">
        <f>'Variable Capacity unit'!$L$8</f>
        <v>Power [W]</v>
      </c>
      <c r="M43" s="71"/>
      <c r="N43" s="71"/>
      <c r="O43" s="74"/>
      <c r="P43" s="44" t="str">
        <f>'Variable Capacity unit'!$P$8</f>
        <v>EER</v>
      </c>
      <c r="Q43" s="36"/>
      <c r="R43" s="11"/>
      <c r="S43" s="11"/>
      <c r="T43" s="11"/>
      <c r="U43" s="11"/>
      <c r="V43" s="11"/>
      <c r="W43" s="11"/>
      <c r="X43" s="11"/>
      <c r="Y43" s="11"/>
      <c r="Z43" s="11"/>
      <c r="AA43" s="11"/>
      <c r="AB43" s="11"/>
      <c r="AC43" s="11"/>
      <c r="AD43" s="11"/>
      <c r="AE43" s="11"/>
      <c r="AF43" s="11"/>
      <c r="AG43" s="11"/>
      <c r="AH43" s="11"/>
      <c r="AI43" s="11" t="str">
        <f>'Variable Capacity unit'!$AI$44</f>
        <v>(29℃）</v>
      </c>
      <c r="AJ43" s="11"/>
      <c r="AK43" s="34" t="str">
        <f>'Variable Capacity unit'!$AK$44</f>
        <v>Full</v>
      </c>
      <c r="AL43" s="35"/>
      <c r="AM43" s="35"/>
      <c r="AN43" s="35"/>
      <c r="AO43" s="35"/>
      <c r="AP43" s="61"/>
      <c r="AQ43" s="40"/>
      <c r="AR43" s="53" t="s">
        <v>51</v>
      </c>
      <c r="AS43" s="35"/>
      <c r="AT43" s="35"/>
      <c r="AU43" s="35"/>
      <c r="AV43" s="36"/>
      <c r="AW43" s="40"/>
      <c r="AX43" s="53" t="s">
        <v>36</v>
      </c>
      <c r="AY43" s="35"/>
      <c r="AZ43" s="35"/>
      <c r="BA43" s="35"/>
      <c r="BB43" s="36"/>
      <c r="BC43" s="13">
        <v>1.0</v>
      </c>
      <c r="BD43" s="13" t="str">
        <f>IF($BC$31=2,IF($BC$43=2,"Measure","Default"),"Default")</f>
        <v>Default</v>
      </c>
      <c r="BE43" s="15" t="s">
        <v>3</v>
      </c>
      <c r="BF43" s="15"/>
      <c r="BG43" s="15"/>
      <c r="BH43" s="15"/>
      <c r="BI43" s="15"/>
      <c r="BJ43" s="15"/>
      <c r="BK43" s="30"/>
      <c r="BL43" s="30"/>
      <c r="BM43" s="30"/>
      <c r="BN43" s="30"/>
      <c r="BO43" s="30"/>
      <c r="BP43" s="30"/>
      <c r="BQ43" s="15"/>
      <c r="BR43" s="15"/>
      <c r="BS43" s="15"/>
      <c r="BT43" s="15"/>
      <c r="BU43" s="15"/>
      <c r="BV43" s="15"/>
      <c r="BW43" s="15"/>
      <c r="BX43" s="15"/>
      <c r="BY43" s="15"/>
      <c r="BZ43" s="15"/>
      <c r="CA43" s="8"/>
      <c r="CB43" s="51">
        <v>26.0</v>
      </c>
      <c r="CC43" s="51">
        <f>data!$D47</f>
        <v>40</v>
      </c>
      <c r="CD43" s="51">
        <f>data!$E47</f>
        <v>0</v>
      </c>
      <c r="CE43" s="75">
        <f t="shared" si="1"/>
        <v>7333.333333</v>
      </c>
      <c r="CF43" s="76">
        <f t="shared" si="2"/>
        <v>1</v>
      </c>
      <c r="CG43" s="76">
        <f t="shared" si="3"/>
        <v>1</v>
      </c>
      <c r="CH43" s="76">
        <f t="shared" si="4"/>
        <v>0</v>
      </c>
      <c r="CI43" s="76">
        <f t="shared" si="5"/>
        <v>0</v>
      </c>
      <c r="CJ43" s="77">
        <f t="shared" si="6"/>
        <v>5125</v>
      </c>
      <c r="CK43" s="77">
        <f t="shared" si="7"/>
        <v>2476.439183</v>
      </c>
      <c r="CL43" s="77">
        <f t="shared" si="8"/>
        <v>2476.439183</v>
      </c>
      <c r="CM43" s="75">
        <f t="shared" si="9"/>
        <v>0</v>
      </c>
      <c r="CN43" s="77">
        <f t="shared" si="10"/>
        <v>1620</v>
      </c>
      <c r="CO43" s="77">
        <f t="shared" si="11"/>
        <v>680.0510576</v>
      </c>
      <c r="CP43" s="77">
        <f t="shared" si="12"/>
        <v>680.0510576</v>
      </c>
      <c r="CQ43" s="25">
        <f t="shared" si="13"/>
        <v>3.163580247</v>
      </c>
      <c r="CR43" s="25">
        <f t="shared" si="14"/>
        <v>3.641548903</v>
      </c>
      <c r="CS43" s="25">
        <f t="shared" si="15"/>
        <v>3.641548903</v>
      </c>
      <c r="CT43" s="77">
        <f t="shared" si="16"/>
        <v>0</v>
      </c>
      <c r="CU43" s="77">
        <f t="shared" si="17"/>
        <v>0</v>
      </c>
      <c r="CV43" s="77">
        <f t="shared" si="18"/>
        <v>0</v>
      </c>
      <c r="CW43" s="77">
        <f t="shared" si="19"/>
        <v>1620</v>
      </c>
      <c r="CX43" s="75">
        <f t="shared" si="20"/>
        <v>0</v>
      </c>
    </row>
    <row r="44" ht="12.0" customHeight="1">
      <c r="A44" s="11"/>
      <c r="B44" s="11"/>
      <c r="C44" s="11"/>
      <c r="D44" s="47" t="str">
        <f>'Variable Capacity unit'!$D$45</f>
        <v>Full</v>
      </c>
      <c r="E44" s="35"/>
      <c r="F44" s="35"/>
      <c r="G44" s="36"/>
      <c r="H44" s="105">
        <v>5900.0</v>
      </c>
      <c r="I44" s="35"/>
      <c r="J44" s="35"/>
      <c r="K44" s="36"/>
      <c r="L44" s="105">
        <v>1400.0</v>
      </c>
      <c r="M44" s="35"/>
      <c r="N44" s="35"/>
      <c r="O44" s="36"/>
      <c r="P44" s="59">
        <f>$H$44/$L$44</f>
        <v>4.214285714</v>
      </c>
      <c r="Q44" s="36"/>
      <c r="R44" s="11"/>
      <c r="S44" s="11"/>
      <c r="T44" s="11"/>
      <c r="U44" s="11"/>
      <c r="V44" s="11"/>
      <c r="W44" s="11"/>
      <c r="X44" s="11"/>
      <c r="Y44" s="11"/>
      <c r="Z44" s="11"/>
      <c r="AA44" s="11"/>
      <c r="AB44" s="11"/>
      <c r="AC44" s="11"/>
      <c r="AD44" s="11"/>
      <c r="AE44" s="11"/>
      <c r="AF44" s="11"/>
      <c r="AG44" s="11"/>
      <c r="AH44" s="11"/>
      <c r="AI44" s="11"/>
      <c r="AJ44" s="11"/>
      <c r="AK44" s="34" t="str">
        <f>'Variable Capacity unit'!$AK$45</f>
        <v>Half</v>
      </c>
      <c r="AL44" s="35"/>
      <c r="AM44" s="35"/>
      <c r="AN44" s="35"/>
      <c r="AO44" s="35"/>
      <c r="AP44" s="61"/>
      <c r="AQ44" s="40"/>
      <c r="AR44" s="53" t="s">
        <v>51</v>
      </c>
      <c r="AS44" s="35"/>
      <c r="AT44" s="35"/>
      <c r="AU44" s="35"/>
      <c r="AV44" s="36"/>
      <c r="AW44" s="40"/>
      <c r="AX44" s="53" t="s">
        <v>36</v>
      </c>
      <c r="AY44" s="35"/>
      <c r="AZ44" s="35"/>
      <c r="BA44" s="35"/>
      <c r="BB44" s="36"/>
      <c r="BC44" s="13">
        <v>1.0</v>
      </c>
      <c r="BD44" s="13" t="str">
        <f>IF($BC$31=2,IF($BC$44=2,"Measure","Default"),"Default")</f>
        <v>Default</v>
      </c>
      <c r="BE44" s="15" t="s">
        <v>3</v>
      </c>
      <c r="BF44" s="15"/>
      <c r="BG44" s="15"/>
      <c r="BH44" s="15"/>
      <c r="BI44" s="15"/>
      <c r="BJ44" s="15"/>
      <c r="BK44" s="30"/>
      <c r="BL44" s="30"/>
      <c r="BM44" s="30"/>
      <c r="BN44" s="30"/>
      <c r="BO44" s="30"/>
      <c r="BP44" s="30"/>
      <c r="BQ44" s="15"/>
      <c r="BR44" s="15"/>
      <c r="BS44" s="15"/>
      <c r="BT44" s="15"/>
      <c r="BU44" s="15"/>
      <c r="BV44" s="15"/>
      <c r="BW44" s="15"/>
      <c r="BX44" s="15"/>
      <c r="BY44" s="15"/>
      <c r="BZ44" s="15"/>
      <c r="CA44" s="8"/>
      <c r="CB44" s="51">
        <v>27.0</v>
      </c>
      <c r="CC44" s="51">
        <f>data!$D48</f>
        <v>41</v>
      </c>
      <c r="CD44" s="51">
        <f>data!$E48</f>
        <v>0</v>
      </c>
      <c r="CE44" s="75">
        <f t="shared" si="1"/>
        <v>7700</v>
      </c>
      <c r="CF44" s="76">
        <f t="shared" si="2"/>
        <v>1</v>
      </c>
      <c r="CG44" s="76">
        <f t="shared" si="3"/>
        <v>1</v>
      </c>
      <c r="CH44" s="76">
        <f t="shared" si="4"/>
        <v>0</v>
      </c>
      <c r="CI44" s="76">
        <f t="shared" si="5"/>
        <v>0</v>
      </c>
      <c r="CJ44" s="77">
        <f t="shared" si="6"/>
        <v>5050</v>
      </c>
      <c r="CK44" s="77">
        <f t="shared" si="7"/>
        <v>2442.479109</v>
      </c>
      <c r="CL44" s="77">
        <f t="shared" si="8"/>
        <v>2442.479109</v>
      </c>
      <c r="CM44" s="75">
        <f t="shared" si="9"/>
        <v>0</v>
      </c>
      <c r="CN44" s="77">
        <f t="shared" si="10"/>
        <v>1640</v>
      </c>
      <c r="CO44" s="77">
        <f t="shared" si="11"/>
        <v>689.1466083</v>
      </c>
      <c r="CP44" s="77">
        <f t="shared" si="12"/>
        <v>689.1466083</v>
      </c>
      <c r="CQ44" s="25">
        <f t="shared" si="13"/>
        <v>3.079268293</v>
      </c>
      <c r="CR44" s="25">
        <f t="shared" si="14"/>
        <v>3.54420827</v>
      </c>
      <c r="CS44" s="25">
        <f t="shared" si="15"/>
        <v>3.54420827</v>
      </c>
      <c r="CT44" s="77">
        <f t="shared" si="16"/>
        <v>0</v>
      </c>
      <c r="CU44" s="77">
        <f t="shared" si="17"/>
        <v>0</v>
      </c>
      <c r="CV44" s="77">
        <f t="shared" si="18"/>
        <v>0</v>
      </c>
      <c r="CW44" s="77">
        <f t="shared" si="19"/>
        <v>1640</v>
      </c>
      <c r="CX44" s="75">
        <f t="shared" si="20"/>
        <v>0</v>
      </c>
    </row>
    <row r="45" ht="12.0" customHeight="1">
      <c r="A45" s="11"/>
      <c r="B45" s="11"/>
      <c r="C45" s="11"/>
      <c r="D45" s="47" t="str">
        <f>'Variable Capacity unit'!$D$46</f>
        <v>Half</v>
      </c>
      <c r="E45" s="35"/>
      <c r="F45" s="35"/>
      <c r="G45" s="36"/>
      <c r="H45" s="105">
        <v>2850.0</v>
      </c>
      <c r="I45" s="35"/>
      <c r="J45" s="35"/>
      <c r="K45" s="36"/>
      <c r="L45" s="105">
        <v>580.0</v>
      </c>
      <c r="M45" s="35"/>
      <c r="N45" s="35"/>
      <c r="O45" s="36"/>
      <c r="P45" s="59">
        <f>$H$45/$L$45</f>
        <v>4.913793103</v>
      </c>
      <c r="Q45" s="36"/>
      <c r="R45" s="11"/>
      <c r="S45" s="11"/>
      <c r="T45" s="11"/>
      <c r="U45" s="11"/>
      <c r="V45" s="11"/>
      <c r="W45" s="11"/>
      <c r="X45" s="11"/>
      <c r="Y45" s="11"/>
      <c r="Z45" s="11"/>
      <c r="AA45" s="11"/>
      <c r="AB45" s="11"/>
      <c r="AC45" s="11"/>
      <c r="AD45" s="11"/>
      <c r="AE45" s="11"/>
      <c r="AF45" s="11"/>
      <c r="AG45" s="11"/>
      <c r="AH45" s="11"/>
      <c r="AI45" s="11"/>
      <c r="AJ45" s="11"/>
      <c r="AK45" s="34" t="str">
        <f>'Variable Capacity unit'!$AK$46</f>
        <v>Minimum</v>
      </c>
      <c r="AL45" s="35"/>
      <c r="AM45" s="35"/>
      <c r="AN45" s="35"/>
      <c r="AO45" s="35"/>
      <c r="AP45" s="61"/>
      <c r="AQ45" s="40"/>
      <c r="AR45" s="53" t="s">
        <v>51</v>
      </c>
      <c r="AS45" s="35"/>
      <c r="AT45" s="35"/>
      <c r="AU45" s="35"/>
      <c r="AV45" s="36"/>
      <c r="AW45" s="40"/>
      <c r="AX45" s="53" t="s">
        <v>36</v>
      </c>
      <c r="AY45" s="35"/>
      <c r="AZ45" s="35"/>
      <c r="BA45" s="35"/>
      <c r="BB45" s="36"/>
      <c r="BC45" s="13">
        <v>1.0</v>
      </c>
      <c r="BD45" s="13" t="str">
        <f>IF(AND($BC$31=2,$BC$35=2),IF($BC$45=2,"Measure","Default"),"Default")</f>
        <v>Default</v>
      </c>
      <c r="BE45" s="15" t="s">
        <v>3</v>
      </c>
      <c r="BF45" s="15"/>
      <c r="BG45" s="15"/>
      <c r="BH45" s="15"/>
      <c r="BI45" s="15"/>
      <c r="BJ45" s="15"/>
      <c r="BK45" s="30"/>
      <c r="BL45" s="30"/>
      <c r="BM45" s="30"/>
      <c r="BN45" s="30"/>
      <c r="BO45" s="30"/>
      <c r="BP45" s="30"/>
      <c r="BQ45" s="15"/>
      <c r="BR45" s="15"/>
      <c r="BS45" s="15"/>
      <c r="BT45" s="15"/>
      <c r="BU45" s="15"/>
      <c r="BV45" s="15"/>
      <c r="BW45" s="15"/>
      <c r="BX45" s="15"/>
      <c r="BY45" s="15"/>
      <c r="BZ45" s="15"/>
      <c r="CA45" s="8"/>
      <c r="CB45" s="51">
        <v>28.0</v>
      </c>
      <c r="CC45" s="51">
        <f>data!$D49</f>
        <v>42</v>
      </c>
      <c r="CD45" s="51">
        <f>data!$E49</f>
        <v>0</v>
      </c>
      <c r="CE45" s="75">
        <f t="shared" si="1"/>
        <v>8066.666667</v>
      </c>
      <c r="CF45" s="76">
        <f t="shared" si="2"/>
        <v>1</v>
      </c>
      <c r="CG45" s="76">
        <f t="shared" si="3"/>
        <v>1</v>
      </c>
      <c r="CH45" s="76">
        <f t="shared" si="4"/>
        <v>0</v>
      </c>
      <c r="CI45" s="76">
        <f t="shared" si="5"/>
        <v>0</v>
      </c>
      <c r="CJ45" s="77">
        <f t="shared" si="6"/>
        <v>4975</v>
      </c>
      <c r="CK45" s="77">
        <f t="shared" si="7"/>
        <v>2408.519034</v>
      </c>
      <c r="CL45" s="77">
        <f t="shared" si="8"/>
        <v>2408.519034</v>
      </c>
      <c r="CM45" s="75">
        <f t="shared" si="9"/>
        <v>0</v>
      </c>
      <c r="CN45" s="77">
        <f t="shared" si="10"/>
        <v>1660</v>
      </c>
      <c r="CO45" s="77">
        <f t="shared" si="11"/>
        <v>698.242159</v>
      </c>
      <c r="CP45" s="77">
        <f t="shared" si="12"/>
        <v>698.242159</v>
      </c>
      <c r="CQ45" s="25">
        <f t="shared" si="13"/>
        <v>2.996987952</v>
      </c>
      <c r="CR45" s="25">
        <f t="shared" si="14"/>
        <v>3.449403625</v>
      </c>
      <c r="CS45" s="25">
        <f t="shared" si="15"/>
        <v>3.449403625</v>
      </c>
      <c r="CT45" s="77">
        <f t="shared" si="16"/>
        <v>0</v>
      </c>
      <c r="CU45" s="77">
        <f t="shared" si="17"/>
        <v>0</v>
      </c>
      <c r="CV45" s="77">
        <f t="shared" si="18"/>
        <v>0</v>
      </c>
      <c r="CW45" s="77">
        <f t="shared" si="19"/>
        <v>1660</v>
      </c>
      <c r="CX45" s="75">
        <f t="shared" si="20"/>
        <v>0</v>
      </c>
    </row>
    <row r="46" ht="12.0" customHeight="1">
      <c r="A46" s="11"/>
      <c r="B46" s="11"/>
      <c r="C46" s="11"/>
      <c r="D46" s="47" t="str">
        <f>'Variable Capacity unit'!$D$47</f>
        <v>Minimum</v>
      </c>
      <c r="E46" s="35"/>
      <c r="F46" s="35"/>
      <c r="G46" s="36"/>
      <c r="H46" s="105">
        <v>1650.0</v>
      </c>
      <c r="I46" s="35"/>
      <c r="J46" s="35"/>
      <c r="K46" s="36"/>
      <c r="L46" s="105">
        <v>290.0</v>
      </c>
      <c r="M46" s="35"/>
      <c r="N46" s="35"/>
      <c r="O46" s="36"/>
      <c r="P46" s="59">
        <f>$H$46/$L$46</f>
        <v>5.689655172</v>
      </c>
      <c r="Q46" s="36"/>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97"/>
      <c r="AR46" s="97"/>
      <c r="AS46" s="97"/>
      <c r="AT46" s="97"/>
      <c r="AU46" s="97"/>
      <c r="AV46" s="97"/>
      <c r="AW46" s="97"/>
      <c r="AX46" s="97"/>
      <c r="AY46" s="97"/>
      <c r="AZ46" s="119"/>
      <c r="BA46" s="119"/>
      <c r="BB46" s="97"/>
      <c r="BC46" s="13"/>
      <c r="BD46" s="13"/>
      <c r="BE46" s="15" t="s">
        <v>3</v>
      </c>
      <c r="BF46" s="15"/>
      <c r="BG46" s="15"/>
      <c r="BH46" s="15"/>
      <c r="BI46" s="15"/>
      <c r="BJ46" s="15"/>
      <c r="BK46" s="30"/>
      <c r="BL46" s="30"/>
      <c r="BM46" s="30"/>
      <c r="BN46" s="30"/>
      <c r="BO46" s="30"/>
      <c r="BP46" s="30"/>
      <c r="BQ46" s="15"/>
      <c r="BR46" s="15"/>
      <c r="BS46" s="15"/>
      <c r="BT46" s="15"/>
      <c r="BU46" s="15"/>
      <c r="BV46" s="15"/>
      <c r="BW46" s="15"/>
      <c r="BX46" s="15"/>
      <c r="BY46" s="15"/>
      <c r="BZ46" s="15"/>
      <c r="CA46" s="8"/>
      <c r="CB46" s="51">
        <v>29.0</v>
      </c>
      <c r="CC46" s="51">
        <f>data!$D50</f>
        <v>43</v>
      </c>
      <c r="CD46" s="51">
        <f>data!$E50</f>
        <v>0</v>
      </c>
      <c r="CE46" s="75">
        <f t="shared" si="1"/>
        <v>8433.333333</v>
      </c>
      <c r="CF46" s="76">
        <f t="shared" si="2"/>
        <v>1</v>
      </c>
      <c r="CG46" s="76">
        <f t="shared" si="3"/>
        <v>1</v>
      </c>
      <c r="CH46" s="76">
        <f t="shared" si="4"/>
        <v>0</v>
      </c>
      <c r="CI46" s="76">
        <f t="shared" si="5"/>
        <v>0</v>
      </c>
      <c r="CJ46" s="77">
        <f t="shared" si="6"/>
        <v>4900</v>
      </c>
      <c r="CK46" s="77">
        <f t="shared" si="7"/>
        <v>2374.55896</v>
      </c>
      <c r="CL46" s="77">
        <f t="shared" si="8"/>
        <v>2374.55896</v>
      </c>
      <c r="CM46" s="75">
        <f t="shared" si="9"/>
        <v>0</v>
      </c>
      <c r="CN46" s="77">
        <f t="shared" si="10"/>
        <v>1680</v>
      </c>
      <c r="CO46" s="77">
        <f t="shared" si="11"/>
        <v>707.3377097</v>
      </c>
      <c r="CP46" s="77">
        <f t="shared" si="12"/>
        <v>707.3377097</v>
      </c>
      <c r="CQ46" s="25">
        <f t="shared" si="13"/>
        <v>2.916666667</v>
      </c>
      <c r="CR46" s="25">
        <f t="shared" si="14"/>
        <v>3.357037137</v>
      </c>
      <c r="CS46" s="25">
        <f t="shared" si="15"/>
        <v>3.357037137</v>
      </c>
      <c r="CT46" s="77">
        <f t="shared" si="16"/>
        <v>0</v>
      </c>
      <c r="CU46" s="77">
        <f t="shared" si="17"/>
        <v>0</v>
      </c>
      <c r="CV46" s="77">
        <f t="shared" si="18"/>
        <v>0</v>
      </c>
      <c r="CW46" s="77">
        <f t="shared" si="19"/>
        <v>1680</v>
      </c>
      <c r="CX46" s="75">
        <f t="shared" si="20"/>
        <v>0</v>
      </c>
    </row>
    <row r="47" ht="12.0" customHeight="1">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t="str">
        <f>'Variable Capacity unit'!$AI$49</f>
        <v>(35℃ Low Humidity and cyclic)</v>
      </c>
      <c r="AJ47" s="11"/>
      <c r="AK47" s="11"/>
      <c r="AL47" s="11"/>
      <c r="AM47" s="11"/>
      <c r="AN47" s="11"/>
      <c r="AO47" s="11"/>
      <c r="AP47" s="11"/>
      <c r="AQ47" s="97"/>
      <c r="AR47" s="97"/>
      <c r="AS47" s="97"/>
      <c r="AT47" s="97"/>
      <c r="AU47" s="97"/>
      <c r="AV47" s="97"/>
      <c r="AW47" s="97"/>
      <c r="AX47" s="97"/>
      <c r="AY47" s="97"/>
      <c r="AZ47" s="119"/>
      <c r="BA47" s="119"/>
      <c r="BB47" s="97"/>
      <c r="BC47" s="13"/>
      <c r="BD47" s="13"/>
      <c r="BE47" s="15" t="s">
        <v>3</v>
      </c>
      <c r="BF47" s="15"/>
      <c r="BG47" s="15"/>
      <c r="BH47" s="15"/>
      <c r="BI47" s="15"/>
      <c r="BJ47" s="15"/>
      <c r="BK47" s="30"/>
      <c r="BL47" s="30"/>
      <c r="BM47" s="30"/>
      <c r="BN47" s="30"/>
      <c r="BO47" s="30"/>
      <c r="BP47" s="30"/>
      <c r="BQ47" s="15"/>
      <c r="BR47" s="15"/>
      <c r="BS47" s="15"/>
      <c r="BT47" s="15"/>
      <c r="BU47" s="15"/>
      <c r="BV47" s="15"/>
      <c r="BW47" s="15"/>
      <c r="BX47" s="15"/>
      <c r="BY47" s="15"/>
      <c r="BZ47" s="15"/>
      <c r="CA47" s="8"/>
      <c r="CB47" s="51">
        <v>30.0</v>
      </c>
      <c r="CC47" s="51">
        <f>data!$D51</f>
        <v>44</v>
      </c>
      <c r="CD47" s="51">
        <f>data!$E51</f>
        <v>0</v>
      </c>
      <c r="CE47" s="75">
        <f t="shared" si="1"/>
        <v>8800</v>
      </c>
      <c r="CF47" s="76">
        <f t="shared" si="2"/>
        <v>1</v>
      </c>
      <c r="CG47" s="76">
        <f t="shared" si="3"/>
        <v>1</v>
      </c>
      <c r="CH47" s="76">
        <f t="shared" si="4"/>
        <v>0</v>
      </c>
      <c r="CI47" s="76">
        <f t="shared" si="5"/>
        <v>0</v>
      </c>
      <c r="CJ47" s="77">
        <f t="shared" si="6"/>
        <v>4825</v>
      </c>
      <c r="CK47" s="77">
        <f t="shared" si="7"/>
        <v>2340.598886</v>
      </c>
      <c r="CL47" s="77">
        <f t="shared" si="8"/>
        <v>2340.598886</v>
      </c>
      <c r="CM47" s="75">
        <f t="shared" si="9"/>
        <v>0</v>
      </c>
      <c r="CN47" s="77">
        <f t="shared" si="10"/>
        <v>1700</v>
      </c>
      <c r="CO47" s="77">
        <f t="shared" si="11"/>
        <v>716.4332604</v>
      </c>
      <c r="CP47" s="77">
        <f t="shared" si="12"/>
        <v>716.4332604</v>
      </c>
      <c r="CQ47" s="25">
        <f t="shared" si="13"/>
        <v>2.838235294</v>
      </c>
      <c r="CR47" s="25">
        <f t="shared" si="14"/>
        <v>3.267015946</v>
      </c>
      <c r="CS47" s="25">
        <f t="shared" si="15"/>
        <v>3.267015946</v>
      </c>
      <c r="CT47" s="77">
        <f t="shared" si="16"/>
        <v>0</v>
      </c>
      <c r="CU47" s="77">
        <f t="shared" si="17"/>
        <v>0</v>
      </c>
      <c r="CV47" s="77">
        <f t="shared" si="18"/>
        <v>0</v>
      </c>
      <c r="CW47" s="77">
        <f t="shared" si="19"/>
        <v>1700</v>
      </c>
      <c r="CX47" s="75">
        <f t="shared" si="20"/>
        <v>0</v>
      </c>
    </row>
    <row r="48" ht="12.0" customHeight="1">
      <c r="A48" s="11"/>
      <c r="B48" s="11"/>
      <c r="C48" s="11"/>
      <c r="D48" s="11" t="str">
        <f>'Variable Capacity unit'!$D$49</f>
        <v>Low humidity and Cyclic condition ( 35℃ )</v>
      </c>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34" t="str">
        <f>'Variable Capacity unit'!$AK$50</f>
        <v>Half Dry Coil</v>
      </c>
      <c r="AL48" s="35"/>
      <c r="AM48" s="35"/>
      <c r="AN48" s="35"/>
      <c r="AO48" s="35"/>
      <c r="AP48" s="61"/>
      <c r="AQ48" s="73"/>
      <c r="AR48" s="116" t="s">
        <v>51</v>
      </c>
      <c r="AS48" s="79"/>
      <c r="AT48" s="79"/>
      <c r="AU48" s="79"/>
      <c r="AV48" s="91"/>
      <c r="AW48" s="73"/>
      <c r="AX48" s="116" t="s">
        <v>36</v>
      </c>
      <c r="AY48" s="79"/>
      <c r="AZ48" s="79"/>
      <c r="BA48" s="79"/>
      <c r="BB48" s="91"/>
      <c r="BC48" s="13">
        <v>1.0</v>
      </c>
      <c r="BD48" s="13" t="str">
        <f>IF(AND($BC$31=2,$BC$35=1),IF($BC$48=2,"Measure","Default"),"Default")</f>
        <v>Default</v>
      </c>
      <c r="BE48" s="15" t="s">
        <v>3</v>
      </c>
      <c r="BF48" s="15"/>
      <c r="BG48" s="15"/>
      <c r="BH48" s="15"/>
      <c r="BI48" s="15"/>
      <c r="BJ48" s="15"/>
      <c r="BK48" s="30"/>
      <c r="BL48" s="30"/>
      <c r="BM48" s="30"/>
      <c r="BN48" s="30"/>
      <c r="BO48" s="30"/>
      <c r="BP48" s="30"/>
      <c r="BQ48" s="15"/>
      <c r="BR48" s="15"/>
      <c r="BS48" s="15"/>
      <c r="BT48" s="15"/>
      <c r="BU48" s="15"/>
      <c r="BV48" s="15"/>
      <c r="BW48" s="15"/>
      <c r="BX48" s="15"/>
      <c r="BY48" s="15"/>
      <c r="BZ48" s="15"/>
      <c r="CA48" s="8"/>
      <c r="CB48" s="51">
        <v>31.0</v>
      </c>
      <c r="CC48" s="51">
        <f>data!$D52</f>
        <v>45</v>
      </c>
      <c r="CD48" s="51">
        <f>data!$E52</f>
        <v>0</v>
      </c>
      <c r="CE48" s="75">
        <f t="shared" si="1"/>
        <v>9166.666667</v>
      </c>
      <c r="CF48" s="76">
        <f t="shared" si="2"/>
        <v>1</v>
      </c>
      <c r="CG48" s="76">
        <f t="shared" si="3"/>
        <v>1</v>
      </c>
      <c r="CH48" s="76">
        <f t="shared" si="4"/>
        <v>0</v>
      </c>
      <c r="CI48" s="76">
        <f t="shared" si="5"/>
        <v>0</v>
      </c>
      <c r="CJ48" s="77">
        <f t="shared" si="6"/>
        <v>4750</v>
      </c>
      <c r="CK48" s="77">
        <f t="shared" si="7"/>
        <v>2306.638812</v>
      </c>
      <c r="CL48" s="77">
        <f t="shared" si="8"/>
        <v>2306.638812</v>
      </c>
      <c r="CM48" s="75">
        <f t="shared" si="9"/>
        <v>0</v>
      </c>
      <c r="CN48" s="77">
        <f t="shared" si="10"/>
        <v>1720</v>
      </c>
      <c r="CO48" s="77">
        <f t="shared" si="11"/>
        <v>725.5288111</v>
      </c>
      <c r="CP48" s="77">
        <f t="shared" si="12"/>
        <v>725.5288111</v>
      </c>
      <c r="CQ48" s="25">
        <f t="shared" si="13"/>
        <v>2.761627907</v>
      </c>
      <c r="CR48" s="25">
        <f t="shared" si="14"/>
        <v>3.179251845</v>
      </c>
      <c r="CS48" s="25">
        <f t="shared" si="15"/>
        <v>3.179251845</v>
      </c>
      <c r="CT48" s="77">
        <f t="shared" si="16"/>
        <v>0</v>
      </c>
      <c r="CU48" s="77">
        <f t="shared" si="17"/>
        <v>0</v>
      </c>
      <c r="CV48" s="77">
        <f t="shared" si="18"/>
        <v>0</v>
      </c>
      <c r="CW48" s="77">
        <f t="shared" si="19"/>
        <v>1720</v>
      </c>
      <c r="CX48" s="75">
        <f t="shared" si="20"/>
        <v>0</v>
      </c>
    </row>
    <row r="49" ht="12.0" customHeight="1">
      <c r="A49" s="11"/>
      <c r="B49" s="11"/>
      <c r="C49" s="11"/>
      <c r="D49" s="11"/>
      <c r="E49" s="11"/>
      <c r="F49" s="11"/>
      <c r="G49" s="11"/>
      <c r="H49" s="113" t="str">
        <f>'Variable Capacity unit'!$H$8</f>
        <v>Capacity [W]</v>
      </c>
      <c r="I49" s="71"/>
      <c r="J49" s="71"/>
      <c r="K49" s="74"/>
      <c r="L49" s="113" t="str">
        <f>'Variable Capacity unit'!$L$8</f>
        <v>Power [W]</v>
      </c>
      <c r="M49" s="71"/>
      <c r="N49" s="71"/>
      <c r="O49" s="74"/>
      <c r="P49" s="44" t="str">
        <f>'Variable Capacity unit'!$P$8</f>
        <v>EER</v>
      </c>
      <c r="Q49" s="36"/>
      <c r="R49" s="11"/>
      <c r="S49" s="11"/>
      <c r="T49" s="11"/>
      <c r="U49" s="11"/>
      <c r="V49" s="11"/>
      <c r="W49" s="11"/>
      <c r="X49" s="11"/>
      <c r="Y49" s="11"/>
      <c r="Z49" s="11"/>
      <c r="AA49" s="11"/>
      <c r="AB49" s="11"/>
      <c r="AC49" s="11"/>
      <c r="AD49" s="11"/>
      <c r="AE49" s="11"/>
      <c r="AF49" s="11"/>
      <c r="AG49" s="11"/>
      <c r="AH49" s="11"/>
      <c r="AI49" s="11"/>
      <c r="AJ49" s="11"/>
      <c r="AK49" s="34" t="str">
        <f>'Variable Capacity unit'!$AK$51</f>
        <v>Half Cyclic</v>
      </c>
      <c r="AL49" s="35"/>
      <c r="AM49" s="35"/>
      <c r="AN49" s="35"/>
      <c r="AO49" s="35"/>
      <c r="AP49" s="61"/>
      <c r="AQ49" s="117"/>
      <c r="AR49" s="86"/>
      <c r="AS49" s="87"/>
      <c r="AT49" s="87"/>
      <c r="AU49" s="87"/>
      <c r="AV49" s="93"/>
      <c r="AW49" s="117"/>
      <c r="AX49" s="86"/>
      <c r="AY49" s="87"/>
      <c r="AZ49" s="87"/>
      <c r="BA49" s="87"/>
      <c r="BB49" s="93"/>
      <c r="BC49" s="13"/>
      <c r="BD49" s="13"/>
      <c r="BE49" s="15" t="s">
        <v>3</v>
      </c>
      <c r="BF49" s="15"/>
      <c r="BG49" s="15"/>
      <c r="BH49" s="15"/>
      <c r="BI49" s="15"/>
      <c r="BJ49" s="15"/>
      <c r="BK49" s="30"/>
      <c r="BL49" s="30"/>
      <c r="BM49" s="30"/>
      <c r="BN49" s="30"/>
      <c r="BO49" s="30"/>
      <c r="BP49" s="30"/>
      <c r="BQ49" s="15"/>
      <c r="BR49" s="15"/>
      <c r="BS49" s="15"/>
      <c r="BT49" s="15"/>
      <c r="BU49" s="15"/>
      <c r="BV49" s="15"/>
      <c r="BW49" s="15"/>
      <c r="BX49" s="15"/>
      <c r="BY49" s="15"/>
      <c r="BZ49" s="15"/>
      <c r="CA49" s="8"/>
      <c r="CB49" s="51"/>
      <c r="CC49" s="51"/>
      <c r="CD49" s="51">
        <f>SUM(CD18:CD48)</f>
        <v>1817</v>
      </c>
      <c r="CE49" s="51"/>
      <c r="CF49" s="51"/>
      <c r="CG49" s="51"/>
      <c r="CH49" s="51"/>
      <c r="CI49" s="51"/>
      <c r="CJ49" s="51"/>
      <c r="CK49" s="51"/>
      <c r="CL49" s="8"/>
      <c r="CM49" s="46">
        <f>SUM(CM18:CM48)</f>
        <v>4032233.333</v>
      </c>
      <c r="CN49" s="24"/>
      <c r="CO49" s="24"/>
      <c r="CP49" s="24"/>
      <c r="CQ49" s="24"/>
      <c r="CR49" s="24"/>
      <c r="CS49" s="24"/>
      <c r="CT49" s="67"/>
      <c r="CU49" s="67"/>
      <c r="CV49" s="67"/>
      <c r="CW49" s="8"/>
      <c r="CX49" s="106">
        <f>SUM(CX18:CX48)</f>
        <v>848904.5958</v>
      </c>
    </row>
    <row r="50" ht="12.0" customHeight="1">
      <c r="A50" s="11"/>
      <c r="B50" s="11"/>
      <c r="C50" s="11"/>
      <c r="D50" s="34" t="str">
        <f>'Variable Capacity unit'!$D$51</f>
        <v>Half Dry Coil</v>
      </c>
      <c r="E50" s="35"/>
      <c r="F50" s="35"/>
      <c r="G50" s="36"/>
      <c r="H50" s="105">
        <v>3200.0</v>
      </c>
      <c r="I50" s="35"/>
      <c r="J50" s="35"/>
      <c r="K50" s="36"/>
      <c r="L50" s="105">
        <v>600.0</v>
      </c>
      <c r="M50" s="35"/>
      <c r="N50" s="35"/>
      <c r="O50" s="36"/>
      <c r="P50" s="59">
        <f>$H$50/$L$50</f>
        <v>5.333333333</v>
      </c>
      <c r="Q50" s="36"/>
      <c r="R50" s="11"/>
      <c r="S50" s="11"/>
      <c r="T50" s="11"/>
      <c r="U50" s="11"/>
      <c r="V50" s="11"/>
      <c r="W50" s="11"/>
      <c r="X50" s="11"/>
      <c r="Y50" s="11"/>
      <c r="Z50" s="11"/>
      <c r="AA50" s="11"/>
      <c r="AB50" s="11"/>
      <c r="AC50" s="11"/>
      <c r="AD50" s="11"/>
      <c r="AE50" s="11"/>
      <c r="AF50" s="11"/>
      <c r="AG50" s="11"/>
      <c r="AH50" s="11"/>
      <c r="AI50" s="11"/>
      <c r="AJ50" s="11"/>
      <c r="AK50" s="34" t="str">
        <f>'Variable Capacity unit'!$AK$52</f>
        <v>Min Dry Coil</v>
      </c>
      <c r="AL50" s="35"/>
      <c r="AM50" s="35"/>
      <c r="AN50" s="35"/>
      <c r="AO50" s="35"/>
      <c r="AP50" s="61"/>
      <c r="AQ50" s="73"/>
      <c r="AR50" s="116" t="s">
        <v>51</v>
      </c>
      <c r="AS50" s="79"/>
      <c r="AT50" s="79"/>
      <c r="AU50" s="79"/>
      <c r="AV50" s="91"/>
      <c r="AW50" s="73"/>
      <c r="AX50" s="116" t="s">
        <v>36</v>
      </c>
      <c r="AY50" s="79"/>
      <c r="AZ50" s="79"/>
      <c r="BA50" s="79"/>
      <c r="BB50" s="91"/>
      <c r="BC50" s="13">
        <v>1.0</v>
      </c>
      <c r="BD50" s="13" t="str">
        <f>IF(AND($BC$31=2,$BC$35=2),IF($BC$50=2,"Measure","Default"),"Default")</f>
        <v>Default</v>
      </c>
      <c r="BE50" s="15" t="s">
        <v>3</v>
      </c>
      <c r="BF50" s="15"/>
      <c r="BG50" s="15"/>
      <c r="BH50" s="15"/>
      <c r="BI50" s="15"/>
      <c r="BJ50" s="15"/>
      <c r="BK50" s="30"/>
      <c r="BL50" s="30"/>
      <c r="BM50" s="30"/>
      <c r="BN50" s="30"/>
      <c r="BO50" s="30"/>
      <c r="BP50" s="30"/>
      <c r="BQ50" s="15"/>
      <c r="BR50" s="15"/>
      <c r="BS50" s="15"/>
      <c r="BT50" s="15"/>
      <c r="BU50" s="15"/>
      <c r="BV50" s="15"/>
      <c r="BW50" s="15"/>
      <c r="BX50" s="15"/>
      <c r="BY50" s="15"/>
      <c r="BZ50" s="15"/>
      <c r="CA50" s="8"/>
      <c r="CB50" s="8"/>
      <c r="CC50" s="8"/>
      <c r="CD50" s="8"/>
      <c r="CE50" s="8"/>
      <c r="CF50" s="8"/>
      <c r="CG50" s="8"/>
      <c r="CH50" s="8"/>
      <c r="CI50" s="8"/>
      <c r="CJ50" s="8"/>
      <c r="CK50" s="8"/>
      <c r="CL50" s="8"/>
      <c r="CM50" s="8"/>
      <c r="CN50" s="8"/>
      <c r="CO50" s="8"/>
      <c r="CP50" s="8"/>
      <c r="CQ50" s="8"/>
      <c r="CR50" s="8"/>
      <c r="CS50" s="8"/>
      <c r="CT50" s="8"/>
      <c r="CU50" s="8"/>
      <c r="CV50" s="8"/>
      <c r="CW50" s="8"/>
      <c r="CX50" s="8"/>
    </row>
    <row r="51" ht="12.0" customHeight="1">
      <c r="A51" s="11"/>
      <c r="B51" s="11"/>
      <c r="C51" s="11"/>
      <c r="D51" s="34" t="str">
        <f>'Variable Capacity unit'!$D$52</f>
        <v>Half Cyclic</v>
      </c>
      <c r="E51" s="35"/>
      <c r="F51" s="35"/>
      <c r="G51" s="36"/>
      <c r="H51" s="105">
        <v>2300.0</v>
      </c>
      <c r="I51" s="35"/>
      <c r="J51" s="35"/>
      <c r="K51" s="36"/>
      <c r="L51" s="105">
        <v>490.0</v>
      </c>
      <c r="M51" s="35"/>
      <c r="N51" s="35"/>
      <c r="O51" s="36"/>
      <c r="P51" s="59">
        <f>$H$51/$L$51</f>
        <v>4.693877551</v>
      </c>
      <c r="Q51" s="36"/>
      <c r="R51" s="11"/>
      <c r="S51" s="11"/>
      <c r="T51" s="11"/>
      <c r="U51" s="11"/>
      <c r="V51" s="11"/>
      <c r="W51" s="11"/>
      <c r="X51" s="11"/>
      <c r="Y51" s="11"/>
      <c r="Z51" s="11"/>
      <c r="AA51" s="11"/>
      <c r="AB51" s="11"/>
      <c r="AC51" s="11"/>
      <c r="AD51" s="11"/>
      <c r="AE51" s="11"/>
      <c r="AF51" s="11"/>
      <c r="AG51" s="11"/>
      <c r="AH51" s="11"/>
      <c r="AI51" s="11"/>
      <c r="AJ51" s="11"/>
      <c r="AK51" s="34" t="str">
        <f>'Variable Capacity unit'!$AK$53</f>
        <v>Min Cyclic</v>
      </c>
      <c r="AL51" s="35"/>
      <c r="AM51" s="35"/>
      <c r="AN51" s="35"/>
      <c r="AO51" s="35"/>
      <c r="AP51" s="61"/>
      <c r="AQ51" s="117"/>
      <c r="AR51" s="86"/>
      <c r="AS51" s="87"/>
      <c r="AT51" s="87"/>
      <c r="AU51" s="87"/>
      <c r="AV51" s="93"/>
      <c r="AW51" s="117"/>
      <c r="AX51" s="86"/>
      <c r="AY51" s="87"/>
      <c r="AZ51" s="87"/>
      <c r="BA51" s="87"/>
      <c r="BB51" s="93"/>
      <c r="BC51" s="13"/>
      <c r="BD51" s="13"/>
      <c r="BE51" s="15" t="s">
        <v>3</v>
      </c>
      <c r="BF51" s="15"/>
      <c r="BG51" s="15"/>
      <c r="BH51" s="15"/>
      <c r="BI51" s="15"/>
      <c r="BJ51" s="15"/>
      <c r="BK51" s="30"/>
      <c r="BL51" s="30"/>
      <c r="BM51" s="30"/>
      <c r="BN51" s="30"/>
      <c r="BO51" s="30"/>
      <c r="BP51" s="30"/>
      <c r="BQ51" s="15"/>
      <c r="BR51" s="15"/>
      <c r="BS51" s="15"/>
      <c r="BT51" s="15"/>
      <c r="BU51" s="15"/>
      <c r="BV51" s="15"/>
      <c r="BW51" s="15"/>
      <c r="BX51" s="15"/>
      <c r="BY51" s="15"/>
      <c r="BZ51" s="15"/>
      <c r="CA51" s="8"/>
      <c r="CB51" s="8"/>
      <c r="CC51" s="8"/>
      <c r="CD51" s="8"/>
      <c r="CE51" s="8"/>
      <c r="CF51" s="8"/>
      <c r="CG51" s="8"/>
      <c r="CH51" s="8"/>
      <c r="CI51" s="8"/>
      <c r="CJ51" s="8"/>
      <c r="CK51" s="8"/>
      <c r="CL51" s="8"/>
      <c r="CM51" s="8"/>
      <c r="CN51" s="8"/>
      <c r="CO51" s="8"/>
      <c r="CP51" s="8"/>
      <c r="CQ51" s="8"/>
      <c r="CR51" s="8"/>
      <c r="CS51" s="8"/>
      <c r="CT51" s="8"/>
      <c r="CU51" s="8"/>
      <c r="CV51" s="8"/>
      <c r="CW51" s="8"/>
      <c r="CX51" s="8"/>
    </row>
    <row r="52" ht="12.0" customHeight="1">
      <c r="A52" s="11"/>
      <c r="B52" s="11"/>
      <c r="C52" s="11"/>
      <c r="D52" s="34" t="str">
        <f>'Variable Capacity unit'!$D$53</f>
        <v>Min Dry Coil</v>
      </c>
      <c r="E52" s="35"/>
      <c r="F52" s="35"/>
      <c r="G52" s="36"/>
      <c r="H52" s="105">
        <v>3500.0</v>
      </c>
      <c r="I52" s="35"/>
      <c r="J52" s="35"/>
      <c r="K52" s="36"/>
      <c r="L52" s="105">
        <v>580.0</v>
      </c>
      <c r="M52" s="35"/>
      <c r="N52" s="35"/>
      <c r="O52" s="36"/>
      <c r="P52" s="59">
        <f>$H$52/$L$52</f>
        <v>6.034482759</v>
      </c>
      <c r="Q52" s="36"/>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97"/>
      <c r="BB52" s="97"/>
      <c r="BC52" s="13"/>
      <c r="BD52" s="13"/>
      <c r="BE52" s="15" t="s">
        <v>3</v>
      </c>
      <c r="BF52" s="15"/>
      <c r="BG52" s="15"/>
      <c r="BH52" s="15"/>
      <c r="BI52" s="15"/>
      <c r="BJ52" s="15"/>
      <c r="BK52" s="15"/>
      <c r="BL52" s="15"/>
      <c r="BM52" s="15"/>
      <c r="BN52" s="15"/>
      <c r="BO52" s="15"/>
      <c r="BP52" s="15"/>
      <c r="BQ52" s="15"/>
      <c r="BR52" s="15"/>
      <c r="BS52" s="15"/>
      <c r="BT52" s="15"/>
      <c r="BU52" s="15"/>
      <c r="BV52" s="15"/>
      <c r="BW52" s="15"/>
      <c r="BX52" s="120"/>
      <c r="BY52" s="120"/>
      <c r="BZ52" s="15"/>
      <c r="CA52" s="8"/>
      <c r="CB52" s="8"/>
      <c r="CC52" s="8"/>
      <c r="CD52" s="8"/>
      <c r="CE52" s="8"/>
      <c r="CF52" s="8"/>
      <c r="CG52" s="8"/>
      <c r="CH52" s="8"/>
      <c r="CI52" s="8"/>
      <c r="CJ52" s="8"/>
      <c r="CK52" s="8"/>
      <c r="CL52" s="8"/>
      <c r="CM52" s="8"/>
      <c r="CN52" s="8"/>
      <c r="CO52" s="8"/>
      <c r="CP52" s="8"/>
      <c r="CQ52" s="8"/>
      <c r="CR52" s="8"/>
      <c r="CS52" s="8"/>
      <c r="CT52" s="8"/>
      <c r="CU52" s="8"/>
      <c r="CV52" s="8"/>
      <c r="CW52" s="8"/>
      <c r="CX52" s="8"/>
    </row>
    <row r="53" ht="12.0" customHeight="1">
      <c r="A53" s="11"/>
      <c r="B53" s="11"/>
      <c r="C53" s="11"/>
      <c r="D53" s="34" t="str">
        <f>'Variable Capacity unit'!$D$54</f>
        <v>Min Cyclic</v>
      </c>
      <c r="E53" s="35"/>
      <c r="F53" s="35"/>
      <c r="G53" s="36"/>
      <c r="H53" s="105">
        <v>2500.0</v>
      </c>
      <c r="I53" s="35"/>
      <c r="J53" s="35"/>
      <c r="K53" s="36"/>
      <c r="L53" s="105">
        <v>500.0</v>
      </c>
      <c r="M53" s="35"/>
      <c r="N53" s="35"/>
      <c r="O53" s="36"/>
      <c r="P53" s="59">
        <f>$H$53/$L$53</f>
        <v>5</v>
      </c>
      <c r="Q53" s="36"/>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97"/>
      <c r="BB53" s="97"/>
      <c r="BC53" s="13"/>
      <c r="BD53" s="13"/>
      <c r="BE53" s="15" t="s">
        <v>3</v>
      </c>
      <c r="BF53" s="15"/>
      <c r="BG53" s="15"/>
      <c r="BH53" s="15"/>
      <c r="BI53" s="15"/>
      <c r="BJ53" s="15"/>
      <c r="BK53" s="15"/>
      <c r="BL53" s="15"/>
      <c r="BM53" s="15"/>
      <c r="BN53" s="15"/>
      <c r="BO53" s="15"/>
      <c r="BP53" s="15"/>
      <c r="BQ53" s="15"/>
      <c r="BR53" s="15"/>
      <c r="BS53" s="15"/>
      <c r="BT53" s="15"/>
      <c r="BU53" s="15"/>
      <c r="BV53" s="15"/>
      <c r="BW53" s="15"/>
      <c r="BX53" s="120"/>
      <c r="BY53" s="120"/>
      <c r="BZ53" s="15"/>
      <c r="CA53" s="8"/>
      <c r="CB53" s="8"/>
      <c r="CC53" s="8"/>
      <c r="CD53" s="8"/>
      <c r="CE53" s="8"/>
      <c r="CF53" s="8"/>
      <c r="CG53" s="8"/>
      <c r="CH53" s="8"/>
      <c r="CI53" s="8"/>
      <c r="CJ53" s="8"/>
      <c r="CK53" s="8"/>
      <c r="CL53" s="8"/>
      <c r="CM53" s="8"/>
      <c r="CN53" s="8"/>
      <c r="CO53" s="8"/>
      <c r="CP53" s="8"/>
      <c r="CQ53" s="8"/>
      <c r="CR53" s="8"/>
      <c r="CS53" s="8"/>
      <c r="CT53" s="8"/>
      <c r="CU53" s="8"/>
      <c r="CV53" s="8"/>
      <c r="CW53" s="8"/>
      <c r="CX53" s="8"/>
    </row>
    <row r="54" ht="12.0" customHeight="1">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97"/>
      <c r="BB54" s="97"/>
      <c r="BC54" s="107"/>
      <c r="BD54" s="107"/>
      <c r="BE54" s="15" t="s">
        <v>3</v>
      </c>
      <c r="BF54" s="15"/>
      <c r="BG54" s="15"/>
      <c r="BH54" s="15"/>
      <c r="BI54" s="15"/>
      <c r="BJ54" s="15"/>
      <c r="BK54" s="15"/>
      <c r="BL54" s="15"/>
      <c r="BM54" s="15"/>
      <c r="BN54" s="15"/>
      <c r="BO54" s="15"/>
      <c r="BP54" s="15"/>
      <c r="BQ54" s="15"/>
      <c r="BR54" s="15"/>
      <c r="BS54" s="15"/>
      <c r="BT54" s="15"/>
      <c r="BU54" s="15"/>
      <c r="BV54" s="15"/>
      <c r="BW54" s="15"/>
      <c r="BX54" s="120"/>
      <c r="BY54" s="120"/>
      <c r="BZ54" s="15"/>
      <c r="CA54" s="8"/>
      <c r="CB54" s="8"/>
      <c r="CC54" s="8"/>
      <c r="CD54" s="8"/>
      <c r="CE54" s="8"/>
      <c r="CF54" s="8"/>
      <c r="CG54" s="8"/>
      <c r="CH54" s="8"/>
      <c r="CI54" s="8"/>
      <c r="CJ54" s="8"/>
      <c r="CK54" s="8"/>
      <c r="CL54" s="8"/>
      <c r="CM54" s="8"/>
      <c r="CN54" s="8"/>
      <c r="CO54" s="8"/>
      <c r="CP54" s="8"/>
      <c r="CQ54" s="8"/>
      <c r="CR54" s="8"/>
      <c r="CS54" s="8"/>
      <c r="CT54" s="8"/>
      <c r="CU54" s="8"/>
      <c r="CV54" s="8"/>
      <c r="CW54" s="8"/>
      <c r="CX54" s="8"/>
    </row>
    <row r="55" ht="12.0" customHeight="1">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97"/>
      <c r="BB55" s="97"/>
      <c r="BC55" s="107"/>
      <c r="BD55" s="107"/>
      <c r="BE55" s="15" t="s">
        <v>3</v>
      </c>
      <c r="BF55" s="15"/>
      <c r="BG55" s="15"/>
      <c r="BH55" s="15"/>
      <c r="BI55" s="15"/>
      <c r="BJ55" s="15"/>
      <c r="BK55" s="15"/>
      <c r="BL55" s="15"/>
      <c r="BM55" s="15"/>
      <c r="BN55" s="15"/>
      <c r="BO55" s="15"/>
      <c r="BP55" s="15"/>
      <c r="BQ55" s="15"/>
      <c r="BR55" s="15"/>
      <c r="BS55" s="15"/>
      <c r="BT55" s="15"/>
      <c r="BU55" s="15"/>
      <c r="BV55" s="15"/>
      <c r="BW55" s="15"/>
      <c r="BX55" s="120"/>
      <c r="BY55" s="120"/>
      <c r="BZ55" s="15"/>
      <c r="CA55" s="8"/>
      <c r="CB55" s="8"/>
      <c r="CC55" s="8"/>
      <c r="CD55" s="8"/>
      <c r="CE55" s="8"/>
      <c r="CF55" s="8"/>
      <c r="CG55" s="8"/>
      <c r="CH55" s="8"/>
      <c r="CI55" s="8"/>
      <c r="CJ55" s="8"/>
      <c r="CK55" s="8"/>
      <c r="CL55" s="8"/>
      <c r="CM55" s="8"/>
      <c r="CN55" s="8"/>
      <c r="CO55" s="8"/>
      <c r="CP55" s="8"/>
      <c r="CQ55" s="8"/>
      <c r="CR55" s="8"/>
      <c r="CS55" s="8"/>
      <c r="CT55" s="8"/>
      <c r="CU55" s="8"/>
      <c r="CV55" s="8"/>
      <c r="CW55" s="8"/>
      <c r="CX55" s="8"/>
    </row>
    <row r="56" ht="14.25" customHeight="1">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8"/>
      <c r="CB56" s="8"/>
      <c r="CC56" s="8"/>
      <c r="CD56" s="8"/>
      <c r="CE56" s="8"/>
      <c r="CF56" s="8"/>
      <c r="CG56" s="8"/>
      <c r="CH56" s="8"/>
      <c r="CI56" s="8"/>
      <c r="CJ56" s="8"/>
      <c r="CK56" s="8"/>
      <c r="CL56" s="8"/>
      <c r="CM56" s="8"/>
      <c r="CN56" s="8"/>
      <c r="CO56" s="8"/>
      <c r="CP56" s="8"/>
      <c r="CQ56" s="8"/>
      <c r="CR56" s="8"/>
      <c r="CS56" s="8"/>
      <c r="CT56" s="8"/>
      <c r="CU56" s="8"/>
      <c r="CV56" s="8"/>
      <c r="CW56" s="8"/>
      <c r="CX56" s="8"/>
    </row>
    <row r="57" ht="14.25" customHeight="1">
      <c r="A57" s="15"/>
      <c r="B57" s="15"/>
      <c r="C57" s="15"/>
      <c r="D57" s="15"/>
      <c r="E57" s="15"/>
      <c r="F57" s="15"/>
      <c r="G57" s="15"/>
      <c r="H57" s="15"/>
      <c r="I57" s="15"/>
      <c r="J57" s="15"/>
      <c r="K57" s="15"/>
      <c r="L57" s="15"/>
      <c r="M57" s="15"/>
      <c r="N57" s="15"/>
      <c r="O57" s="15"/>
      <c r="P57" s="15"/>
      <c r="Q57" s="15"/>
      <c r="R57" s="15"/>
      <c r="S57" s="15"/>
      <c r="T57" s="15"/>
      <c r="U57" s="15"/>
      <c r="V57" s="15"/>
      <c r="W57" s="15"/>
      <c r="X57" s="15"/>
      <c r="Y57" s="14"/>
      <c r="Z57" s="14"/>
      <c r="AA57" s="14"/>
      <c r="AB57" s="14"/>
      <c r="AC57" s="14"/>
      <c r="AD57" s="14"/>
      <c r="AE57" s="14"/>
      <c r="AF57" s="14"/>
      <c r="AG57" s="14"/>
      <c r="AH57" s="14"/>
      <c r="AI57" s="14"/>
      <c r="AJ57" s="14"/>
      <c r="AK57" s="14"/>
      <c r="AL57" s="14"/>
      <c r="AM57" s="14"/>
      <c r="AN57" s="14"/>
      <c r="AO57" s="14"/>
      <c r="AP57" s="14"/>
      <c r="AQ57" s="14"/>
      <c r="AR57" s="14"/>
      <c r="AS57" s="14"/>
      <c r="AT57" s="14"/>
      <c r="AU57" s="14"/>
      <c r="AV57" s="14"/>
      <c r="AW57" s="14"/>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8"/>
      <c r="CB57" s="8"/>
      <c r="CC57" s="8"/>
      <c r="CD57" s="8"/>
      <c r="CE57" s="8"/>
      <c r="CF57" s="8"/>
      <c r="CG57" s="8"/>
      <c r="CH57" s="8"/>
      <c r="CI57" s="8"/>
      <c r="CJ57" s="8"/>
      <c r="CK57" s="8"/>
      <c r="CL57" s="8"/>
      <c r="CM57" s="8"/>
      <c r="CN57" s="8"/>
      <c r="CO57" s="8"/>
      <c r="CP57" s="8"/>
      <c r="CQ57" s="8"/>
      <c r="CR57" s="8"/>
      <c r="CS57" s="8"/>
      <c r="CT57" s="8"/>
      <c r="CU57" s="8"/>
      <c r="CV57" s="8"/>
      <c r="CW57" s="8"/>
      <c r="CX57" s="8"/>
    </row>
    <row r="58" ht="14.25" customHeight="1">
      <c r="A58" s="15"/>
      <c r="B58" s="15"/>
      <c r="C58" s="15"/>
      <c r="D58" s="15"/>
      <c r="E58" s="15"/>
      <c r="F58" s="15"/>
      <c r="G58" s="15"/>
      <c r="H58" s="15"/>
      <c r="I58" s="15"/>
      <c r="J58" s="15"/>
      <c r="K58" s="15"/>
      <c r="L58" s="15"/>
      <c r="M58" s="15"/>
      <c r="N58" s="15"/>
      <c r="O58" s="15"/>
      <c r="P58" s="15"/>
      <c r="Q58" s="15"/>
      <c r="R58" s="15"/>
      <c r="S58" s="15"/>
      <c r="T58" s="15"/>
      <c r="U58" s="15"/>
      <c r="V58" s="15"/>
      <c r="W58" s="15"/>
      <c r="X58" s="15"/>
      <c r="Y58" s="14"/>
      <c r="Z58" s="14"/>
      <c r="AA58" s="14"/>
      <c r="AB58" s="14"/>
      <c r="AC58" s="14" t="s">
        <v>36</v>
      </c>
      <c r="AD58" s="14"/>
      <c r="AE58" s="14"/>
      <c r="AF58" s="14"/>
      <c r="AG58" s="14"/>
      <c r="AH58" s="14"/>
      <c r="AI58" s="14"/>
      <c r="AJ58" s="14"/>
      <c r="AK58" s="14"/>
      <c r="AL58" s="14"/>
      <c r="AM58" s="14"/>
      <c r="AN58" s="14"/>
      <c r="AO58" s="14"/>
      <c r="AP58" s="14"/>
      <c r="AQ58" s="14"/>
      <c r="AR58" s="14"/>
      <c r="AS58" s="14"/>
      <c r="AT58" s="14"/>
      <c r="AU58" s="14"/>
      <c r="AV58" s="14"/>
      <c r="AW58" s="14"/>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8"/>
      <c r="CB58" s="8"/>
      <c r="CC58" s="8"/>
      <c r="CD58" s="8"/>
      <c r="CE58" s="8"/>
      <c r="CF58" s="8"/>
      <c r="CG58" s="8"/>
      <c r="CH58" s="8"/>
      <c r="CI58" s="8"/>
      <c r="CJ58" s="8"/>
      <c r="CK58" s="8"/>
      <c r="CL58" s="8"/>
      <c r="CM58" s="8"/>
      <c r="CN58" s="8"/>
      <c r="CO58" s="8"/>
      <c r="CP58" s="8"/>
      <c r="CQ58" s="8"/>
      <c r="CR58" s="8"/>
      <c r="CS58" s="8"/>
      <c r="CT58" s="8"/>
      <c r="CU58" s="8"/>
      <c r="CV58" s="8"/>
      <c r="CW58" s="8"/>
      <c r="CX58" s="8"/>
    </row>
    <row r="59" ht="14.25" customHeight="1">
      <c r="A59" s="15"/>
      <c r="B59" s="15"/>
      <c r="C59" s="15"/>
      <c r="D59" s="15"/>
      <c r="E59" s="15"/>
      <c r="F59" s="15"/>
      <c r="G59" s="15"/>
      <c r="H59" s="15"/>
      <c r="I59" s="15"/>
      <c r="J59" s="15"/>
      <c r="K59" s="15"/>
      <c r="L59" s="15"/>
      <c r="M59" s="15"/>
      <c r="N59" s="15"/>
      <c r="O59" s="15"/>
      <c r="P59" s="15"/>
      <c r="Q59" s="15"/>
      <c r="R59" s="15"/>
      <c r="S59" s="15"/>
      <c r="T59" s="15"/>
      <c r="U59" s="15"/>
      <c r="V59" s="15"/>
      <c r="W59" s="15"/>
      <c r="X59" s="15"/>
      <c r="Y59" s="14"/>
      <c r="Z59" s="14"/>
      <c r="AA59" s="14"/>
      <c r="AB59" s="14"/>
      <c r="AC59" s="14" t="s">
        <v>45</v>
      </c>
      <c r="AD59" s="15"/>
      <c r="AE59" s="15"/>
      <c r="AF59" s="15"/>
      <c r="AG59" s="15"/>
      <c r="AH59" s="15"/>
      <c r="AI59" s="15"/>
      <c r="AJ59" s="14"/>
      <c r="AK59" s="14"/>
      <c r="AL59" s="15"/>
      <c r="AM59" s="14"/>
      <c r="AN59" s="15"/>
      <c r="AO59" s="14"/>
      <c r="AP59" s="14"/>
      <c r="AQ59" s="14"/>
      <c r="AR59" s="14"/>
      <c r="AS59" s="14"/>
      <c r="AT59" s="14"/>
      <c r="AU59" s="14"/>
      <c r="AV59" s="14"/>
      <c r="AW59" s="14"/>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8"/>
      <c r="CB59" s="8"/>
      <c r="CC59" s="8"/>
      <c r="CD59" s="8"/>
      <c r="CE59" s="8"/>
      <c r="CF59" s="8"/>
      <c r="CG59" s="8"/>
      <c r="CH59" s="8"/>
      <c r="CI59" s="8"/>
      <c r="CJ59" s="8"/>
      <c r="CK59" s="8"/>
      <c r="CL59" s="8"/>
      <c r="CM59" s="8"/>
      <c r="CN59" s="8"/>
      <c r="CO59" s="8"/>
      <c r="CP59" s="8"/>
      <c r="CQ59" s="8"/>
      <c r="CR59" s="8"/>
      <c r="CS59" s="8"/>
      <c r="CT59" s="8"/>
      <c r="CU59" s="8"/>
      <c r="CV59" s="8"/>
      <c r="CW59" s="8"/>
      <c r="CX59" s="8"/>
    </row>
    <row r="60" ht="14.25" customHeight="1">
      <c r="A60" s="15"/>
      <c r="B60" s="15"/>
      <c r="C60" s="15"/>
      <c r="D60" s="15"/>
      <c r="E60" s="15"/>
      <c r="F60" s="15"/>
      <c r="G60" s="15"/>
      <c r="H60" s="15"/>
      <c r="I60" s="15"/>
      <c r="J60" s="15"/>
      <c r="K60" s="15"/>
      <c r="L60" s="15"/>
      <c r="M60" s="15"/>
      <c r="N60" s="15"/>
      <c r="O60" s="15"/>
      <c r="P60" s="15"/>
      <c r="Q60" s="15"/>
      <c r="R60" s="15"/>
      <c r="S60" s="15"/>
      <c r="T60" s="15"/>
      <c r="U60" s="15"/>
      <c r="V60" s="15"/>
      <c r="W60" s="15"/>
      <c r="X60" s="15"/>
      <c r="Y60" s="14"/>
      <c r="Z60" s="14"/>
      <c r="AA60" s="14"/>
      <c r="AB60" s="14"/>
      <c r="AC60" s="14" t="s">
        <v>114</v>
      </c>
      <c r="AD60" s="15"/>
      <c r="AE60" s="15"/>
      <c r="AF60" s="15"/>
      <c r="AG60" s="15"/>
      <c r="AH60" s="15"/>
      <c r="AI60" s="15"/>
      <c r="AJ60" s="14"/>
      <c r="AK60" s="14"/>
      <c r="AL60" s="15"/>
      <c r="AM60" s="14"/>
      <c r="AN60" s="15"/>
      <c r="AO60" s="14"/>
      <c r="AP60" s="14"/>
      <c r="AQ60" s="14"/>
      <c r="AR60" s="14"/>
      <c r="AS60" s="14"/>
      <c r="AT60" s="14"/>
      <c r="AU60" s="14"/>
      <c r="AV60" s="14"/>
      <c r="AW60" s="14"/>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7" t="s">
        <v>293</v>
      </c>
      <c r="CB60" s="8"/>
      <c r="CC60" s="8"/>
      <c r="CD60" s="8"/>
      <c r="CE60" s="8"/>
      <c r="CF60" s="8" t="str">
        <f>data!$F$7</f>
        <v>CUSTOM</v>
      </c>
      <c r="CG60" s="8"/>
      <c r="CH60" s="8"/>
      <c r="CI60" s="8"/>
      <c r="CJ60" s="8"/>
      <c r="CK60" s="8"/>
      <c r="CL60" s="9"/>
      <c r="CM60" s="8"/>
      <c r="CN60" s="8"/>
      <c r="CO60" s="8"/>
      <c r="CP60" s="8"/>
      <c r="CQ60" s="8"/>
      <c r="CR60" s="8"/>
      <c r="CS60" s="8"/>
      <c r="CT60" s="8"/>
      <c r="CU60" s="8"/>
      <c r="CV60" s="8"/>
      <c r="CW60" s="8"/>
      <c r="CX60" s="8"/>
    </row>
    <row r="61" ht="14.25" customHeight="1">
      <c r="A61" s="15"/>
      <c r="B61" s="15"/>
      <c r="C61" s="15"/>
      <c r="D61" s="15"/>
      <c r="E61" s="15"/>
      <c r="F61" s="15"/>
      <c r="G61" s="15"/>
      <c r="H61" s="15"/>
      <c r="I61" s="15"/>
      <c r="J61" s="15"/>
      <c r="K61" s="15"/>
      <c r="L61" s="15"/>
      <c r="M61" s="15"/>
      <c r="N61" s="15"/>
      <c r="O61" s="15"/>
      <c r="P61" s="15"/>
      <c r="Q61" s="15"/>
      <c r="R61" s="15"/>
      <c r="S61" s="15"/>
      <c r="T61" s="15"/>
      <c r="U61" s="15"/>
      <c r="V61" s="15"/>
      <c r="W61" s="15"/>
      <c r="X61" s="15"/>
      <c r="Y61" s="14"/>
      <c r="Z61" s="14"/>
      <c r="AA61" s="14"/>
      <c r="AB61" s="14"/>
      <c r="AC61" s="14" t="s">
        <v>115</v>
      </c>
      <c r="AD61" s="15"/>
      <c r="AE61" s="14"/>
      <c r="AF61" s="14"/>
      <c r="AG61" s="14"/>
      <c r="AH61" s="14"/>
      <c r="AI61" s="14"/>
      <c r="AJ61" s="14"/>
      <c r="AK61" s="14"/>
      <c r="AL61" s="14"/>
      <c r="AM61" s="14"/>
      <c r="AN61" s="14"/>
      <c r="AO61" s="14"/>
      <c r="AP61" s="14"/>
      <c r="AQ61" s="14"/>
      <c r="AR61" s="14"/>
      <c r="AS61" s="14"/>
      <c r="AT61" s="14"/>
      <c r="AU61" s="14"/>
      <c r="AV61" s="14"/>
      <c r="AW61" s="14"/>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7"/>
      <c r="CB61" s="8"/>
      <c r="CC61" s="8"/>
      <c r="CD61" s="8"/>
      <c r="CE61" s="8"/>
      <c r="CF61" s="8"/>
      <c r="CG61" s="8"/>
      <c r="CH61" s="8"/>
      <c r="CI61" s="8"/>
      <c r="CJ61" s="8"/>
      <c r="CK61" s="8"/>
      <c r="CL61" s="9"/>
      <c r="CM61" s="8"/>
      <c r="CN61" s="8"/>
      <c r="CO61" s="8"/>
      <c r="CP61" s="8"/>
      <c r="CQ61" s="8"/>
      <c r="CR61" s="8"/>
      <c r="CS61" s="8"/>
      <c r="CT61" s="8"/>
      <c r="CU61" s="8"/>
      <c r="CV61" s="8"/>
      <c r="CW61" s="8"/>
      <c r="CX61" s="8"/>
    </row>
    <row r="62" ht="14.25" customHeight="1">
      <c r="A62" s="15"/>
      <c r="B62" s="15"/>
      <c r="C62" s="15"/>
      <c r="D62" s="15"/>
      <c r="E62" s="15"/>
      <c r="F62" s="15"/>
      <c r="G62" s="15"/>
      <c r="H62" s="15"/>
      <c r="I62" s="15"/>
      <c r="J62" s="15"/>
      <c r="K62" s="15"/>
      <c r="L62" s="15"/>
      <c r="M62" s="15"/>
      <c r="N62" s="15"/>
      <c r="O62" s="15"/>
      <c r="P62" s="15"/>
      <c r="Q62" s="15"/>
      <c r="R62" s="15"/>
      <c r="S62" s="15"/>
      <c r="T62" s="15"/>
      <c r="U62" s="15"/>
      <c r="V62" s="15"/>
      <c r="W62" s="15"/>
      <c r="X62" s="15"/>
      <c r="Y62" s="14"/>
      <c r="Z62" s="14"/>
      <c r="AA62" s="14"/>
      <c r="AB62" s="14"/>
      <c r="AC62" s="14" t="s">
        <v>36</v>
      </c>
      <c r="AD62" s="15"/>
      <c r="AE62" s="14"/>
      <c r="AF62" s="14"/>
      <c r="AG62" s="14"/>
      <c r="AH62" s="14"/>
      <c r="AI62" s="14"/>
      <c r="AJ62" s="14"/>
      <c r="AK62" s="14"/>
      <c r="AL62" s="14"/>
      <c r="AM62" s="14"/>
      <c r="AN62" s="14"/>
      <c r="AO62" s="14"/>
      <c r="AP62" s="14"/>
      <c r="AQ62" s="14"/>
      <c r="AR62" s="14"/>
      <c r="AS62" s="14"/>
      <c r="AT62" s="14"/>
      <c r="AU62" s="14"/>
      <c r="AV62" s="14"/>
      <c r="AW62" s="14"/>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7"/>
      <c r="CB62" s="17" t="s">
        <v>337</v>
      </c>
      <c r="CC62" s="18">
        <f>'Multi-stage Capacity unit'!$H$9</f>
        <v>5500</v>
      </c>
      <c r="CD62" s="19"/>
      <c r="CE62" s="20" t="s">
        <v>5</v>
      </c>
      <c r="CF62" s="21">
        <f>$CM$108/$CX$108</f>
        <v>4.749925201</v>
      </c>
      <c r="CG62" s="8"/>
      <c r="CH62" s="8"/>
      <c r="CI62" s="8"/>
      <c r="CJ62" s="22"/>
      <c r="CK62" s="8"/>
      <c r="CL62" s="23"/>
      <c r="CM62" s="8"/>
      <c r="CN62" s="8"/>
      <c r="CO62" s="8"/>
      <c r="CP62" s="8"/>
      <c r="CQ62" s="8"/>
      <c r="CR62" s="8"/>
      <c r="CS62" s="8"/>
      <c r="CT62" s="8"/>
      <c r="CU62" s="8"/>
      <c r="CV62" s="8"/>
      <c r="CW62" s="8"/>
      <c r="CX62" s="8"/>
    </row>
    <row r="63" ht="14.25" customHeight="1">
      <c r="A63" s="15"/>
      <c r="B63" s="15"/>
      <c r="C63" s="15"/>
      <c r="D63" s="15"/>
      <c r="E63" s="15"/>
      <c r="F63" s="15"/>
      <c r="G63" s="15"/>
      <c r="H63" s="15"/>
      <c r="I63" s="15"/>
      <c r="J63" s="15"/>
      <c r="K63" s="15"/>
      <c r="L63" s="15"/>
      <c r="M63" s="15"/>
      <c r="N63" s="15"/>
      <c r="O63" s="15"/>
      <c r="P63" s="15"/>
      <c r="Q63" s="15"/>
      <c r="R63" s="15"/>
      <c r="S63" s="15"/>
      <c r="T63" s="15"/>
      <c r="U63" s="15"/>
      <c r="V63" s="15"/>
      <c r="W63" s="15"/>
      <c r="X63" s="15"/>
      <c r="Y63" s="14"/>
      <c r="Z63" s="14"/>
      <c r="AA63" s="14"/>
      <c r="AB63" s="14"/>
      <c r="AC63" s="14" t="s">
        <v>51</v>
      </c>
      <c r="AD63" s="15"/>
      <c r="AE63" s="14"/>
      <c r="AF63" s="14"/>
      <c r="AG63" s="14"/>
      <c r="AH63" s="14"/>
      <c r="AI63" s="14"/>
      <c r="AJ63" s="14"/>
      <c r="AK63" s="14"/>
      <c r="AL63" s="14"/>
      <c r="AM63" s="14"/>
      <c r="AN63" s="14"/>
      <c r="AO63" s="14"/>
      <c r="AP63" s="14"/>
      <c r="AQ63" s="14"/>
      <c r="AR63" s="14"/>
      <c r="AS63" s="14"/>
      <c r="AT63" s="14"/>
      <c r="AU63" s="14"/>
      <c r="AV63" s="14"/>
      <c r="AW63" s="14"/>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7"/>
      <c r="CB63" s="8"/>
      <c r="CC63" s="8"/>
      <c r="CD63" s="8"/>
      <c r="CE63" s="8"/>
      <c r="CF63" s="8"/>
      <c r="CG63" s="8"/>
      <c r="CH63" s="8"/>
      <c r="CI63" s="8"/>
      <c r="CJ63" s="8"/>
      <c r="CK63" s="8"/>
      <c r="CL63" s="23"/>
      <c r="CM63" s="8"/>
      <c r="CN63" s="8"/>
      <c r="CO63" s="8"/>
      <c r="CP63" s="8"/>
      <c r="CQ63" s="8"/>
      <c r="CR63" s="8"/>
      <c r="CS63" s="8"/>
      <c r="CT63" s="8"/>
      <c r="CU63" s="8"/>
      <c r="CV63" s="8"/>
      <c r="CW63" s="8"/>
      <c r="CX63" s="8"/>
    </row>
    <row r="64" ht="14.25" customHeight="1">
      <c r="A64" s="15"/>
      <c r="B64" s="15"/>
      <c r="C64" s="15"/>
      <c r="D64" s="15"/>
      <c r="E64" s="15"/>
      <c r="F64" s="15"/>
      <c r="G64" s="15"/>
      <c r="H64" s="15"/>
      <c r="I64" s="15"/>
      <c r="J64" s="15"/>
      <c r="K64" s="15"/>
      <c r="L64" s="15"/>
      <c r="M64" s="15"/>
      <c r="N64" s="15"/>
      <c r="O64" s="15"/>
      <c r="P64" s="15"/>
      <c r="Q64" s="15"/>
      <c r="R64" s="15"/>
      <c r="S64" s="15"/>
      <c r="T64" s="15"/>
      <c r="U64" s="15"/>
      <c r="V64" s="15"/>
      <c r="W64" s="15"/>
      <c r="X64" s="15"/>
      <c r="Y64" s="14"/>
      <c r="Z64" s="14"/>
      <c r="AA64" s="14"/>
      <c r="AB64" s="14"/>
      <c r="AC64" s="15"/>
      <c r="AD64" s="15"/>
      <c r="AE64" s="14"/>
      <c r="AF64" s="14"/>
      <c r="AG64" s="14"/>
      <c r="AH64" s="14"/>
      <c r="AI64" s="14"/>
      <c r="AJ64" s="14"/>
      <c r="AK64" s="14"/>
      <c r="AL64" s="14"/>
      <c r="AM64" s="14"/>
      <c r="AN64" s="14"/>
      <c r="AO64" s="14"/>
      <c r="AP64" s="14"/>
      <c r="AQ64" s="14"/>
      <c r="AR64" s="14"/>
      <c r="AS64" s="14"/>
      <c r="AT64" s="14"/>
      <c r="AU64" s="14"/>
      <c r="AV64" s="14"/>
      <c r="AW64" s="14"/>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7"/>
      <c r="CB64" s="8"/>
      <c r="CC64" s="24" t="s">
        <v>338</v>
      </c>
      <c r="CD64" s="24" t="s">
        <v>339</v>
      </c>
      <c r="CE64" s="24" t="s">
        <v>340</v>
      </c>
      <c r="CF64" s="8"/>
      <c r="CG64" s="24" t="s">
        <v>9</v>
      </c>
      <c r="CH64" s="45">
        <f>IF('Multi-stage Capacity unit'!$BD$7="Required test",data!$F$14,IF('Multi-stage Capacity unit'!$BD$11="Not Measure",IF('Multi-stage Capacity unit'!$BD$21="Default",data!$F$14,$CK$68),IF('Multi-stage Capacity unit'!$BD$23="Default",data!$F$14,$CM$68)))</f>
        <v>0.25</v>
      </c>
      <c r="CI64" s="8"/>
      <c r="CJ64" s="8"/>
      <c r="CK64" s="20" t="s">
        <v>299</v>
      </c>
      <c r="CL64" s="20" t="s">
        <v>300</v>
      </c>
      <c r="CM64" s="20" t="s">
        <v>301</v>
      </c>
      <c r="CN64" s="20" t="s">
        <v>302</v>
      </c>
      <c r="CO64" s="8"/>
      <c r="CP64" s="8"/>
      <c r="CQ64" s="8"/>
      <c r="CR64" s="8"/>
      <c r="CS64" s="8"/>
      <c r="CT64" s="8"/>
      <c r="CU64" s="8"/>
      <c r="CV64" s="8"/>
      <c r="CW64" s="8"/>
      <c r="CX64" s="8"/>
    </row>
    <row r="65" ht="14.25" customHeight="1">
      <c r="A65" s="15"/>
      <c r="B65" s="15"/>
      <c r="C65" s="15"/>
      <c r="D65" s="15"/>
      <c r="E65" s="15"/>
      <c r="F65" s="15"/>
      <c r="G65" s="15"/>
      <c r="H65" s="15"/>
      <c r="I65" s="15"/>
      <c r="J65" s="15"/>
      <c r="K65" s="15"/>
      <c r="L65" s="15"/>
      <c r="M65" s="15"/>
      <c r="N65" s="15"/>
      <c r="O65" s="15"/>
      <c r="P65" s="15"/>
      <c r="Q65" s="15"/>
      <c r="R65" s="15"/>
      <c r="S65" s="15"/>
      <c r="T65" s="15"/>
      <c r="U65" s="15"/>
      <c r="V65" s="15"/>
      <c r="W65" s="15"/>
      <c r="X65" s="15"/>
      <c r="Y65" s="14"/>
      <c r="Z65" s="14"/>
      <c r="AA65" s="14"/>
      <c r="AB65" s="14"/>
      <c r="AC65" s="15"/>
      <c r="AD65" s="15"/>
      <c r="AE65" s="14"/>
      <c r="AF65" s="14"/>
      <c r="AG65" s="14"/>
      <c r="AH65" s="14"/>
      <c r="AI65" s="14"/>
      <c r="AJ65" s="14"/>
      <c r="AK65" s="14"/>
      <c r="AL65" s="14"/>
      <c r="AM65" s="14"/>
      <c r="AN65" s="14"/>
      <c r="AO65" s="14"/>
      <c r="AP65" s="14"/>
      <c r="AQ65" s="14"/>
      <c r="AR65" s="14"/>
      <c r="AS65" s="14"/>
      <c r="AT65" s="14"/>
      <c r="AU65" s="14"/>
      <c r="AV65" s="14"/>
      <c r="AW65" s="14"/>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7"/>
      <c r="CB65" s="31" t="s">
        <v>14</v>
      </c>
      <c r="CC65" s="32">
        <f>'Multi-stage Capacity unit'!$H$9</f>
        <v>5500</v>
      </c>
      <c r="CD65" s="32">
        <f>IF('Multi-stage Capacity unit'!$BD$7="Required test",$CD$70/$CH$65,IF('Multi-stage Capacity unit'!$BD$14="Default",$CD$70/$CH$65,'Multi-stage Capacity unit'!$H$10))</f>
        <v>2646.239554</v>
      </c>
      <c r="CE65" s="32">
        <f>IF('Multi-stage Capacity unit'!$BD$7="Required test",$CD$65,IF('Multi-stage Capacity unit'!$BD$11="Not Measure",$CD$65,IF('Multi-stage Capacity unit'!$BD$15="Default",$CE$70/$CH$65,'Multi-stage Capacity unit'!$H$11)))</f>
        <v>2646.239554</v>
      </c>
      <c r="CF65" s="8"/>
      <c r="CG65" s="33" t="s">
        <v>341</v>
      </c>
      <c r="CH65" s="20">
        <f>data!$F$15</f>
        <v>1.077</v>
      </c>
      <c r="CI65" s="8"/>
      <c r="CJ65" s="111" t="s">
        <v>14</v>
      </c>
      <c r="CK65" s="112">
        <f>'Multi-stage Capacity unit'!$H$22</f>
        <v>2500</v>
      </c>
      <c r="CL65" s="112">
        <f>'Multi-stage Capacity unit'!$H$21</f>
        <v>3300</v>
      </c>
      <c r="CM65" s="112">
        <f>'Multi-stage Capacity unit'!$H$24</f>
        <v>2600</v>
      </c>
      <c r="CN65" s="112">
        <f>'Multi-stage Capacity unit'!$H$23</f>
        <v>3500</v>
      </c>
      <c r="CO65" s="8"/>
      <c r="CP65" s="8"/>
      <c r="CQ65" s="8"/>
      <c r="CR65" s="8"/>
      <c r="CS65" s="8"/>
      <c r="CT65" s="8"/>
      <c r="CU65" s="8"/>
      <c r="CV65" s="8"/>
      <c r="CW65" s="8"/>
      <c r="CX65" s="8"/>
    </row>
    <row r="66" ht="14.25" customHeight="1">
      <c r="A66" s="15"/>
      <c r="B66" s="15"/>
      <c r="C66" s="15"/>
      <c r="D66" s="15"/>
      <c r="E66" s="15"/>
      <c r="F66" s="15"/>
      <c r="G66" s="15"/>
      <c r="H66" s="15"/>
      <c r="I66" s="15"/>
      <c r="J66" s="15"/>
      <c r="K66" s="15"/>
      <c r="L66" s="15"/>
      <c r="M66" s="15"/>
      <c r="N66" s="15"/>
      <c r="O66" s="15"/>
      <c r="P66" s="15"/>
      <c r="Q66" s="15"/>
      <c r="R66" s="15"/>
      <c r="S66" s="15"/>
      <c r="T66" s="15"/>
      <c r="U66" s="15"/>
      <c r="V66" s="15"/>
      <c r="W66" s="15"/>
      <c r="X66" s="15"/>
      <c r="Y66" s="14"/>
      <c r="Z66" s="14"/>
      <c r="AA66" s="14"/>
      <c r="AB66" s="14"/>
      <c r="AC66" s="15"/>
      <c r="AD66" s="15"/>
      <c r="AE66" s="14"/>
      <c r="AF66" s="14"/>
      <c r="AG66" s="14"/>
      <c r="AH66" s="14"/>
      <c r="AI66" s="14"/>
      <c r="AJ66" s="14"/>
      <c r="AK66" s="14"/>
      <c r="AL66" s="14"/>
      <c r="AM66" s="14"/>
      <c r="AN66" s="14"/>
      <c r="AO66" s="14"/>
      <c r="AP66" s="14"/>
      <c r="AQ66" s="14"/>
      <c r="AR66" s="14"/>
      <c r="AS66" s="14"/>
      <c r="AT66" s="14"/>
      <c r="AU66" s="14"/>
      <c r="AV66" s="14"/>
      <c r="AW66" s="14"/>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7"/>
      <c r="CB66" s="31" t="s">
        <v>23</v>
      </c>
      <c r="CC66" s="32">
        <f>'Multi-stage Capacity unit'!$L$9</f>
        <v>1520</v>
      </c>
      <c r="CD66" s="32">
        <f>IF('Multi-stage Capacity unit'!$BD$7="Required test",$CD$71/$CH$66,IF('Multi-stage Capacity unit'!$BD$14="Default",$CD$71/$CH$66,'Multi-stage Capacity unit'!$L$10))</f>
        <v>634.5733042</v>
      </c>
      <c r="CE66" s="32">
        <f>IF('Multi-stage Capacity unit'!$BD$7="Required test",$CD$66,IF('Multi-stage Capacity unit'!$BD$11="Not Measure",$CD$66,IF('Multi-stage Capacity unit'!$BD$15="Default",$CE$71/$CH$66,'Multi-stage Capacity unit'!$L$11)))</f>
        <v>634.5733042</v>
      </c>
      <c r="CF66" s="8"/>
      <c r="CG66" s="33" t="s">
        <v>342</v>
      </c>
      <c r="CH66" s="20">
        <f>data!$F$16</f>
        <v>0.914</v>
      </c>
      <c r="CI66" s="8"/>
      <c r="CJ66" s="111" t="s">
        <v>23</v>
      </c>
      <c r="CK66" s="112">
        <f>'Multi-stage Capacity unit'!$L$22</f>
        <v>480</v>
      </c>
      <c r="CL66" s="112">
        <f>'Multi-stage Capacity unit'!$L$21</f>
        <v>580</v>
      </c>
      <c r="CM66" s="112">
        <f>'Multi-stage Capacity unit'!$L$24</f>
        <v>500</v>
      </c>
      <c r="CN66" s="112">
        <f>'Multi-stage Capacity unit'!$L$23</f>
        <v>600</v>
      </c>
      <c r="CO66" s="8"/>
      <c r="CP66" s="8"/>
      <c r="CQ66" s="8"/>
      <c r="CR66" s="8"/>
      <c r="CS66" s="8"/>
      <c r="CT66" s="8"/>
      <c r="CU66" s="8"/>
      <c r="CV66" s="8"/>
      <c r="CW66" s="8"/>
      <c r="CX66" s="8"/>
    </row>
    <row r="67" ht="14.25" customHeight="1">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4"/>
      <c r="AF67" s="14"/>
      <c r="AG67" s="14"/>
      <c r="AH67" s="14"/>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7"/>
      <c r="CB67" s="24" t="s">
        <v>343</v>
      </c>
      <c r="CC67" s="45">
        <f>$CC$65/$CC$66</f>
        <v>3.618421053</v>
      </c>
      <c r="CD67" s="45">
        <f>$CD$65/$CD$66</f>
        <v>4.170108539</v>
      </c>
      <c r="CE67" s="45">
        <f>$CE$65/$CE$66</f>
        <v>4.170108539</v>
      </c>
      <c r="CF67" s="8"/>
      <c r="CG67" s="24" t="s">
        <v>344</v>
      </c>
      <c r="CH67" s="24">
        <f>data!$F$11</f>
        <v>20</v>
      </c>
      <c r="CI67" s="8"/>
      <c r="CJ67" s="111" t="s">
        <v>29</v>
      </c>
      <c r="CK67" s="21">
        <f>$CK$65/$CK$66</f>
        <v>5.208333333</v>
      </c>
      <c r="CL67" s="21">
        <f>$CL$65/$CL$66</f>
        <v>5.689655172</v>
      </c>
      <c r="CM67" s="21">
        <f>$CM$65/$CM$66</f>
        <v>5.2</v>
      </c>
      <c r="CN67" s="21">
        <f>$CN$65/$CN$66</f>
        <v>5.833333333</v>
      </c>
      <c r="CO67" s="8"/>
      <c r="CP67" s="8"/>
      <c r="CQ67" s="8"/>
      <c r="CR67" s="8"/>
      <c r="CS67" s="8"/>
      <c r="CT67" s="8"/>
      <c r="CU67" s="8"/>
      <c r="CV67" s="8"/>
      <c r="CW67" s="8"/>
      <c r="CX67" s="8"/>
    </row>
    <row r="68" ht="14.25" customHeight="1">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4"/>
      <c r="AF68" s="14"/>
      <c r="AG68" s="14"/>
      <c r="AH68" s="14"/>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7"/>
      <c r="CB68" s="24"/>
      <c r="CC68" s="24"/>
      <c r="CD68" s="24"/>
      <c r="CE68" s="51"/>
      <c r="CF68" s="8"/>
      <c r="CG68" s="24" t="s">
        <v>345</v>
      </c>
      <c r="CH68" s="24">
        <f>data!$F$12</f>
        <v>35</v>
      </c>
      <c r="CI68" s="8"/>
      <c r="CJ68" s="20" t="s">
        <v>9</v>
      </c>
      <c r="CK68" s="45">
        <f>(1-($CK$67/$CL$67))/(1-($CK$65/$CL$65))</f>
        <v>0.3489583333</v>
      </c>
      <c r="CM68" s="45">
        <f>(1-($CM$67/$CN$67))/(1-($CM$65/$CN$65))</f>
        <v>0.4222222222</v>
      </c>
      <c r="CO68" s="8"/>
      <c r="CP68" s="8"/>
      <c r="CQ68" s="8"/>
      <c r="CR68" s="8"/>
      <c r="CS68" s="8"/>
      <c r="CT68" s="8"/>
      <c r="CU68" s="8"/>
      <c r="CV68" s="8"/>
      <c r="CW68" s="8"/>
      <c r="CX68" s="8"/>
    </row>
    <row r="69" ht="14.2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4"/>
      <c r="AF69" s="14"/>
      <c r="AG69" s="14"/>
      <c r="AH69" s="14"/>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7"/>
      <c r="CB69" s="24"/>
      <c r="CC69" s="24" t="s">
        <v>346</v>
      </c>
      <c r="CD69" s="24" t="s">
        <v>347</v>
      </c>
      <c r="CE69" s="24" t="s">
        <v>348</v>
      </c>
      <c r="CF69" s="8"/>
      <c r="CG69" s="8"/>
      <c r="CH69" s="8"/>
      <c r="CI69" s="8"/>
      <c r="CJ69" s="8"/>
      <c r="CK69" s="8"/>
      <c r="CL69" s="8"/>
      <c r="CM69" s="24"/>
      <c r="CN69" s="8"/>
      <c r="CO69" s="8"/>
      <c r="CP69" s="8"/>
      <c r="CQ69" s="8"/>
      <c r="CR69" s="8"/>
      <c r="CS69" s="8"/>
      <c r="CT69" s="8"/>
      <c r="CU69" s="8"/>
      <c r="CV69" s="8"/>
      <c r="CW69" s="8"/>
      <c r="CX69" s="8"/>
    </row>
    <row r="70" ht="14.2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4"/>
      <c r="AF70" s="14"/>
      <c r="AG70" s="14"/>
      <c r="AH70" s="14"/>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7"/>
      <c r="CB70" s="31" t="s">
        <v>14</v>
      </c>
      <c r="CC70" s="32">
        <f>'Multi-stage Capacity unit'!$H$15</f>
        <v>5950</v>
      </c>
      <c r="CD70" s="32">
        <f>'Multi-stage Capacity unit'!$H$16</f>
        <v>2850</v>
      </c>
      <c r="CE70" s="32">
        <f>IF('Multi-stage Capacity unit'!$BD$7="Required test",$CD$70,IF('Multi-stage Capacity unit'!$BD$11="Not Measure",$CD$70,IF('Multi-stage Capacity unit'!$BD$18="Default",$CD$70,'Multi-stage Capacity unit'!$H$17)))</f>
        <v>2850</v>
      </c>
      <c r="CF70" s="8"/>
      <c r="CG70" s="8"/>
      <c r="CH70" s="8"/>
      <c r="CI70" s="8"/>
      <c r="CJ70" s="8"/>
      <c r="CK70" s="8"/>
      <c r="CL70" s="8"/>
      <c r="CM70" s="8"/>
      <c r="CN70" s="8"/>
      <c r="CO70" s="8"/>
      <c r="CP70" s="8"/>
      <c r="CQ70" s="8"/>
      <c r="CR70" s="8"/>
      <c r="CS70" s="8"/>
      <c r="CT70" s="8"/>
      <c r="CU70" s="8"/>
      <c r="CV70" s="8"/>
      <c r="CW70" s="8"/>
      <c r="CX70" s="8"/>
    </row>
    <row r="71" ht="14.25" customHeight="1">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4"/>
      <c r="AF71" s="14"/>
      <c r="AG71" s="14"/>
      <c r="AH71" s="14"/>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7"/>
      <c r="CB71" s="31" t="s">
        <v>23</v>
      </c>
      <c r="CC71" s="32">
        <f>'Multi-stage Capacity unit'!$L$15</f>
        <v>1400</v>
      </c>
      <c r="CD71" s="32">
        <f>'Multi-stage Capacity unit'!$L$16</f>
        <v>580</v>
      </c>
      <c r="CE71" s="32">
        <f>IF('Multi-stage Capacity unit'!$BD$7="Required test",$CD$71,IF('Multi-stage Capacity unit'!$BD$11="Not Measure",$CD$71,IF('Multi-stage Capacity unit'!BD$18="Default",$CD$71,'Multi-stage Capacity unit'!$L$17)))</f>
        <v>580</v>
      </c>
      <c r="CF71" s="8"/>
      <c r="CG71" s="8"/>
      <c r="CH71" s="8"/>
      <c r="CI71" s="8"/>
      <c r="CJ71" s="8"/>
      <c r="CK71" s="8"/>
      <c r="CL71" s="8"/>
      <c r="CM71" s="8"/>
      <c r="CN71" s="8"/>
      <c r="CO71" s="8"/>
      <c r="CP71" s="8"/>
      <c r="CQ71" s="8"/>
      <c r="CR71" s="8"/>
      <c r="CS71" s="8"/>
      <c r="CT71" s="8"/>
      <c r="CU71" s="8"/>
      <c r="CV71" s="8"/>
      <c r="CW71" s="8"/>
      <c r="CX71" s="8"/>
    </row>
    <row r="72" ht="14.25" customHeight="1">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4"/>
      <c r="AF72" s="14"/>
      <c r="AG72" s="14"/>
      <c r="AH72" s="14"/>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7"/>
      <c r="CB72" s="24" t="s">
        <v>349</v>
      </c>
      <c r="CC72" s="45">
        <f>$CC$70/$CC$71</f>
        <v>4.25</v>
      </c>
      <c r="CD72" s="45">
        <f>$CD$70/$CD$71</f>
        <v>4.913793103</v>
      </c>
      <c r="CE72" s="45">
        <f>$CE$70/$CE$71</f>
        <v>4.913793103</v>
      </c>
      <c r="CF72" s="8"/>
      <c r="CG72" s="8"/>
      <c r="CH72" s="8"/>
      <c r="CI72" s="8"/>
      <c r="CJ72" s="8"/>
      <c r="CK72" s="8"/>
      <c r="CL72" s="8"/>
      <c r="CM72" s="8"/>
      <c r="CN72" s="8"/>
      <c r="CO72" s="8"/>
      <c r="CP72" s="8"/>
      <c r="CQ72" s="8"/>
      <c r="CR72" s="8"/>
      <c r="CS72" s="8"/>
      <c r="CT72" s="8"/>
      <c r="CU72" s="8"/>
      <c r="CV72" s="8"/>
      <c r="CW72" s="8"/>
      <c r="CX72" s="8"/>
    </row>
    <row r="73" ht="14.25" customHeight="1">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4"/>
      <c r="AF73" s="14"/>
      <c r="AG73" s="14"/>
      <c r="AH73" s="14"/>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7"/>
      <c r="CB73" s="24"/>
      <c r="CC73" s="24"/>
      <c r="CD73" s="24"/>
      <c r="CE73" s="24"/>
      <c r="CF73" s="8"/>
      <c r="CG73" s="8"/>
      <c r="CH73" s="8"/>
      <c r="CI73" s="8"/>
      <c r="CJ73" s="8"/>
      <c r="CK73" s="8"/>
      <c r="CL73" s="8"/>
      <c r="CM73" s="8"/>
      <c r="CN73" s="8"/>
      <c r="CO73" s="8"/>
      <c r="CP73" s="8"/>
      <c r="CQ73" s="8"/>
      <c r="CR73" s="8"/>
      <c r="CS73" s="8"/>
      <c r="CT73" s="8"/>
      <c r="CU73" s="8"/>
      <c r="CV73" s="8"/>
      <c r="CW73" s="8"/>
      <c r="CX73" s="8"/>
    </row>
    <row r="74" ht="14.25" customHeight="1">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4"/>
      <c r="AF74" s="14"/>
      <c r="AG74" s="14"/>
      <c r="AH74" s="14"/>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7"/>
      <c r="CB74" s="33" t="s">
        <v>52</v>
      </c>
      <c r="CC74" s="62" t="s">
        <v>53</v>
      </c>
      <c r="CD74" s="33" t="s">
        <v>54</v>
      </c>
      <c r="CE74" s="63" t="s">
        <v>55</v>
      </c>
      <c r="CF74" s="63" t="s">
        <v>56</v>
      </c>
      <c r="CG74" s="63" t="s">
        <v>57</v>
      </c>
      <c r="CJ74" s="63" t="s">
        <v>58</v>
      </c>
      <c r="CM74" s="64" t="s">
        <v>59</v>
      </c>
      <c r="CN74" s="63" t="s">
        <v>60</v>
      </c>
      <c r="CQ74" s="63" t="s">
        <v>29</v>
      </c>
      <c r="CT74" s="63" t="s">
        <v>62</v>
      </c>
      <c r="CX74" s="64" t="s">
        <v>63</v>
      </c>
    </row>
    <row r="75" ht="14.25" customHeight="1">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4"/>
      <c r="AB75" s="14"/>
      <c r="AC75" s="15"/>
      <c r="AD75" s="15"/>
      <c r="AE75" s="14"/>
      <c r="AF75" s="14"/>
      <c r="AG75" s="14"/>
      <c r="AH75" s="14"/>
      <c r="AI75" s="14"/>
      <c r="AJ75" s="14"/>
      <c r="AK75" s="14"/>
      <c r="AL75" s="14"/>
      <c r="AM75" s="14"/>
      <c r="AN75" s="14"/>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8"/>
      <c r="CE75" s="64" t="s">
        <v>350</v>
      </c>
      <c r="CF75" s="66" t="s">
        <v>351</v>
      </c>
      <c r="CG75" s="66" t="s">
        <v>352</v>
      </c>
      <c r="CH75" s="66" t="s">
        <v>353</v>
      </c>
      <c r="CI75" s="66" t="s">
        <v>354</v>
      </c>
      <c r="CJ75" s="67" t="s">
        <v>34</v>
      </c>
      <c r="CK75" s="67" t="s">
        <v>68</v>
      </c>
      <c r="CL75" s="67" t="s">
        <v>69</v>
      </c>
      <c r="CM75" s="66" t="s">
        <v>355</v>
      </c>
      <c r="CN75" s="67" t="s">
        <v>34</v>
      </c>
      <c r="CO75" s="67" t="s">
        <v>68</v>
      </c>
      <c r="CP75" s="67" t="s">
        <v>69</v>
      </c>
      <c r="CQ75" s="67" t="s">
        <v>34</v>
      </c>
      <c r="CR75" s="67" t="s">
        <v>68</v>
      </c>
      <c r="CS75" s="67" t="s">
        <v>69</v>
      </c>
      <c r="CT75" s="67" t="s">
        <v>356</v>
      </c>
      <c r="CU75" s="67" t="s">
        <v>357</v>
      </c>
      <c r="CV75" s="67" t="s">
        <v>358</v>
      </c>
      <c r="CW75" s="67" t="s">
        <v>74</v>
      </c>
      <c r="CX75" s="66" t="s">
        <v>359</v>
      </c>
    </row>
    <row r="76" ht="14.25" customHeight="1">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4"/>
      <c r="AB76" s="14"/>
      <c r="AC76" s="15"/>
      <c r="AD76" s="15"/>
      <c r="AE76" s="14"/>
      <c r="AF76" s="14"/>
      <c r="AG76" s="14"/>
      <c r="AH76" s="14"/>
      <c r="AI76" s="14"/>
      <c r="AJ76" s="14"/>
      <c r="AK76" s="14"/>
      <c r="AL76" s="14"/>
      <c r="AM76" s="14"/>
      <c r="AN76" s="14"/>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c r="BX76" s="15"/>
      <c r="BY76" s="15"/>
      <c r="BZ76" s="15"/>
      <c r="CA76" s="8"/>
      <c r="CB76" s="51" t="s">
        <v>79</v>
      </c>
      <c r="CC76" s="51" t="s">
        <v>360</v>
      </c>
      <c r="CD76" s="51" t="s">
        <v>361</v>
      </c>
      <c r="CE76" s="67" t="s">
        <v>82</v>
      </c>
      <c r="CJ76" s="64" t="s">
        <v>362</v>
      </c>
      <c r="CK76" s="64" t="s">
        <v>363</v>
      </c>
      <c r="CL76" s="64" t="s">
        <v>364</v>
      </c>
      <c r="CN76" s="64" t="s">
        <v>365</v>
      </c>
      <c r="CO76" s="64" t="s">
        <v>366</v>
      </c>
      <c r="CP76" s="64" t="s">
        <v>367</v>
      </c>
      <c r="CQ76" s="64" t="s">
        <v>368</v>
      </c>
      <c r="CR76" s="64" t="s">
        <v>369</v>
      </c>
      <c r="CS76" s="64" t="s">
        <v>370</v>
      </c>
      <c r="CT76" s="64" t="s">
        <v>371</v>
      </c>
      <c r="CU76" s="64" t="s">
        <v>372</v>
      </c>
      <c r="CV76" s="64" t="s">
        <v>373</v>
      </c>
      <c r="CW76" s="64" t="s">
        <v>374</v>
      </c>
    </row>
    <row r="77" ht="14.25" customHeight="1">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4"/>
      <c r="AB77" s="14"/>
      <c r="AC77" s="15"/>
      <c r="AD77" s="15"/>
      <c r="AE77" s="14"/>
      <c r="AF77" s="14"/>
      <c r="AG77" s="14"/>
      <c r="AH77" s="14"/>
      <c r="AI77" s="14"/>
      <c r="AJ77" s="14"/>
      <c r="AK77" s="14"/>
      <c r="AL77" s="14"/>
      <c r="AM77" s="14"/>
      <c r="AN77" s="14"/>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c r="BX77" s="15"/>
      <c r="BY77" s="15"/>
      <c r="BZ77" s="15"/>
      <c r="CA77" s="8"/>
      <c r="CB77" s="51">
        <v>1.0</v>
      </c>
      <c r="CC77" s="51">
        <f>data!$F22</f>
        <v>15</v>
      </c>
      <c r="CD77" s="51">
        <f>data!$G22</f>
        <v>0</v>
      </c>
      <c r="CE77" s="75">
        <f t="shared" ref="CE77:CE107" si="21">IF($CC$62*($CC77-$CH$67)/($CH$68-$CH$67)&lt;0,0,$CC$62*($CC77-$CH$67)/($CH$68-$CH$67))</f>
        <v>0</v>
      </c>
      <c r="CF77" s="76">
        <f t="shared" ref="CF77:CF107" si="22">1-$CH$64*(1-$CG77)</f>
        <v>0.75</v>
      </c>
      <c r="CG77" s="76">
        <f t="shared" ref="CG77:CG107" si="23">IF($CE77&lt;$CL77,$CE77/$CL77,1)</f>
        <v>0</v>
      </c>
      <c r="CH77" s="76">
        <f t="shared" ref="CH77:CH107" si="24">IF($CK77-$CL77=0,0,IF(($CK77-$CE77)/($CK77-$CL77)&gt;1,1,IF(($CK77-$CE77)/($CK77-$CL77)&lt;0,0,($CK77-$CE77)/($CK77-$CL77))))</f>
        <v>0</v>
      </c>
      <c r="CI77" s="76">
        <f t="shared" ref="CI77:CI107" si="25">IF(($CJ77-$CE77)/($CJ77-$CK77)&gt;1,1,IF(($CJ77-$CE77)/($CJ77-$CK77)&lt;0,0,($CJ77-$CE77)/($CJ77-$CK77)))</f>
        <v>1</v>
      </c>
      <c r="CJ77" s="77">
        <f t="shared" ref="CJ77:CJ107" si="26">$CC$65+($CC$70-$CC$65)/(35-29)*(35-$CC77)</f>
        <v>7000</v>
      </c>
      <c r="CK77" s="77">
        <f t="shared" ref="CK77:CK107" si="27">$CD$65+($CD$70-$CD$65)/(35-29)*(35-$CC77)</f>
        <v>3325.44104</v>
      </c>
      <c r="CL77" s="77">
        <f t="shared" ref="CL77:CL107" si="28">$CE$65+($CE$70-$CE$65)/(35-29)*(35-$CC77)</f>
        <v>3325.44104</v>
      </c>
      <c r="CM77" s="75">
        <f t="shared" ref="CM77:CM107" si="29">IF($CE77&lt;$CJ77,$CE77*$CD77,$CJ77*$CD77)</f>
        <v>0</v>
      </c>
      <c r="CN77" s="77">
        <f t="shared" ref="CN77:CN107" si="30">$CC$66+($CC$71-$CC$66)/(35-29)*(35-$CC77)</f>
        <v>1120</v>
      </c>
      <c r="CO77" s="77">
        <f t="shared" ref="CO77:CO107" si="31">$CD$66+($CD$71-$CD$66)/(35-29)*(35-$CC77)</f>
        <v>452.6622903</v>
      </c>
      <c r="CP77" s="77">
        <f t="shared" ref="CP77:CP107" si="32">$CE$66+($CE$71-$CE$66)/(35-29)*(35-$CC77)</f>
        <v>452.6622903</v>
      </c>
      <c r="CQ77" s="25">
        <f t="shared" ref="CQ77:CQ107" si="33">$CJ77/$CN77</f>
        <v>6.25</v>
      </c>
      <c r="CR77" s="25">
        <f t="shared" ref="CR77:CR107" si="34">$CK77/$CO77</f>
        <v>7.346406165</v>
      </c>
      <c r="CS77" s="25">
        <f t="shared" ref="CS77:CS107" si="35">$CL77/$CP77</f>
        <v>7.346406165</v>
      </c>
      <c r="CT77" s="77">
        <f t="shared" ref="CT77:CT107" si="36">IF($CE77&lt;=$CL77,$CG77*$CP77/$CF77,0)</f>
        <v>0</v>
      </c>
      <c r="CU77" s="77">
        <f t="shared" ref="CU77:CU107" si="37">IF($CL77&lt;$CE77,IF($CE77&lt;=$CK77,$CH77*$CP77+(1-$CH77)*$CO77,0),0)</f>
        <v>0</v>
      </c>
      <c r="CV77" s="77">
        <f t="shared" ref="CV77:CV107" si="38">IF($CK77&lt;$CE77,IF($CE77&lt;=$CJ77,$CI77*$CO77+(1-$CI77)*$CN77,0),0)</f>
        <v>0</v>
      </c>
      <c r="CW77" s="77">
        <f t="shared" ref="CW77:CW107" si="39">IF($CE77&gt;$CJ77,$CN77,0)</f>
        <v>0</v>
      </c>
      <c r="CX77" s="75">
        <f t="shared" ref="CX77:CX107" si="40">IF($CF77=0,0,$CT77*$CD77+$CU77*$CD77+$CV77*$CD77+$CW77*$CD77)</f>
        <v>0</v>
      </c>
    </row>
    <row r="78" ht="14.25" customHeight="1">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4"/>
      <c r="AB78" s="14"/>
      <c r="AC78" s="15"/>
      <c r="AD78" s="15"/>
      <c r="AE78" s="14"/>
      <c r="AF78" s="14"/>
      <c r="AG78" s="14"/>
      <c r="AH78" s="14"/>
      <c r="AI78" s="14"/>
      <c r="AJ78" s="14"/>
      <c r="AK78" s="14"/>
      <c r="AL78" s="14"/>
      <c r="AM78" s="14"/>
      <c r="AN78" s="14"/>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c r="BX78" s="15"/>
      <c r="BY78" s="15"/>
      <c r="BZ78" s="15"/>
      <c r="CA78" s="8"/>
      <c r="CB78" s="51">
        <v>2.0</v>
      </c>
      <c r="CC78" s="51">
        <f>data!$F23</f>
        <v>16</v>
      </c>
      <c r="CD78" s="51">
        <f>data!$G23</f>
        <v>0</v>
      </c>
      <c r="CE78" s="75">
        <f t="shared" si="21"/>
        <v>0</v>
      </c>
      <c r="CF78" s="76">
        <f t="shared" si="22"/>
        <v>0.75</v>
      </c>
      <c r="CG78" s="76">
        <f t="shared" si="23"/>
        <v>0</v>
      </c>
      <c r="CH78" s="76">
        <f t="shared" si="24"/>
        <v>0</v>
      </c>
      <c r="CI78" s="76">
        <f t="shared" si="25"/>
        <v>1</v>
      </c>
      <c r="CJ78" s="77">
        <f t="shared" si="26"/>
        <v>6925</v>
      </c>
      <c r="CK78" s="77">
        <f t="shared" si="27"/>
        <v>3291.480966</v>
      </c>
      <c r="CL78" s="77">
        <f t="shared" si="28"/>
        <v>3291.480966</v>
      </c>
      <c r="CM78" s="75">
        <f t="shared" si="29"/>
        <v>0</v>
      </c>
      <c r="CN78" s="77">
        <f t="shared" si="30"/>
        <v>1140</v>
      </c>
      <c r="CO78" s="77">
        <f t="shared" si="31"/>
        <v>461.757841</v>
      </c>
      <c r="CP78" s="77">
        <f t="shared" si="32"/>
        <v>461.757841</v>
      </c>
      <c r="CQ78" s="25">
        <f t="shared" si="33"/>
        <v>6.074561404</v>
      </c>
      <c r="CR78" s="25">
        <f t="shared" si="34"/>
        <v>7.128153923</v>
      </c>
      <c r="CS78" s="25">
        <f t="shared" si="35"/>
        <v>7.128153923</v>
      </c>
      <c r="CT78" s="77">
        <f t="shared" si="36"/>
        <v>0</v>
      </c>
      <c r="CU78" s="77">
        <f t="shared" si="37"/>
        <v>0</v>
      </c>
      <c r="CV78" s="77">
        <f t="shared" si="38"/>
        <v>0</v>
      </c>
      <c r="CW78" s="77">
        <f t="shared" si="39"/>
        <v>0</v>
      </c>
      <c r="CX78" s="75">
        <f t="shared" si="40"/>
        <v>0</v>
      </c>
    </row>
    <row r="79" ht="14.25" customHeight="1">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4"/>
      <c r="AB79" s="14"/>
      <c r="AC79" s="15"/>
      <c r="AD79" s="15"/>
      <c r="AE79" s="14"/>
      <c r="AF79" s="14"/>
      <c r="AG79" s="14"/>
      <c r="AH79" s="14"/>
      <c r="AI79" s="14"/>
      <c r="AJ79" s="14"/>
      <c r="AK79" s="14"/>
      <c r="AL79" s="14"/>
      <c r="AM79" s="14"/>
      <c r="AN79" s="14"/>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5"/>
      <c r="BX79" s="15"/>
      <c r="BY79" s="15"/>
      <c r="BZ79" s="15"/>
      <c r="CA79" s="8"/>
      <c r="CB79" s="51">
        <v>3.0</v>
      </c>
      <c r="CC79" s="51">
        <f>data!$F24</f>
        <v>17</v>
      </c>
      <c r="CD79" s="51">
        <f>data!$G24</f>
        <v>0</v>
      </c>
      <c r="CE79" s="75">
        <f t="shared" si="21"/>
        <v>0</v>
      </c>
      <c r="CF79" s="76">
        <f t="shared" si="22"/>
        <v>0.75</v>
      </c>
      <c r="CG79" s="76">
        <f t="shared" si="23"/>
        <v>0</v>
      </c>
      <c r="CH79" s="76">
        <f t="shared" si="24"/>
        <v>0</v>
      </c>
      <c r="CI79" s="76">
        <f t="shared" si="25"/>
        <v>1</v>
      </c>
      <c r="CJ79" s="77">
        <f t="shared" si="26"/>
        <v>6850</v>
      </c>
      <c r="CK79" s="77">
        <f t="shared" si="27"/>
        <v>3257.520891</v>
      </c>
      <c r="CL79" s="77">
        <f t="shared" si="28"/>
        <v>3257.520891</v>
      </c>
      <c r="CM79" s="75">
        <f t="shared" si="29"/>
        <v>0</v>
      </c>
      <c r="CN79" s="77">
        <f t="shared" si="30"/>
        <v>1160</v>
      </c>
      <c r="CO79" s="77">
        <f t="shared" si="31"/>
        <v>470.8533917</v>
      </c>
      <c r="CP79" s="77">
        <f t="shared" si="32"/>
        <v>470.8533917</v>
      </c>
      <c r="CQ79" s="25">
        <f t="shared" si="33"/>
        <v>5.905172414</v>
      </c>
      <c r="CR79" s="25">
        <f t="shared" si="34"/>
        <v>6.918333708</v>
      </c>
      <c r="CS79" s="25">
        <f t="shared" si="35"/>
        <v>6.918333708</v>
      </c>
      <c r="CT79" s="77">
        <f t="shared" si="36"/>
        <v>0</v>
      </c>
      <c r="CU79" s="77">
        <f t="shared" si="37"/>
        <v>0</v>
      </c>
      <c r="CV79" s="77">
        <f t="shared" si="38"/>
        <v>0</v>
      </c>
      <c r="CW79" s="77">
        <f t="shared" si="39"/>
        <v>0</v>
      </c>
      <c r="CX79" s="75">
        <f t="shared" si="40"/>
        <v>0</v>
      </c>
    </row>
    <row r="80" ht="14.25" customHeight="1">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4"/>
      <c r="AB80" s="14"/>
      <c r="AC80" s="15"/>
      <c r="AD80" s="15"/>
      <c r="AE80" s="14"/>
      <c r="AF80" s="14"/>
      <c r="AG80" s="14"/>
      <c r="AH80" s="14"/>
      <c r="AI80" s="14"/>
      <c r="AJ80" s="14"/>
      <c r="AK80" s="14"/>
      <c r="AL80" s="14"/>
      <c r="AM80" s="14"/>
      <c r="AN80" s="14"/>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c r="BY80" s="15"/>
      <c r="BZ80" s="15"/>
      <c r="CA80" s="8"/>
      <c r="CB80" s="51">
        <v>4.0</v>
      </c>
      <c r="CC80" s="51">
        <f>data!$F25</f>
        <v>18</v>
      </c>
      <c r="CD80" s="51">
        <f>data!$G25</f>
        <v>0</v>
      </c>
      <c r="CE80" s="75">
        <f t="shared" si="21"/>
        <v>0</v>
      </c>
      <c r="CF80" s="76">
        <f t="shared" si="22"/>
        <v>0.75</v>
      </c>
      <c r="CG80" s="76">
        <f t="shared" si="23"/>
        <v>0</v>
      </c>
      <c r="CH80" s="76">
        <f t="shared" si="24"/>
        <v>0</v>
      </c>
      <c r="CI80" s="76">
        <f t="shared" si="25"/>
        <v>1</v>
      </c>
      <c r="CJ80" s="77">
        <f t="shared" si="26"/>
        <v>6775</v>
      </c>
      <c r="CK80" s="77">
        <f t="shared" si="27"/>
        <v>3223.560817</v>
      </c>
      <c r="CL80" s="77">
        <f t="shared" si="28"/>
        <v>3223.560817</v>
      </c>
      <c r="CM80" s="75">
        <f t="shared" si="29"/>
        <v>0</v>
      </c>
      <c r="CN80" s="77">
        <f t="shared" si="30"/>
        <v>1180</v>
      </c>
      <c r="CO80" s="77">
        <f t="shared" si="31"/>
        <v>479.9489424</v>
      </c>
      <c r="CP80" s="77">
        <f t="shared" si="32"/>
        <v>479.9489424</v>
      </c>
      <c r="CQ80" s="25">
        <f t="shared" si="33"/>
        <v>5.741525424</v>
      </c>
      <c r="CR80" s="25">
        <f t="shared" si="34"/>
        <v>6.716466133</v>
      </c>
      <c r="CS80" s="25">
        <f t="shared" si="35"/>
        <v>6.716466133</v>
      </c>
      <c r="CT80" s="77">
        <f t="shared" si="36"/>
        <v>0</v>
      </c>
      <c r="CU80" s="77">
        <f t="shared" si="37"/>
        <v>0</v>
      </c>
      <c r="CV80" s="77">
        <f t="shared" si="38"/>
        <v>0</v>
      </c>
      <c r="CW80" s="77">
        <f t="shared" si="39"/>
        <v>0</v>
      </c>
      <c r="CX80" s="75">
        <f t="shared" si="40"/>
        <v>0</v>
      </c>
    </row>
    <row r="81" ht="14.25" customHeight="1">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4"/>
      <c r="AB81" s="14"/>
      <c r="AC81" s="15"/>
      <c r="AD81" s="15"/>
      <c r="AE81" s="14"/>
      <c r="AF81" s="14"/>
      <c r="AG81" s="14"/>
      <c r="AH81" s="14"/>
      <c r="AI81" s="14"/>
      <c r="AJ81" s="14"/>
      <c r="AK81" s="14"/>
      <c r="AL81" s="14"/>
      <c r="AM81" s="14"/>
      <c r="AN81" s="14"/>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8"/>
      <c r="CB81" s="51">
        <v>5.0</v>
      </c>
      <c r="CC81" s="51">
        <f>data!$F26</f>
        <v>19</v>
      </c>
      <c r="CD81" s="51">
        <f>data!$G26</f>
        <v>0</v>
      </c>
      <c r="CE81" s="75">
        <f t="shared" si="21"/>
        <v>0</v>
      </c>
      <c r="CF81" s="76">
        <f t="shared" si="22"/>
        <v>0.75</v>
      </c>
      <c r="CG81" s="76">
        <f t="shared" si="23"/>
        <v>0</v>
      </c>
      <c r="CH81" s="76">
        <f t="shared" si="24"/>
        <v>0</v>
      </c>
      <c r="CI81" s="76">
        <f t="shared" si="25"/>
        <v>1</v>
      </c>
      <c r="CJ81" s="77">
        <f t="shared" si="26"/>
        <v>6700</v>
      </c>
      <c r="CK81" s="77">
        <f t="shared" si="27"/>
        <v>3189.600743</v>
      </c>
      <c r="CL81" s="77">
        <f t="shared" si="28"/>
        <v>3189.600743</v>
      </c>
      <c r="CM81" s="75">
        <f t="shared" si="29"/>
        <v>0</v>
      </c>
      <c r="CN81" s="77">
        <f t="shared" si="30"/>
        <v>1200</v>
      </c>
      <c r="CO81" s="77">
        <f t="shared" si="31"/>
        <v>489.0444931</v>
      </c>
      <c r="CP81" s="77">
        <f t="shared" si="32"/>
        <v>489.0444931</v>
      </c>
      <c r="CQ81" s="25">
        <f t="shared" si="33"/>
        <v>5.583333333</v>
      </c>
      <c r="CR81" s="25">
        <f t="shared" si="34"/>
        <v>6.522107473</v>
      </c>
      <c r="CS81" s="25">
        <f t="shared" si="35"/>
        <v>6.522107473</v>
      </c>
      <c r="CT81" s="77">
        <f t="shared" si="36"/>
        <v>0</v>
      </c>
      <c r="CU81" s="77">
        <f t="shared" si="37"/>
        <v>0</v>
      </c>
      <c r="CV81" s="77">
        <f t="shared" si="38"/>
        <v>0</v>
      </c>
      <c r="CW81" s="77">
        <f t="shared" si="39"/>
        <v>0</v>
      </c>
      <c r="CX81" s="75">
        <f t="shared" si="40"/>
        <v>0</v>
      </c>
    </row>
    <row r="82" ht="14.25" customHeight="1">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4"/>
      <c r="AB82" s="14"/>
      <c r="AC82" s="14"/>
      <c r="AD82" s="14"/>
      <c r="AE82" s="14"/>
      <c r="AF82" s="14"/>
      <c r="AG82" s="14"/>
      <c r="AH82" s="14"/>
      <c r="AI82" s="14"/>
      <c r="AJ82" s="14"/>
      <c r="AK82" s="14"/>
      <c r="AL82" s="14"/>
      <c r="AM82" s="14"/>
      <c r="AN82" s="14"/>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8"/>
      <c r="CB82" s="51">
        <v>6.0</v>
      </c>
      <c r="CC82" s="51">
        <f>data!$F27</f>
        <v>20</v>
      </c>
      <c r="CD82" s="51">
        <f>data!$G27</f>
        <v>0</v>
      </c>
      <c r="CE82" s="75">
        <f t="shared" si="21"/>
        <v>0</v>
      </c>
      <c r="CF82" s="76">
        <f t="shared" si="22"/>
        <v>0.75</v>
      </c>
      <c r="CG82" s="76">
        <f t="shared" si="23"/>
        <v>0</v>
      </c>
      <c r="CH82" s="76">
        <f t="shared" si="24"/>
        <v>0</v>
      </c>
      <c r="CI82" s="76">
        <f t="shared" si="25"/>
        <v>1</v>
      </c>
      <c r="CJ82" s="77">
        <f t="shared" si="26"/>
        <v>6625</v>
      </c>
      <c r="CK82" s="77">
        <f t="shared" si="27"/>
        <v>3155.640669</v>
      </c>
      <c r="CL82" s="77">
        <f t="shared" si="28"/>
        <v>3155.640669</v>
      </c>
      <c r="CM82" s="75">
        <f t="shared" si="29"/>
        <v>0</v>
      </c>
      <c r="CN82" s="77">
        <f t="shared" si="30"/>
        <v>1220</v>
      </c>
      <c r="CO82" s="77">
        <f t="shared" si="31"/>
        <v>498.1400438</v>
      </c>
      <c r="CP82" s="77">
        <f t="shared" si="32"/>
        <v>498.1400438</v>
      </c>
      <c r="CQ82" s="25">
        <f t="shared" si="33"/>
        <v>5.430327869</v>
      </c>
      <c r="CR82" s="25">
        <f t="shared" si="34"/>
        <v>6.334846411</v>
      </c>
      <c r="CS82" s="25">
        <f t="shared" si="35"/>
        <v>6.334846411</v>
      </c>
      <c r="CT82" s="77">
        <f t="shared" si="36"/>
        <v>0</v>
      </c>
      <c r="CU82" s="77">
        <f t="shared" si="37"/>
        <v>0</v>
      </c>
      <c r="CV82" s="77">
        <f t="shared" si="38"/>
        <v>0</v>
      </c>
      <c r="CW82" s="77">
        <f t="shared" si="39"/>
        <v>0</v>
      </c>
      <c r="CX82" s="75">
        <f t="shared" si="40"/>
        <v>0</v>
      </c>
    </row>
    <row r="83" ht="14.25" customHeight="1">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8"/>
      <c r="CB83" s="51">
        <v>7.0</v>
      </c>
      <c r="CC83" s="51">
        <f>data!$F28</f>
        <v>21</v>
      </c>
      <c r="CD83" s="51">
        <f>data!$G28</f>
        <v>100</v>
      </c>
      <c r="CE83" s="75">
        <f t="shared" si="21"/>
        <v>366.6666667</v>
      </c>
      <c r="CF83" s="76">
        <f t="shared" si="22"/>
        <v>0.7793645246</v>
      </c>
      <c r="CG83" s="76">
        <f t="shared" si="23"/>
        <v>0.1174580985</v>
      </c>
      <c r="CH83" s="76">
        <f t="shared" si="24"/>
        <v>0</v>
      </c>
      <c r="CI83" s="76">
        <f t="shared" si="25"/>
        <v>1</v>
      </c>
      <c r="CJ83" s="77">
        <f t="shared" si="26"/>
        <v>6550</v>
      </c>
      <c r="CK83" s="77">
        <f t="shared" si="27"/>
        <v>3121.680594</v>
      </c>
      <c r="CL83" s="77">
        <f t="shared" si="28"/>
        <v>3121.680594</v>
      </c>
      <c r="CM83" s="75">
        <f t="shared" si="29"/>
        <v>36666.66667</v>
      </c>
      <c r="CN83" s="77">
        <f t="shared" si="30"/>
        <v>1240</v>
      </c>
      <c r="CO83" s="77">
        <f t="shared" si="31"/>
        <v>507.2355945</v>
      </c>
      <c r="CP83" s="77">
        <f t="shared" si="32"/>
        <v>507.2355945</v>
      </c>
      <c r="CQ83" s="25">
        <f t="shared" si="33"/>
        <v>5.282258065</v>
      </c>
      <c r="CR83" s="25">
        <f t="shared" si="34"/>
        <v>6.154301134</v>
      </c>
      <c r="CS83" s="25">
        <f t="shared" si="35"/>
        <v>6.154301134</v>
      </c>
      <c r="CT83" s="77">
        <f t="shared" si="36"/>
        <v>76.44552263</v>
      </c>
      <c r="CU83" s="77">
        <f t="shared" si="37"/>
        <v>0</v>
      </c>
      <c r="CV83" s="77">
        <f t="shared" si="38"/>
        <v>0</v>
      </c>
      <c r="CW83" s="77">
        <f t="shared" si="39"/>
        <v>0</v>
      </c>
      <c r="CX83" s="75">
        <f t="shared" si="40"/>
        <v>7644.552263</v>
      </c>
    </row>
    <row r="84" ht="14.25" customHeight="1">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8"/>
      <c r="CB84" s="51">
        <v>8.0</v>
      </c>
      <c r="CC84" s="51">
        <f>data!$F29</f>
        <v>22</v>
      </c>
      <c r="CD84" s="51">
        <f>data!$G29</f>
        <v>139</v>
      </c>
      <c r="CE84" s="75">
        <f t="shared" si="21"/>
        <v>733.3333333</v>
      </c>
      <c r="CF84" s="76">
        <f t="shared" si="22"/>
        <v>0.8093749765</v>
      </c>
      <c r="CG84" s="76">
        <f t="shared" si="23"/>
        <v>0.237499906</v>
      </c>
      <c r="CH84" s="76">
        <f t="shared" si="24"/>
        <v>0</v>
      </c>
      <c r="CI84" s="76">
        <f t="shared" si="25"/>
        <v>1</v>
      </c>
      <c r="CJ84" s="77">
        <f t="shared" si="26"/>
        <v>6475</v>
      </c>
      <c r="CK84" s="77">
        <f t="shared" si="27"/>
        <v>3087.72052</v>
      </c>
      <c r="CL84" s="77">
        <f t="shared" si="28"/>
        <v>3087.72052</v>
      </c>
      <c r="CM84" s="75">
        <f t="shared" si="29"/>
        <v>101933.3333</v>
      </c>
      <c r="CN84" s="77">
        <f t="shared" si="30"/>
        <v>1260</v>
      </c>
      <c r="CO84" s="77">
        <f t="shared" si="31"/>
        <v>516.3311451</v>
      </c>
      <c r="CP84" s="77">
        <f t="shared" si="32"/>
        <v>516.3311451</v>
      </c>
      <c r="CQ84" s="25">
        <f t="shared" si="33"/>
        <v>5.138888889</v>
      </c>
      <c r="CR84" s="25">
        <f t="shared" si="34"/>
        <v>5.980116731</v>
      </c>
      <c r="CS84" s="25">
        <f t="shared" si="35"/>
        <v>5.980116731</v>
      </c>
      <c r="CT84" s="77">
        <f t="shared" si="36"/>
        <v>151.5102419</v>
      </c>
      <c r="CU84" s="77">
        <f t="shared" si="37"/>
        <v>0</v>
      </c>
      <c r="CV84" s="77">
        <f t="shared" si="38"/>
        <v>0</v>
      </c>
      <c r="CW84" s="77">
        <f t="shared" si="39"/>
        <v>0</v>
      </c>
      <c r="CX84" s="75">
        <f t="shared" si="40"/>
        <v>21059.92362</v>
      </c>
    </row>
    <row r="85" ht="14.25" customHeight="1">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8"/>
      <c r="CB85" s="51">
        <v>9.0</v>
      </c>
      <c r="CC85" s="51">
        <f>data!$F30</f>
        <v>23</v>
      </c>
      <c r="CD85" s="51">
        <f>data!$G30</f>
        <v>165</v>
      </c>
      <c r="CE85" s="75">
        <f t="shared" si="21"/>
        <v>1100</v>
      </c>
      <c r="CF85" s="76">
        <f t="shared" si="22"/>
        <v>0.8400529052</v>
      </c>
      <c r="CG85" s="76">
        <f t="shared" si="23"/>
        <v>0.3602116209</v>
      </c>
      <c r="CH85" s="76">
        <f t="shared" si="24"/>
        <v>0</v>
      </c>
      <c r="CI85" s="76">
        <f t="shared" si="25"/>
        <v>1</v>
      </c>
      <c r="CJ85" s="77">
        <f t="shared" si="26"/>
        <v>6400</v>
      </c>
      <c r="CK85" s="77">
        <f t="shared" si="27"/>
        <v>3053.760446</v>
      </c>
      <c r="CL85" s="77">
        <f t="shared" si="28"/>
        <v>3053.760446</v>
      </c>
      <c r="CM85" s="75">
        <f t="shared" si="29"/>
        <v>181500</v>
      </c>
      <c r="CN85" s="77">
        <f t="shared" si="30"/>
        <v>1280</v>
      </c>
      <c r="CO85" s="77">
        <f t="shared" si="31"/>
        <v>525.4266958</v>
      </c>
      <c r="CP85" s="77">
        <f t="shared" si="32"/>
        <v>525.4266958</v>
      </c>
      <c r="CQ85" s="25">
        <f t="shared" si="33"/>
        <v>5</v>
      </c>
      <c r="CR85" s="25">
        <f t="shared" si="34"/>
        <v>5.811962867</v>
      </c>
      <c r="CS85" s="25">
        <f t="shared" si="35"/>
        <v>5.811962867</v>
      </c>
      <c r="CT85" s="77">
        <f t="shared" si="36"/>
        <v>225.3010502</v>
      </c>
      <c r="CU85" s="77">
        <f t="shared" si="37"/>
        <v>0</v>
      </c>
      <c r="CV85" s="77">
        <f t="shared" si="38"/>
        <v>0</v>
      </c>
      <c r="CW85" s="77">
        <f t="shared" si="39"/>
        <v>0</v>
      </c>
      <c r="CX85" s="75">
        <f t="shared" si="40"/>
        <v>37174.67328</v>
      </c>
    </row>
    <row r="86" ht="14.25" customHeight="1">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8"/>
      <c r="CB86" s="51">
        <v>10.0</v>
      </c>
      <c r="CC86" s="51">
        <f>data!$F31</f>
        <v>24</v>
      </c>
      <c r="CD86" s="51">
        <f>data!$G31</f>
        <v>196</v>
      </c>
      <c r="CE86" s="75">
        <f t="shared" si="21"/>
        <v>1466.666667</v>
      </c>
      <c r="CF86" s="76">
        <f t="shared" si="22"/>
        <v>0.8714208297</v>
      </c>
      <c r="CG86" s="76">
        <f t="shared" si="23"/>
        <v>0.4856833189</v>
      </c>
      <c r="CH86" s="76">
        <f t="shared" si="24"/>
        <v>0</v>
      </c>
      <c r="CI86" s="76">
        <f t="shared" si="25"/>
        <v>1</v>
      </c>
      <c r="CJ86" s="77">
        <f t="shared" si="26"/>
        <v>6325</v>
      </c>
      <c r="CK86" s="77">
        <f t="shared" si="27"/>
        <v>3019.800371</v>
      </c>
      <c r="CL86" s="77">
        <f t="shared" si="28"/>
        <v>3019.800371</v>
      </c>
      <c r="CM86" s="75">
        <f t="shared" si="29"/>
        <v>287466.6667</v>
      </c>
      <c r="CN86" s="77">
        <f t="shared" si="30"/>
        <v>1300</v>
      </c>
      <c r="CO86" s="77">
        <f t="shared" si="31"/>
        <v>534.5222465</v>
      </c>
      <c r="CP86" s="77">
        <f t="shared" si="32"/>
        <v>534.5222465</v>
      </c>
      <c r="CQ86" s="25">
        <f t="shared" si="33"/>
        <v>4.865384615</v>
      </c>
      <c r="CR86" s="25">
        <f t="shared" si="34"/>
        <v>5.649531691</v>
      </c>
      <c r="CS86" s="25">
        <f t="shared" si="35"/>
        <v>5.649531691</v>
      </c>
      <c r="CT86" s="77">
        <f t="shared" si="36"/>
        <v>297.9140845</v>
      </c>
      <c r="CU86" s="77">
        <f t="shared" si="37"/>
        <v>0</v>
      </c>
      <c r="CV86" s="77">
        <f t="shared" si="38"/>
        <v>0</v>
      </c>
      <c r="CW86" s="77">
        <f t="shared" si="39"/>
        <v>0</v>
      </c>
      <c r="CX86" s="75">
        <f t="shared" si="40"/>
        <v>58391.16056</v>
      </c>
    </row>
    <row r="87" ht="14.25" customHeight="1">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8"/>
      <c r="CB87" s="51">
        <v>11.0</v>
      </c>
      <c r="CC87" s="51">
        <f>data!$F32</f>
        <v>25</v>
      </c>
      <c r="CD87" s="51">
        <f>data!$G32</f>
        <v>210</v>
      </c>
      <c r="CE87" s="75">
        <f t="shared" si="21"/>
        <v>1833.333333</v>
      </c>
      <c r="CF87" s="76">
        <f t="shared" si="22"/>
        <v>0.9035022934</v>
      </c>
      <c r="CG87" s="76">
        <f t="shared" si="23"/>
        <v>0.6140091736</v>
      </c>
      <c r="CH87" s="76">
        <f t="shared" si="24"/>
        <v>0</v>
      </c>
      <c r="CI87" s="76">
        <f t="shared" si="25"/>
        <v>1</v>
      </c>
      <c r="CJ87" s="77">
        <f t="shared" si="26"/>
        <v>6250</v>
      </c>
      <c r="CK87" s="77">
        <f t="shared" si="27"/>
        <v>2985.840297</v>
      </c>
      <c r="CL87" s="77">
        <f t="shared" si="28"/>
        <v>2985.840297</v>
      </c>
      <c r="CM87" s="75">
        <f t="shared" si="29"/>
        <v>385000</v>
      </c>
      <c r="CN87" s="77">
        <f t="shared" si="30"/>
        <v>1320</v>
      </c>
      <c r="CO87" s="77">
        <f t="shared" si="31"/>
        <v>543.6177972</v>
      </c>
      <c r="CP87" s="77">
        <f t="shared" si="32"/>
        <v>543.6177972</v>
      </c>
      <c r="CQ87" s="25">
        <f t="shared" si="33"/>
        <v>4.734848485</v>
      </c>
      <c r="CR87" s="25">
        <f t="shared" si="34"/>
        <v>5.492535955</v>
      </c>
      <c r="CS87" s="25">
        <f t="shared" si="35"/>
        <v>5.492535955</v>
      </c>
      <c r="CT87" s="77">
        <f t="shared" si="36"/>
        <v>369.4360456</v>
      </c>
      <c r="CU87" s="77">
        <f t="shared" si="37"/>
        <v>0</v>
      </c>
      <c r="CV87" s="77">
        <f t="shared" si="38"/>
        <v>0</v>
      </c>
      <c r="CW87" s="77">
        <f t="shared" si="39"/>
        <v>0</v>
      </c>
      <c r="CX87" s="75">
        <f t="shared" si="40"/>
        <v>77581.56957</v>
      </c>
    </row>
    <row r="88" ht="14.25" customHeight="1">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8"/>
      <c r="CB88" s="51">
        <v>12.0</v>
      </c>
      <c r="CC88" s="51">
        <f>data!$F33</f>
        <v>26</v>
      </c>
      <c r="CD88" s="51">
        <f>data!$G33</f>
        <v>215</v>
      </c>
      <c r="CE88" s="75">
        <f t="shared" si="21"/>
        <v>2200</v>
      </c>
      <c r="CF88" s="76">
        <f t="shared" si="22"/>
        <v>0.9363219231</v>
      </c>
      <c r="CG88" s="76">
        <f t="shared" si="23"/>
        <v>0.7452876926</v>
      </c>
      <c r="CH88" s="76">
        <f t="shared" si="24"/>
        <v>0</v>
      </c>
      <c r="CI88" s="76">
        <f t="shared" si="25"/>
        <v>1</v>
      </c>
      <c r="CJ88" s="77">
        <f t="shared" si="26"/>
        <v>6175</v>
      </c>
      <c r="CK88" s="77">
        <f t="shared" si="27"/>
        <v>2951.880223</v>
      </c>
      <c r="CL88" s="77">
        <f t="shared" si="28"/>
        <v>2951.880223</v>
      </c>
      <c r="CM88" s="75">
        <f t="shared" si="29"/>
        <v>473000</v>
      </c>
      <c r="CN88" s="77">
        <f t="shared" si="30"/>
        <v>1340</v>
      </c>
      <c r="CO88" s="77">
        <f t="shared" si="31"/>
        <v>552.7133479</v>
      </c>
      <c r="CP88" s="77">
        <f t="shared" si="32"/>
        <v>552.7133479</v>
      </c>
      <c r="CQ88" s="25">
        <f t="shared" si="33"/>
        <v>4.608208955</v>
      </c>
      <c r="CR88" s="25">
        <f t="shared" si="34"/>
        <v>5.34070732</v>
      </c>
      <c r="CS88" s="25">
        <f t="shared" si="35"/>
        <v>5.34070732</v>
      </c>
      <c r="CT88" s="77">
        <f t="shared" si="36"/>
        <v>439.9453281</v>
      </c>
      <c r="CU88" s="77">
        <f t="shared" si="37"/>
        <v>0</v>
      </c>
      <c r="CV88" s="77">
        <f t="shared" si="38"/>
        <v>0</v>
      </c>
      <c r="CW88" s="77">
        <f t="shared" si="39"/>
        <v>0</v>
      </c>
      <c r="CX88" s="75">
        <f t="shared" si="40"/>
        <v>94588.24555</v>
      </c>
    </row>
    <row r="89" ht="14.25" customHeight="1">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8"/>
      <c r="CB89" s="51">
        <v>13.0</v>
      </c>
      <c r="CC89" s="51">
        <f>data!$F34</f>
        <v>27</v>
      </c>
      <c r="CD89" s="51">
        <f>data!$G34</f>
        <v>210</v>
      </c>
      <c r="CE89" s="75">
        <f t="shared" si="21"/>
        <v>2566.666667</v>
      </c>
      <c r="CF89" s="76">
        <f t="shared" si="22"/>
        <v>0.9699054923</v>
      </c>
      <c r="CG89" s="76">
        <f t="shared" si="23"/>
        <v>0.8796219691</v>
      </c>
      <c r="CH89" s="76">
        <f t="shared" si="24"/>
        <v>0</v>
      </c>
      <c r="CI89" s="76">
        <f t="shared" si="25"/>
        <v>1</v>
      </c>
      <c r="CJ89" s="77">
        <f t="shared" si="26"/>
        <v>6100</v>
      </c>
      <c r="CK89" s="77">
        <f t="shared" si="27"/>
        <v>2917.920149</v>
      </c>
      <c r="CL89" s="77">
        <f t="shared" si="28"/>
        <v>2917.920149</v>
      </c>
      <c r="CM89" s="75">
        <f t="shared" si="29"/>
        <v>539000</v>
      </c>
      <c r="CN89" s="77">
        <f t="shared" si="30"/>
        <v>1360</v>
      </c>
      <c r="CO89" s="77">
        <f t="shared" si="31"/>
        <v>561.8088986</v>
      </c>
      <c r="CP89" s="77">
        <f t="shared" si="32"/>
        <v>561.8088986</v>
      </c>
      <c r="CQ89" s="25">
        <f t="shared" si="33"/>
        <v>4.485294118</v>
      </c>
      <c r="CR89" s="25">
        <f t="shared" si="34"/>
        <v>5.193794822</v>
      </c>
      <c r="CS89" s="25">
        <f t="shared" si="35"/>
        <v>5.193794822</v>
      </c>
      <c r="CT89" s="77">
        <f t="shared" si="36"/>
        <v>509.5129923</v>
      </c>
      <c r="CU89" s="77">
        <f t="shared" si="37"/>
        <v>0</v>
      </c>
      <c r="CV89" s="77">
        <f t="shared" si="38"/>
        <v>0</v>
      </c>
      <c r="CW89" s="77">
        <f t="shared" si="39"/>
        <v>0</v>
      </c>
      <c r="CX89" s="75">
        <f t="shared" si="40"/>
        <v>106997.7284</v>
      </c>
    </row>
    <row r="90" ht="14.25" customHeight="1">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8"/>
      <c r="CB90" s="51">
        <v>14.0</v>
      </c>
      <c r="CC90" s="51">
        <f>data!$F35</f>
        <v>28</v>
      </c>
      <c r="CD90" s="51">
        <f>data!$G35</f>
        <v>181</v>
      </c>
      <c r="CE90" s="75">
        <f t="shared" si="21"/>
        <v>2933.333333</v>
      </c>
      <c r="CF90" s="76">
        <f t="shared" si="22"/>
        <v>1</v>
      </c>
      <c r="CG90" s="76">
        <f t="shared" si="23"/>
        <v>1</v>
      </c>
      <c r="CH90" s="76">
        <f t="shared" si="24"/>
        <v>0</v>
      </c>
      <c r="CI90" s="76">
        <f t="shared" si="25"/>
        <v>0.984281238</v>
      </c>
      <c r="CJ90" s="77">
        <f t="shared" si="26"/>
        <v>6025</v>
      </c>
      <c r="CK90" s="77">
        <f t="shared" si="27"/>
        <v>2883.960074</v>
      </c>
      <c r="CL90" s="77">
        <f t="shared" si="28"/>
        <v>2883.960074</v>
      </c>
      <c r="CM90" s="75">
        <f t="shared" si="29"/>
        <v>530933.3333</v>
      </c>
      <c r="CN90" s="77">
        <f t="shared" si="30"/>
        <v>1380</v>
      </c>
      <c r="CO90" s="77">
        <f t="shared" si="31"/>
        <v>570.9044493</v>
      </c>
      <c r="CP90" s="77">
        <f t="shared" si="32"/>
        <v>570.9044493</v>
      </c>
      <c r="CQ90" s="25">
        <f t="shared" si="33"/>
        <v>4.365942029</v>
      </c>
      <c r="CR90" s="25">
        <f t="shared" si="34"/>
        <v>5.051563493</v>
      </c>
      <c r="CS90" s="25">
        <f t="shared" si="35"/>
        <v>5.051563493</v>
      </c>
      <c r="CT90" s="77">
        <f t="shared" si="36"/>
        <v>0</v>
      </c>
      <c r="CU90" s="77">
        <f t="shared" si="37"/>
        <v>0</v>
      </c>
      <c r="CV90" s="77">
        <f t="shared" si="38"/>
        <v>583.6224297</v>
      </c>
      <c r="CW90" s="77">
        <f t="shared" si="39"/>
        <v>0</v>
      </c>
      <c r="CX90" s="75">
        <f t="shared" si="40"/>
        <v>105635.6598</v>
      </c>
    </row>
    <row r="91" ht="14.25" customHeight="1">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8"/>
      <c r="CB91" s="51">
        <v>15.0</v>
      </c>
      <c r="CC91" s="51">
        <f>data!$F36</f>
        <v>29</v>
      </c>
      <c r="CD91" s="51">
        <f>data!$G36</f>
        <v>150</v>
      </c>
      <c r="CE91" s="75">
        <f t="shared" si="21"/>
        <v>3300</v>
      </c>
      <c r="CF91" s="76">
        <f t="shared" si="22"/>
        <v>1</v>
      </c>
      <c r="CG91" s="76">
        <f t="shared" si="23"/>
        <v>1</v>
      </c>
      <c r="CH91" s="76">
        <f t="shared" si="24"/>
        <v>0</v>
      </c>
      <c r="CI91" s="76">
        <f t="shared" si="25"/>
        <v>0.8548387097</v>
      </c>
      <c r="CJ91" s="77">
        <f t="shared" si="26"/>
        <v>5950</v>
      </c>
      <c r="CK91" s="77">
        <f t="shared" si="27"/>
        <v>2850</v>
      </c>
      <c r="CL91" s="77">
        <f t="shared" si="28"/>
        <v>2850</v>
      </c>
      <c r="CM91" s="75">
        <f t="shared" si="29"/>
        <v>495000</v>
      </c>
      <c r="CN91" s="77">
        <f t="shared" si="30"/>
        <v>1400</v>
      </c>
      <c r="CO91" s="77">
        <f t="shared" si="31"/>
        <v>580</v>
      </c>
      <c r="CP91" s="77">
        <f t="shared" si="32"/>
        <v>580</v>
      </c>
      <c r="CQ91" s="25">
        <f t="shared" si="33"/>
        <v>4.25</v>
      </c>
      <c r="CR91" s="25">
        <f t="shared" si="34"/>
        <v>4.913793103</v>
      </c>
      <c r="CS91" s="25">
        <f t="shared" si="35"/>
        <v>4.913793103</v>
      </c>
      <c r="CT91" s="77">
        <f t="shared" si="36"/>
        <v>0</v>
      </c>
      <c r="CU91" s="77">
        <f t="shared" si="37"/>
        <v>0</v>
      </c>
      <c r="CV91" s="77">
        <f t="shared" si="38"/>
        <v>699.0322581</v>
      </c>
      <c r="CW91" s="77">
        <f t="shared" si="39"/>
        <v>0</v>
      </c>
      <c r="CX91" s="75">
        <f t="shared" si="40"/>
        <v>104854.8387</v>
      </c>
    </row>
    <row r="92" ht="14.25" customHeight="1">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8"/>
      <c r="CB92" s="51">
        <v>16.0</v>
      </c>
      <c r="CC92" s="51">
        <f>data!$F37</f>
        <v>30</v>
      </c>
      <c r="CD92" s="51">
        <f>data!$G37</f>
        <v>120</v>
      </c>
      <c r="CE92" s="75">
        <f t="shared" si="21"/>
        <v>3666.666667</v>
      </c>
      <c r="CF92" s="76">
        <f t="shared" si="22"/>
        <v>1</v>
      </c>
      <c r="CG92" s="76">
        <f t="shared" si="23"/>
        <v>1</v>
      </c>
      <c r="CH92" s="76">
        <f t="shared" si="24"/>
        <v>0</v>
      </c>
      <c r="CI92" s="76">
        <f t="shared" si="25"/>
        <v>0.7219229018</v>
      </c>
      <c r="CJ92" s="77">
        <f t="shared" si="26"/>
        <v>5875</v>
      </c>
      <c r="CK92" s="77">
        <f t="shared" si="27"/>
        <v>2816.039926</v>
      </c>
      <c r="CL92" s="77">
        <f t="shared" si="28"/>
        <v>2816.039926</v>
      </c>
      <c r="CM92" s="75">
        <f t="shared" si="29"/>
        <v>440000</v>
      </c>
      <c r="CN92" s="77">
        <f t="shared" si="30"/>
        <v>1420</v>
      </c>
      <c r="CO92" s="77">
        <f t="shared" si="31"/>
        <v>589.0955507</v>
      </c>
      <c r="CP92" s="77">
        <f t="shared" si="32"/>
        <v>589.0955507</v>
      </c>
      <c r="CQ92" s="25">
        <f t="shared" si="33"/>
        <v>4.137323944</v>
      </c>
      <c r="CR92" s="25">
        <f t="shared" si="34"/>
        <v>4.780277024</v>
      </c>
      <c r="CS92" s="25">
        <f t="shared" si="35"/>
        <v>4.780277024</v>
      </c>
      <c r="CT92" s="77">
        <f t="shared" si="36"/>
        <v>0</v>
      </c>
      <c r="CU92" s="77">
        <f t="shared" si="37"/>
        <v>0</v>
      </c>
      <c r="CV92" s="77">
        <f t="shared" si="38"/>
        <v>820.1510488</v>
      </c>
      <c r="CW92" s="77">
        <f t="shared" si="39"/>
        <v>0</v>
      </c>
      <c r="CX92" s="75">
        <f t="shared" si="40"/>
        <v>98418.12586</v>
      </c>
    </row>
    <row r="93" ht="14.25" customHeight="1">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8"/>
      <c r="CB93" s="51">
        <v>17.0</v>
      </c>
      <c r="CC93" s="51">
        <f>data!$F38</f>
        <v>31</v>
      </c>
      <c r="CD93" s="51">
        <f>data!$G38</f>
        <v>75</v>
      </c>
      <c r="CE93" s="75">
        <f t="shared" si="21"/>
        <v>4033.333333</v>
      </c>
      <c r="CF93" s="76">
        <f t="shared" si="22"/>
        <v>1</v>
      </c>
      <c r="CG93" s="76">
        <f t="shared" si="23"/>
        <v>1</v>
      </c>
      <c r="CH93" s="76">
        <f t="shared" si="24"/>
        <v>0</v>
      </c>
      <c r="CI93" s="76">
        <f t="shared" si="25"/>
        <v>0.5853921177</v>
      </c>
      <c r="CJ93" s="77">
        <f t="shared" si="26"/>
        <v>5800</v>
      </c>
      <c r="CK93" s="77">
        <f t="shared" si="27"/>
        <v>2782.079851</v>
      </c>
      <c r="CL93" s="77">
        <f t="shared" si="28"/>
        <v>2782.079851</v>
      </c>
      <c r="CM93" s="75">
        <f t="shared" si="29"/>
        <v>302500</v>
      </c>
      <c r="CN93" s="77">
        <f t="shared" si="30"/>
        <v>1440</v>
      </c>
      <c r="CO93" s="77">
        <f t="shared" si="31"/>
        <v>598.1911014</v>
      </c>
      <c r="CP93" s="77">
        <f t="shared" si="32"/>
        <v>598.1911014</v>
      </c>
      <c r="CQ93" s="25">
        <f t="shared" si="33"/>
        <v>4.027777778</v>
      </c>
      <c r="CR93" s="25">
        <f t="shared" si="34"/>
        <v>4.650821192</v>
      </c>
      <c r="CS93" s="25">
        <f t="shared" si="35"/>
        <v>4.650821192</v>
      </c>
      <c r="CT93" s="77">
        <f t="shared" si="36"/>
        <v>0</v>
      </c>
      <c r="CU93" s="77">
        <f t="shared" si="37"/>
        <v>0</v>
      </c>
      <c r="CV93" s="77">
        <f t="shared" si="38"/>
        <v>947.2117062</v>
      </c>
      <c r="CW93" s="77">
        <f t="shared" si="39"/>
        <v>0</v>
      </c>
      <c r="CX93" s="75">
        <f t="shared" si="40"/>
        <v>71040.87796</v>
      </c>
    </row>
    <row r="94" ht="14.2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8"/>
      <c r="CB94" s="51">
        <v>18.0</v>
      </c>
      <c r="CC94" s="51">
        <f>data!$F39</f>
        <v>32</v>
      </c>
      <c r="CD94" s="51">
        <f>data!$G39</f>
        <v>35</v>
      </c>
      <c r="CE94" s="75">
        <f t="shared" si="21"/>
        <v>4400</v>
      </c>
      <c r="CF94" s="76">
        <f t="shared" si="22"/>
        <v>1</v>
      </c>
      <c r="CG94" s="76">
        <f t="shared" si="23"/>
        <v>1</v>
      </c>
      <c r="CH94" s="76">
        <f t="shared" si="24"/>
        <v>0</v>
      </c>
      <c r="CI94" s="76">
        <f t="shared" si="25"/>
        <v>0.4450968466</v>
      </c>
      <c r="CJ94" s="77">
        <f t="shared" si="26"/>
        <v>5725</v>
      </c>
      <c r="CK94" s="77">
        <f t="shared" si="27"/>
        <v>2748.119777</v>
      </c>
      <c r="CL94" s="77">
        <f t="shared" si="28"/>
        <v>2748.119777</v>
      </c>
      <c r="CM94" s="75">
        <f t="shared" si="29"/>
        <v>154000</v>
      </c>
      <c r="CN94" s="77">
        <f t="shared" si="30"/>
        <v>1460</v>
      </c>
      <c r="CO94" s="77">
        <f t="shared" si="31"/>
        <v>607.2866521</v>
      </c>
      <c r="CP94" s="77">
        <f t="shared" si="32"/>
        <v>607.2866521</v>
      </c>
      <c r="CQ94" s="25">
        <f t="shared" si="33"/>
        <v>3.921232877</v>
      </c>
      <c r="CR94" s="25">
        <f t="shared" si="34"/>
        <v>4.525243174</v>
      </c>
      <c r="CS94" s="25">
        <f t="shared" si="35"/>
        <v>4.525243174</v>
      </c>
      <c r="CT94" s="77">
        <f t="shared" si="36"/>
        <v>0</v>
      </c>
      <c r="CU94" s="77">
        <f t="shared" si="37"/>
        <v>0</v>
      </c>
      <c r="CV94" s="77">
        <f t="shared" si="38"/>
        <v>1080.459978</v>
      </c>
      <c r="CW94" s="77">
        <f t="shared" si="39"/>
        <v>0</v>
      </c>
      <c r="CX94" s="75">
        <f t="shared" si="40"/>
        <v>37816.09922</v>
      </c>
    </row>
    <row r="95" ht="14.2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8"/>
      <c r="CB95" s="51">
        <v>19.0</v>
      </c>
      <c r="CC95" s="51">
        <f>data!$F40</f>
        <v>33</v>
      </c>
      <c r="CD95" s="51">
        <f>data!$G40</f>
        <v>11</v>
      </c>
      <c r="CE95" s="75">
        <f t="shared" si="21"/>
        <v>4766.666667</v>
      </c>
      <c r="CF95" s="76">
        <f t="shared" si="22"/>
        <v>1</v>
      </c>
      <c r="CG95" s="76">
        <f t="shared" si="23"/>
        <v>1</v>
      </c>
      <c r="CH95" s="76">
        <f t="shared" si="24"/>
        <v>0</v>
      </c>
      <c r="CI95" s="76">
        <f t="shared" si="25"/>
        <v>0.3008792182</v>
      </c>
      <c r="CJ95" s="77">
        <f t="shared" si="26"/>
        <v>5650</v>
      </c>
      <c r="CK95" s="77">
        <f t="shared" si="27"/>
        <v>2714.159703</v>
      </c>
      <c r="CL95" s="77">
        <f t="shared" si="28"/>
        <v>2714.159703</v>
      </c>
      <c r="CM95" s="75">
        <f t="shared" si="29"/>
        <v>52433.33333</v>
      </c>
      <c r="CN95" s="77">
        <f t="shared" si="30"/>
        <v>1480</v>
      </c>
      <c r="CO95" s="77">
        <f t="shared" si="31"/>
        <v>616.3822028</v>
      </c>
      <c r="CP95" s="77">
        <f t="shared" si="32"/>
        <v>616.3822028</v>
      </c>
      <c r="CQ95" s="25">
        <f t="shared" si="33"/>
        <v>3.817567568</v>
      </c>
      <c r="CR95" s="25">
        <f t="shared" si="34"/>
        <v>4.403371302</v>
      </c>
      <c r="CS95" s="25">
        <f t="shared" si="35"/>
        <v>4.403371302</v>
      </c>
      <c r="CT95" s="77">
        <f t="shared" si="36"/>
        <v>0</v>
      </c>
      <c r="CU95" s="77">
        <f t="shared" si="37"/>
        <v>0</v>
      </c>
      <c r="CV95" s="77">
        <f t="shared" si="38"/>
        <v>1220.155352</v>
      </c>
      <c r="CW95" s="77">
        <f t="shared" si="39"/>
        <v>0</v>
      </c>
      <c r="CX95" s="75">
        <f t="shared" si="40"/>
        <v>13421.70888</v>
      </c>
    </row>
    <row r="96" ht="14.25" customHeight="1">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8"/>
      <c r="CB96" s="51">
        <v>20.0</v>
      </c>
      <c r="CC96" s="51">
        <f>data!$F41</f>
        <v>34</v>
      </c>
      <c r="CD96" s="51">
        <f>data!$G41</f>
        <v>6</v>
      </c>
      <c r="CE96" s="75">
        <f t="shared" si="21"/>
        <v>5133.333333</v>
      </c>
      <c r="CF96" s="76">
        <f t="shared" si="22"/>
        <v>1</v>
      </c>
      <c r="CG96" s="76">
        <f t="shared" si="23"/>
        <v>1</v>
      </c>
      <c r="CH96" s="76">
        <f t="shared" si="24"/>
        <v>0</v>
      </c>
      <c r="CI96" s="76">
        <f t="shared" si="25"/>
        <v>0.1525724091</v>
      </c>
      <c r="CJ96" s="77">
        <f t="shared" si="26"/>
        <v>5575</v>
      </c>
      <c r="CK96" s="77">
        <f t="shared" si="27"/>
        <v>2680.199629</v>
      </c>
      <c r="CL96" s="77">
        <f t="shared" si="28"/>
        <v>2680.199629</v>
      </c>
      <c r="CM96" s="75">
        <f t="shared" si="29"/>
        <v>30800</v>
      </c>
      <c r="CN96" s="77">
        <f t="shared" si="30"/>
        <v>1500</v>
      </c>
      <c r="CO96" s="77">
        <f t="shared" si="31"/>
        <v>625.4777535</v>
      </c>
      <c r="CP96" s="77">
        <f t="shared" si="32"/>
        <v>625.4777535</v>
      </c>
      <c r="CQ96" s="25">
        <f t="shared" si="33"/>
        <v>3.716666667</v>
      </c>
      <c r="CR96" s="25">
        <f t="shared" si="34"/>
        <v>4.285043894</v>
      </c>
      <c r="CS96" s="25">
        <f t="shared" si="35"/>
        <v>4.285043894</v>
      </c>
      <c r="CT96" s="77">
        <f t="shared" si="36"/>
        <v>0</v>
      </c>
      <c r="CU96" s="77">
        <f t="shared" si="37"/>
        <v>0</v>
      </c>
      <c r="CV96" s="77">
        <f t="shared" si="38"/>
        <v>1366.572034</v>
      </c>
      <c r="CW96" s="77">
        <f t="shared" si="39"/>
        <v>0</v>
      </c>
      <c r="CX96" s="75">
        <f t="shared" si="40"/>
        <v>8199.432204</v>
      </c>
    </row>
    <row r="97" ht="14.25" customHeight="1">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8"/>
      <c r="CB97" s="51">
        <v>21.0</v>
      </c>
      <c r="CC97" s="51">
        <f>data!$F42</f>
        <v>35</v>
      </c>
      <c r="CD97" s="51">
        <f>data!$G42</f>
        <v>4</v>
      </c>
      <c r="CE97" s="75">
        <f t="shared" si="21"/>
        <v>5500</v>
      </c>
      <c r="CF97" s="76">
        <f t="shared" si="22"/>
        <v>1</v>
      </c>
      <c r="CG97" s="76">
        <f t="shared" si="23"/>
        <v>1</v>
      </c>
      <c r="CH97" s="76">
        <f t="shared" si="24"/>
        <v>0</v>
      </c>
      <c r="CI97" s="76">
        <f t="shared" si="25"/>
        <v>0</v>
      </c>
      <c r="CJ97" s="77">
        <f t="shared" si="26"/>
        <v>5500</v>
      </c>
      <c r="CK97" s="77">
        <f t="shared" si="27"/>
        <v>2646.239554</v>
      </c>
      <c r="CL97" s="77">
        <f t="shared" si="28"/>
        <v>2646.239554</v>
      </c>
      <c r="CM97" s="75">
        <f t="shared" si="29"/>
        <v>22000</v>
      </c>
      <c r="CN97" s="77">
        <f t="shared" si="30"/>
        <v>1520</v>
      </c>
      <c r="CO97" s="77">
        <f t="shared" si="31"/>
        <v>634.5733042</v>
      </c>
      <c r="CP97" s="77">
        <f t="shared" si="32"/>
        <v>634.5733042</v>
      </c>
      <c r="CQ97" s="25">
        <f t="shared" si="33"/>
        <v>3.618421053</v>
      </c>
      <c r="CR97" s="25">
        <f t="shared" si="34"/>
        <v>4.170108539</v>
      </c>
      <c r="CS97" s="25">
        <f t="shared" si="35"/>
        <v>4.170108539</v>
      </c>
      <c r="CT97" s="77">
        <f t="shared" si="36"/>
        <v>0</v>
      </c>
      <c r="CU97" s="77">
        <f t="shared" si="37"/>
        <v>0</v>
      </c>
      <c r="CV97" s="77">
        <f t="shared" si="38"/>
        <v>1520</v>
      </c>
      <c r="CW97" s="77">
        <f t="shared" si="39"/>
        <v>0</v>
      </c>
      <c r="CX97" s="75">
        <f t="shared" si="40"/>
        <v>6080</v>
      </c>
    </row>
    <row r="98" ht="14.25" customHeight="1">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8"/>
      <c r="CB98" s="51">
        <v>22.0</v>
      </c>
      <c r="CC98" s="51">
        <f>data!$F43</f>
        <v>36</v>
      </c>
      <c r="CD98" s="51">
        <f>data!$G43</f>
        <v>0</v>
      </c>
      <c r="CE98" s="75">
        <f t="shared" si="21"/>
        <v>5866.666667</v>
      </c>
      <c r="CF98" s="76">
        <f t="shared" si="22"/>
        <v>1</v>
      </c>
      <c r="CG98" s="76">
        <f t="shared" si="23"/>
        <v>1</v>
      </c>
      <c r="CH98" s="76">
        <f t="shared" si="24"/>
        <v>0</v>
      </c>
      <c r="CI98" s="76">
        <f t="shared" si="25"/>
        <v>0</v>
      </c>
      <c r="CJ98" s="77">
        <f t="shared" si="26"/>
        <v>5425</v>
      </c>
      <c r="CK98" s="77">
        <f t="shared" si="27"/>
        <v>2612.27948</v>
      </c>
      <c r="CL98" s="77">
        <f t="shared" si="28"/>
        <v>2612.27948</v>
      </c>
      <c r="CM98" s="75">
        <f t="shared" si="29"/>
        <v>0</v>
      </c>
      <c r="CN98" s="77">
        <f t="shared" si="30"/>
        <v>1540</v>
      </c>
      <c r="CO98" s="77">
        <f t="shared" si="31"/>
        <v>643.6688549</v>
      </c>
      <c r="CP98" s="77">
        <f t="shared" si="32"/>
        <v>643.6688549</v>
      </c>
      <c r="CQ98" s="25">
        <f t="shared" si="33"/>
        <v>3.522727273</v>
      </c>
      <c r="CR98" s="25">
        <f t="shared" si="34"/>
        <v>4.058421439</v>
      </c>
      <c r="CS98" s="25">
        <f t="shared" si="35"/>
        <v>4.058421439</v>
      </c>
      <c r="CT98" s="77">
        <f t="shared" si="36"/>
        <v>0</v>
      </c>
      <c r="CU98" s="77">
        <f t="shared" si="37"/>
        <v>0</v>
      </c>
      <c r="CV98" s="77">
        <f t="shared" si="38"/>
        <v>0</v>
      </c>
      <c r="CW98" s="77">
        <f t="shared" si="39"/>
        <v>1540</v>
      </c>
      <c r="CX98" s="75">
        <f t="shared" si="40"/>
        <v>0</v>
      </c>
    </row>
    <row r="99" ht="14.25" customHeight="1">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8"/>
      <c r="CB99" s="51">
        <v>23.0</v>
      </c>
      <c r="CC99" s="51">
        <f>data!$F44</f>
        <v>37</v>
      </c>
      <c r="CD99" s="51">
        <f>data!$G44</f>
        <v>0</v>
      </c>
      <c r="CE99" s="75">
        <f t="shared" si="21"/>
        <v>6233.333333</v>
      </c>
      <c r="CF99" s="76">
        <f t="shared" si="22"/>
        <v>1</v>
      </c>
      <c r="CG99" s="76">
        <f t="shared" si="23"/>
        <v>1</v>
      </c>
      <c r="CH99" s="76">
        <f t="shared" si="24"/>
        <v>0</v>
      </c>
      <c r="CI99" s="76">
        <f t="shared" si="25"/>
        <v>0</v>
      </c>
      <c r="CJ99" s="77">
        <f t="shared" si="26"/>
        <v>5350</v>
      </c>
      <c r="CK99" s="77">
        <f t="shared" si="27"/>
        <v>2578.319406</v>
      </c>
      <c r="CL99" s="77">
        <f t="shared" si="28"/>
        <v>2578.319406</v>
      </c>
      <c r="CM99" s="75">
        <f t="shared" si="29"/>
        <v>0</v>
      </c>
      <c r="CN99" s="77">
        <f t="shared" si="30"/>
        <v>1560</v>
      </c>
      <c r="CO99" s="77">
        <f t="shared" si="31"/>
        <v>652.7644055</v>
      </c>
      <c r="CP99" s="77">
        <f t="shared" si="32"/>
        <v>652.7644055</v>
      </c>
      <c r="CQ99" s="25">
        <f t="shared" si="33"/>
        <v>3.429487179</v>
      </c>
      <c r="CR99" s="25">
        <f t="shared" si="34"/>
        <v>3.949846811</v>
      </c>
      <c r="CS99" s="25">
        <f t="shared" si="35"/>
        <v>3.949846811</v>
      </c>
      <c r="CT99" s="77">
        <f t="shared" si="36"/>
        <v>0</v>
      </c>
      <c r="CU99" s="77">
        <f t="shared" si="37"/>
        <v>0</v>
      </c>
      <c r="CV99" s="77">
        <f t="shared" si="38"/>
        <v>0</v>
      </c>
      <c r="CW99" s="77">
        <f t="shared" si="39"/>
        <v>1560</v>
      </c>
      <c r="CX99" s="75">
        <f t="shared" si="40"/>
        <v>0</v>
      </c>
    </row>
    <row r="100" ht="14.25" customHeight="1">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c r="BY100" s="15"/>
      <c r="BZ100" s="15"/>
      <c r="CA100" s="8"/>
      <c r="CB100" s="51">
        <v>24.0</v>
      </c>
      <c r="CC100" s="51">
        <f>data!$F45</f>
        <v>38</v>
      </c>
      <c r="CD100" s="51">
        <f>data!$G45</f>
        <v>0</v>
      </c>
      <c r="CE100" s="75">
        <f t="shared" si="21"/>
        <v>6600</v>
      </c>
      <c r="CF100" s="76">
        <f t="shared" si="22"/>
        <v>1</v>
      </c>
      <c r="CG100" s="76">
        <f t="shared" si="23"/>
        <v>1</v>
      </c>
      <c r="CH100" s="76">
        <f t="shared" si="24"/>
        <v>0</v>
      </c>
      <c r="CI100" s="76">
        <f t="shared" si="25"/>
        <v>0</v>
      </c>
      <c r="CJ100" s="77">
        <f t="shared" si="26"/>
        <v>5275</v>
      </c>
      <c r="CK100" s="77">
        <f t="shared" si="27"/>
        <v>2544.359331</v>
      </c>
      <c r="CL100" s="77">
        <f t="shared" si="28"/>
        <v>2544.359331</v>
      </c>
      <c r="CM100" s="75">
        <f t="shared" si="29"/>
        <v>0</v>
      </c>
      <c r="CN100" s="77">
        <f t="shared" si="30"/>
        <v>1580</v>
      </c>
      <c r="CO100" s="77">
        <f t="shared" si="31"/>
        <v>661.8599562</v>
      </c>
      <c r="CP100" s="77">
        <f t="shared" si="32"/>
        <v>661.8599562</v>
      </c>
      <c r="CQ100" s="25">
        <f t="shared" si="33"/>
        <v>3.338607595</v>
      </c>
      <c r="CR100" s="25">
        <f t="shared" si="34"/>
        <v>3.844256338</v>
      </c>
      <c r="CS100" s="25">
        <f t="shared" si="35"/>
        <v>3.844256338</v>
      </c>
      <c r="CT100" s="77">
        <f t="shared" si="36"/>
        <v>0</v>
      </c>
      <c r="CU100" s="77">
        <f t="shared" si="37"/>
        <v>0</v>
      </c>
      <c r="CV100" s="77">
        <f t="shared" si="38"/>
        <v>0</v>
      </c>
      <c r="CW100" s="77">
        <f t="shared" si="39"/>
        <v>1580</v>
      </c>
      <c r="CX100" s="75">
        <f t="shared" si="40"/>
        <v>0</v>
      </c>
    </row>
    <row r="101" ht="14.25" customHeight="1">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8"/>
      <c r="CB101" s="51">
        <v>25.0</v>
      </c>
      <c r="CC101" s="51">
        <f>data!$F46</f>
        <v>39</v>
      </c>
      <c r="CD101" s="51">
        <f>data!$G46</f>
        <v>0</v>
      </c>
      <c r="CE101" s="75">
        <f t="shared" si="21"/>
        <v>6966.666667</v>
      </c>
      <c r="CF101" s="76">
        <f t="shared" si="22"/>
        <v>1</v>
      </c>
      <c r="CG101" s="76">
        <f t="shared" si="23"/>
        <v>1</v>
      </c>
      <c r="CH101" s="76">
        <f t="shared" si="24"/>
        <v>0</v>
      </c>
      <c r="CI101" s="76">
        <f t="shared" si="25"/>
        <v>0</v>
      </c>
      <c r="CJ101" s="77">
        <f t="shared" si="26"/>
        <v>5200</v>
      </c>
      <c r="CK101" s="77">
        <f t="shared" si="27"/>
        <v>2510.399257</v>
      </c>
      <c r="CL101" s="77">
        <f t="shared" si="28"/>
        <v>2510.399257</v>
      </c>
      <c r="CM101" s="75">
        <f t="shared" si="29"/>
        <v>0</v>
      </c>
      <c r="CN101" s="77">
        <f t="shared" si="30"/>
        <v>1600</v>
      </c>
      <c r="CO101" s="77">
        <f t="shared" si="31"/>
        <v>670.9555069</v>
      </c>
      <c r="CP101" s="77">
        <f t="shared" si="32"/>
        <v>670.9555069</v>
      </c>
      <c r="CQ101" s="25">
        <f t="shared" si="33"/>
        <v>3.25</v>
      </c>
      <c r="CR101" s="25">
        <f t="shared" si="34"/>
        <v>3.741528658</v>
      </c>
      <c r="CS101" s="25">
        <f t="shared" si="35"/>
        <v>3.741528658</v>
      </c>
      <c r="CT101" s="77">
        <f t="shared" si="36"/>
        <v>0</v>
      </c>
      <c r="CU101" s="77">
        <f t="shared" si="37"/>
        <v>0</v>
      </c>
      <c r="CV101" s="77">
        <f t="shared" si="38"/>
        <v>0</v>
      </c>
      <c r="CW101" s="77">
        <f t="shared" si="39"/>
        <v>1600</v>
      </c>
      <c r="CX101" s="75">
        <f t="shared" si="40"/>
        <v>0</v>
      </c>
    </row>
    <row r="102" ht="14.25" customHeight="1">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8"/>
      <c r="CB102" s="51">
        <v>26.0</v>
      </c>
      <c r="CC102" s="51">
        <f>data!$F47</f>
        <v>40</v>
      </c>
      <c r="CD102" s="51">
        <f>data!$G47</f>
        <v>0</v>
      </c>
      <c r="CE102" s="75">
        <f t="shared" si="21"/>
        <v>7333.333333</v>
      </c>
      <c r="CF102" s="76">
        <f t="shared" si="22"/>
        <v>1</v>
      </c>
      <c r="CG102" s="76">
        <f t="shared" si="23"/>
        <v>1</v>
      </c>
      <c r="CH102" s="76">
        <f t="shared" si="24"/>
        <v>0</v>
      </c>
      <c r="CI102" s="76">
        <f t="shared" si="25"/>
        <v>0</v>
      </c>
      <c r="CJ102" s="77">
        <f t="shared" si="26"/>
        <v>5125</v>
      </c>
      <c r="CK102" s="77">
        <f t="shared" si="27"/>
        <v>2476.439183</v>
      </c>
      <c r="CL102" s="77">
        <f t="shared" si="28"/>
        <v>2476.439183</v>
      </c>
      <c r="CM102" s="75">
        <f t="shared" si="29"/>
        <v>0</v>
      </c>
      <c r="CN102" s="77">
        <f t="shared" si="30"/>
        <v>1620</v>
      </c>
      <c r="CO102" s="77">
        <f t="shared" si="31"/>
        <v>680.0510576</v>
      </c>
      <c r="CP102" s="77">
        <f t="shared" si="32"/>
        <v>680.0510576</v>
      </c>
      <c r="CQ102" s="25">
        <f t="shared" si="33"/>
        <v>3.163580247</v>
      </c>
      <c r="CR102" s="25">
        <f t="shared" si="34"/>
        <v>3.641548903</v>
      </c>
      <c r="CS102" s="25">
        <f t="shared" si="35"/>
        <v>3.641548903</v>
      </c>
      <c r="CT102" s="77">
        <f t="shared" si="36"/>
        <v>0</v>
      </c>
      <c r="CU102" s="77">
        <f t="shared" si="37"/>
        <v>0</v>
      </c>
      <c r="CV102" s="77">
        <f t="shared" si="38"/>
        <v>0</v>
      </c>
      <c r="CW102" s="77">
        <f t="shared" si="39"/>
        <v>1620</v>
      </c>
      <c r="CX102" s="75">
        <f t="shared" si="40"/>
        <v>0</v>
      </c>
    </row>
    <row r="103" ht="14.25" customHeight="1">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8"/>
      <c r="CB103" s="51">
        <v>27.0</v>
      </c>
      <c r="CC103" s="51">
        <f>data!$F48</f>
        <v>41</v>
      </c>
      <c r="CD103" s="51">
        <f>data!$G48</f>
        <v>0</v>
      </c>
      <c r="CE103" s="75">
        <f t="shared" si="21"/>
        <v>7700</v>
      </c>
      <c r="CF103" s="76">
        <f t="shared" si="22"/>
        <v>1</v>
      </c>
      <c r="CG103" s="76">
        <f t="shared" si="23"/>
        <v>1</v>
      </c>
      <c r="CH103" s="76">
        <f t="shared" si="24"/>
        <v>0</v>
      </c>
      <c r="CI103" s="76">
        <f t="shared" si="25"/>
        <v>0</v>
      </c>
      <c r="CJ103" s="77">
        <f t="shared" si="26"/>
        <v>5050</v>
      </c>
      <c r="CK103" s="77">
        <f t="shared" si="27"/>
        <v>2442.479109</v>
      </c>
      <c r="CL103" s="77">
        <f t="shared" si="28"/>
        <v>2442.479109</v>
      </c>
      <c r="CM103" s="75">
        <f t="shared" si="29"/>
        <v>0</v>
      </c>
      <c r="CN103" s="77">
        <f t="shared" si="30"/>
        <v>1640</v>
      </c>
      <c r="CO103" s="77">
        <f t="shared" si="31"/>
        <v>689.1466083</v>
      </c>
      <c r="CP103" s="77">
        <f t="shared" si="32"/>
        <v>689.1466083</v>
      </c>
      <c r="CQ103" s="25">
        <f t="shared" si="33"/>
        <v>3.079268293</v>
      </c>
      <c r="CR103" s="25">
        <f t="shared" si="34"/>
        <v>3.54420827</v>
      </c>
      <c r="CS103" s="25">
        <f t="shared" si="35"/>
        <v>3.54420827</v>
      </c>
      <c r="CT103" s="77">
        <f t="shared" si="36"/>
        <v>0</v>
      </c>
      <c r="CU103" s="77">
        <f t="shared" si="37"/>
        <v>0</v>
      </c>
      <c r="CV103" s="77">
        <f t="shared" si="38"/>
        <v>0</v>
      </c>
      <c r="CW103" s="77">
        <f t="shared" si="39"/>
        <v>1640</v>
      </c>
      <c r="CX103" s="75">
        <f t="shared" si="40"/>
        <v>0</v>
      </c>
    </row>
    <row r="104" ht="14.25" customHeight="1">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c r="BY104" s="15"/>
      <c r="BZ104" s="15"/>
      <c r="CA104" s="8"/>
      <c r="CB104" s="51">
        <v>28.0</v>
      </c>
      <c r="CC104" s="51">
        <f>data!$F49</f>
        <v>42</v>
      </c>
      <c r="CD104" s="51">
        <f>data!$G49</f>
        <v>0</v>
      </c>
      <c r="CE104" s="75">
        <f t="shared" si="21"/>
        <v>8066.666667</v>
      </c>
      <c r="CF104" s="76">
        <f t="shared" si="22"/>
        <v>1</v>
      </c>
      <c r="CG104" s="76">
        <f t="shared" si="23"/>
        <v>1</v>
      </c>
      <c r="CH104" s="76">
        <f t="shared" si="24"/>
        <v>0</v>
      </c>
      <c r="CI104" s="76">
        <f t="shared" si="25"/>
        <v>0</v>
      </c>
      <c r="CJ104" s="77">
        <f t="shared" si="26"/>
        <v>4975</v>
      </c>
      <c r="CK104" s="77">
        <f t="shared" si="27"/>
        <v>2408.519034</v>
      </c>
      <c r="CL104" s="77">
        <f t="shared" si="28"/>
        <v>2408.519034</v>
      </c>
      <c r="CM104" s="75">
        <f t="shared" si="29"/>
        <v>0</v>
      </c>
      <c r="CN104" s="77">
        <f t="shared" si="30"/>
        <v>1660</v>
      </c>
      <c r="CO104" s="77">
        <f t="shared" si="31"/>
        <v>698.242159</v>
      </c>
      <c r="CP104" s="77">
        <f t="shared" si="32"/>
        <v>698.242159</v>
      </c>
      <c r="CQ104" s="25">
        <f t="shared" si="33"/>
        <v>2.996987952</v>
      </c>
      <c r="CR104" s="25">
        <f t="shared" si="34"/>
        <v>3.449403625</v>
      </c>
      <c r="CS104" s="25">
        <f t="shared" si="35"/>
        <v>3.449403625</v>
      </c>
      <c r="CT104" s="77">
        <f t="shared" si="36"/>
        <v>0</v>
      </c>
      <c r="CU104" s="77">
        <f t="shared" si="37"/>
        <v>0</v>
      </c>
      <c r="CV104" s="77">
        <f t="shared" si="38"/>
        <v>0</v>
      </c>
      <c r="CW104" s="77">
        <f t="shared" si="39"/>
        <v>1660</v>
      </c>
      <c r="CX104" s="75">
        <f t="shared" si="40"/>
        <v>0</v>
      </c>
    </row>
    <row r="105" ht="14.25" customHeight="1">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c r="BY105" s="15"/>
      <c r="BZ105" s="15"/>
      <c r="CA105" s="8"/>
      <c r="CB105" s="51">
        <v>29.0</v>
      </c>
      <c r="CC105" s="51">
        <f>data!$F50</f>
        <v>43</v>
      </c>
      <c r="CD105" s="51">
        <f>data!$G50</f>
        <v>0</v>
      </c>
      <c r="CE105" s="75">
        <f t="shared" si="21"/>
        <v>8433.333333</v>
      </c>
      <c r="CF105" s="76">
        <f t="shared" si="22"/>
        <v>1</v>
      </c>
      <c r="CG105" s="76">
        <f t="shared" si="23"/>
        <v>1</v>
      </c>
      <c r="CH105" s="76">
        <f t="shared" si="24"/>
        <v>0</v>
      </c>
      <c r="CI105" s="76">
        <f t="shared" si="25"/>
        <v>0</v>
      </c>
      <c r="CJ105" s="77">
        <f t="shared" si="26"/>
        <v>4900</v>
      </c>
      <c r="CK105" s="77">
        <f t="shared" si="27"/>
        <v>2374.55896</v>
      </c>
      <c r="CL105" s="77">
        <f t="shared" si="28"/>
        <v>2374.55896</v>
      </c>
      <c r="CM105" s="75">
        <f t="shared" si="29"/>
        <v>0</v>
      </c>
      <c r="CN105" s="77">
        <f t="shared" si="30"/>
        <v>1680</v>
      </c>
      <c r="CO105" s="77">
        <f t="shared" si="31"/>
        <v>707.3377097</v>
      </c>
      <c r="CP105" s="77">
        <f t="shared" si="32"/>
        <v>707.3377097</v>
      </c>
      <c r="CQ105" s="25">
        <f t="shared" si="33"/>
        <v>2.916666667</v>
      </c>
      <c r="CR105" s="25">
        <f t="shared" si="34"/>
        <v>3.357037137</v>
      </c>
      <c r="CS105" s="25">
        <f t="shared" si="35"/>
        <v>3.357037137</v>
      </c>
      <c r="CT105" s="77">
        <f t="shared" si="36"/>
        <v>0</v>
      </c>
      <c r="CU105" s="77">
        <f t="shared" si="37"/>
        <v>0</v>
      </c>
      <c r="CV105" s="77">
        <f t="shared" si="38"/>
        <v>0</v>
      </c>
      <c r="CW105" s="77">
        <f t="shared" si="39"/>
        <v>1680</v>
      </c>
      <c r="CX105" s="75">
        <f t="shared" si="40"/>
        <v>0</v>
      </c>
    </row>
    <row r="106" ht="14.25" customHeight="1">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c r="BY106" s="15"/>
      <c r="BZ106" s="15"/>
      <c r="CA106" s="8"/>
      <c r="CB106" s="51">
        <v>30.0</v>
      </c>
      <c r="CC106" s="51">
        <f>data!$F51</f>
        <v>44</v>
      </c>
      <c r="CD106" s="51">
        <f>data!$G51</f>
        <v>0</v>
      </c>
      <c r="CE106" s="75">
        <f t="shared" si="21"/>
        <v>8800</v>
      </c>
      <c r="CF106" s="76">
        <f t="shared" si="22"/>
        <v>1</v>
      </c>
      <c r="CG106" s="76">
        <f t="shared" si="23"/>
        <v>1</v>
      </c>
      <c r="CH106" s="76">
        <f t="shared" si="24"/>
        <v>0</v>
      </c>
      <c r="CI106" s="76">
        <f t="shared" si="25"/>
        <v>0</v>
      </c>
      <c r="CJ106" s="77">
        <f t="shared" si="26"/>
        <v>4825</v>
      </c>
      <c r="CK106" s="77">
        <f t="shared" si="27"/>
        <v>2340.598886</v>
      </c>
      <c r="CL106" s="77">
        <f t="shared" si="28"/>
        <v>2340.598886</v>
      </c>
      <c r="CM106" s="75">
        <f t="shared" si="29"/>
        <v>0</v>
      </c>
      <c r="CN106" s="77">
        <f t="shared" si="30"/>
        <v>1700</v>
      </c>
      <c r="CO106" s="77">
        <f t="shared" si="31"/>
        <v>716.4332604</v>
      </c>
      <c r="CP106" s="77">
        <f t="shared" si="32"/>
        <v>716.4332604</v>
      </c>
      <c r="CQ106" s="25">
        <f t="shared" si="33"/>
        <v>2.838235294</v>
      </c>
      <c r="CR106" s="25">
        <f t="shared" si="34"/>
        <v>3.267015946</v>
      </c>
      <c r="CS106" s="25">
        <f t="shared" si="35"/>
        <v>3.267015946</v>
      </c>
      <c r="CT106" s="77">
        <f t="shared" si="36"/>
        <v>0</v>
      </c>
      <c r="CU106" s="77">
        <f t="shared" si="37"/>
        <v>0</v>
      </c>
      <c r="CV106" s="77">
        <f t="shared" si="38"/>
        <v>0</v>
      </c>
      <c r="CW106" s="77">
        <f t="shared" si="39"/>
        <v>1700</v>
      </c>
      <c r="CX106" s="75">
        <f t="shared" si="40"/>
        <v>0</v>
      </c>
    </row>
    <row r="107" ht="14.25" customHeight="1">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c r="BO107" s="15"/>
      <c r="BP107" s="15"/>
      <c r="BQ107" s="15"/>
      <c r="BR107" s="15"/>
      <c r="BS107" s="15"/>
      <c r="BT107" s="15"/>
      <c r="BU107" s="15"/>
      <c r="BV107" s="15"/>
      <c r="BW107" s="15"/>
      <c r="BX107" s="15"/>
      <c r="BY107" s="15"/>
      <c r="BZ107" s="15"/>
      <c r="CA107" s="8"/>
      <c r="CB107" s="51">
        <v>31.0</v>
      </c>
      <c r="CC107" s="51">
        <f>data!$F52</f>
        <v>45</v>
      </c>
      <c r="CD107" s="51">
        <f>data!$G52</f>
        <v>0</v>
      </c>
      <c r="CE107" s="75">
        <f t="shared" si="21"/>
        <v>9166.666667</v>
      </c>
      <c r="CF107" s="76">
        <f t="shared" si="22"/>
        <v>1</v>
      </c>
      <c r="CG107" s="76">
        <f t="shared" si="23"/>
        <v>1</v>
      </c>
      <c r="CH107" s="76">
        <f t="shared" si="24"/>
        <v>0</v>
      </c>
      <c r="CI107" s="76">
        <f t="shared" si="25"/>
        <v>0</v>
      </c>
      <c r="CJ107" s="77">
        <f t="shared" si="26"/>
        <v>4750</v>
      </c>
      <c r="CK107" s="77">
        <f t="shared" si="27"/>
        <v>2306.638812</v>
      </c>
      <c r="CL107" s="77">
        <f t="shared" si="28"/>
        <v>2306.638812</v>
      </c>
      <c r="CM107" s="75">
        <f t="shared" si="29"/>
        <v>0</v>
      </c>
      <c r="CN107" s="77">
        <f t="shared" si="30"/>
        <v>1720</v>
      </c>
      <c r="CO107" s="77">
        <f t="shared" si="31"/>
        <v>725.5288111</v>
      </c>
      <c r="CP107" s="77">
        <f t="shared" si="32"/>
        <v>725.5288111</v>
      </c>
      <c r="CQ107" s="25">
        <f t="shared" si="33"/>
        <v>2.761627907</v>
      </c>
      <c r="CR107" s="25">
        <f t="shared" si="34"/>
        <v>3.179251845</v>
      </c>
      <c r="CS107" s="25">
        <f t="shared" si="35"/>
        <v>3.179251845</v>
      </c>
      <c r="CT107" s="77">
        <f t="shared" si="36"/>
        <v>0</v>
      </c>
      <c r="CU107" s="77">
        <f t="shared" si="37"/>
        <v>0</v>
      </c>
      <c r="CV107" s="77">
        <f t="shared" si="38"/>
        <v>0</v>
      </c>
      <c r="CW107" s="77">
        <f t="shared" si="39"/>
        <v>1720</v>
      </c>
      <c r="CX107" s="75">
        <f t="shared" si="40"/>
        <v>0</v>
      </c>
    </row>
    <row r="108" ht="14.25" customHeight="1">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c r="BO108" s="15"/>
      <c r="BP108" s="15"/>
      <c r="BQ108" s="15"/>
      <c r="BR108" s="15"/>
      <c r="BS108" s="15"/>
      <c r="BT108" s="15"/>
      <c r="BU108" s="15"/>
      <c r="BV108" s="15"/>
      <c r="BW108" s="15"/>
      <c r="BX108" s="15"/>
      <c r="BY108" s="15"/>
      <c r="BZ108" s="15"/>
      <c r="CA108" s="8"/>
      <c r="CB108" s="51"/>
      <c r="CC108" s="51"/>
      <c r="CD108" s="51">
        <f>SUM(CD77:CD107)</f>
        <v>1817</v>
      </c>
      <c r="CE108" s="51"/>
      <c r="CF108" s="51"/>
      <c r="CG108" s="51"/>
      <c r="CH108" s="51"/>
      <c r="CI108" s="51"/>
      <c r="CJ108" s="51"/>
      <c r="CK108" s="51"/>
      <c r="CL108" s="8"/>
      <c r="CM108" s="46">
        <f>SUM(CM77:CM107)</f>
        <v>4032233.333</v>
      </c>
      <c r="CN108" s="24"/>
      <c r="CO108" s="24"/>
      <c r="CP108" s="24"/>
      <c r="CQ108" s="24"/>
      <c r="CR108" s="24"/>
      <c r="CS108" s="24"/>
      <c r="CT108" s="67"/>
      <c r="CU108" s="67"/>
      <c r="CV108" s="67"/>
      <c r="CW108" s="8"/>
      <c r="CX108" s="106">
        <f>SUM(CX77:CX107)</f>
        <v>848904.5958</v>
      </c>
    </row>
    <row r="109" ht="14.25" customHeight="1">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8"/>
      <c r="CB109" s="8"/>
      <c r="CC109" s="8"/>
      <c r="CD109" s="8"/>
      <c r="CE109" s="8"/>
      <c r="CF109" s="8"/>
      <c r="CG109" s="8"/>
      <c r="CH109" s="8"/>
      <c r="CI109" s="8"/>
      <c r="CJ109" s="8"/>
      <c r="CK109" s="8"/>
      <c r="CL109" s="8"/>
      <c r="CM109" s="8"/>
      <c r="CN109" s="8"/>
      <c r="CO109" s="8"/>
      <c r="CP109" s="8"/>
      <c r="CQ109" s="8"/>
      <c r="CR109" s="8"/>
      <c r="CS109" s="8"/>
      <c r="CT109" s="8"/>
      <c r="CU109" s="8"/>
      <c r="CV109" s="8"/>
      <c r="CW109" s="8"/>
      <c r="CX109" s="8"/>
    </row>
    <row r="110" ht="14.25" customHeight="1">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c r="BO110" s="15"/>
      <c r="BP110" s="15"/>
      <c r="BQ110" s="15"/>
      <c r="BR110" s="15"/>
      <c r="BS110" s="15"/>
      <c r="BT110" s="15"/>
      <c r="BU110" s="15"/>
      <c r="BV110" s="15"/>
      <c r="BW110" s="15"/>
      <c r="BX110" s="15"/>
      <c r="BY110" s="15"/>
      <c r="BZ110" s="15"/>
      <c r="CA110" s="7" t="s">
        <v>375</v>
      </c>
      <c r="CB110" s="8"/>
      <c r="CC110" s="8"/>
      <c r="CD110" s="8"/>
      <c r="CE110" s="8"/>
      <c r="CF110" s="8" t="str">
        <f>data!I7</f>
        <v>International</v>
      </c>
      <c r="CG110" s="8"/>
      <c r="CH110" s="8"/>
      <c r="CI110" s="8"/>
      <c r="CJ110" s="8"/>
      <c r="CK110" s="8"/>
      <c r="CL110" s="8"/>
      <c r="CM110" s="8"/>
      <c r="CN110" s="8"/>
      <c r="CO110" s="8"/>
      <c r="CP110" s="8"/>
      <c r="CQ110" s="9"/>
      <c r="CR110" s="8"/>
      <c r="CS110" s="8"/>
      <c r="CT110" s="8"/>
      <c r="CU110" s="8"/>
      <c r="CV110" s="8"/>
      <c r="CW110" s="8"/>
      <c r="CX110" s="8"/>
    </row>
    <row r="111" ht="14.25" customHeight="1">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c r="BX111" s="15"/>
      <c r="BY111" s="15"/>
      <c r="BZ111" s="15"/>
      <c r="CA111" s="7"/>
      <c r="CB111" s="8"/>
      <c r="CC111" s="8"/>
      <c r="CD111" s="8"/>
      <c r="CE111" s="8"/>
      <c r="CF111" s="8"/>
      <c r="CG111" s="8"/>
      <c r="CH111" s="8"/>
      <c r="CI111" s="8"/>
      <c r="CJ111" s="8"/>
      <c r="CK111" s="8"/>
      <c r="CL111" s="8"/>
      <c r="CM111" s="8"/>
      <c r="CN111" s="8"/>
      <c r="CO111" s="8"/>
      <c r="CP111" s="8"/>
      <c r="CQ111" s="9"/>
      <c r="CR111" s="8"/>
      <c r="CS111" s="8"/>
      <c r="CT111" s="8"/>
      <c r="CU111" s="8"/>
      <c r="CV111" s="8"/>
      <c r="CW111" s="8"/>
      <c r="CX111" s="8"/>
    </row>
    <row r="112" ht="14.25" customHeight="1">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c r="BX112" s="15"/>
      <c r="BY112" s="15"/>
      <c r="BZ112" s="15"/>
      <c r="CA112" s="7"/>
      <c r="CB112" s="17" t="s">
        <v>376</v>
      </c>
      <c r="CC112" s="18">
        <f>'Multi-stage Capacity unit'!$H$32</f>
        <v>4800</v>
      </c>
      <c r="CD112" s="19"/>
      <c r="CE112" s="20" t="s">
        <v>5</v>
      </c>
      <c r="CF112" s="21">
        <f>$CM$163/$CX$163</f>
        <v>3.962930921</v>
      </c>
      <c r="CG112" s="8"/>
      <c r="CH112" s="8"/>
      <c r="CI112" s="8"/>
      <c r="CJ112" s="8"/>
      <c r="CK112" s="8"/>
      <c r="CL112" s="8"/>
      <c r="CM112" s="8"/>
      <c r="CN112" s="8"/>
      <c r="CO112" s="22"/>
      <c r="CP112" s="8"/>
      <c r="CQ112" s="23"/>
      <c r="CR112" s="8"/>
      <c r="CS112" s="8"/>
      <c r="CT112" s="8"/>
      <c r="CU112" s="8"/>
      <c r="CV112" s="8"/>
      <c r="CW112" s="8"/>
      <c r="CX112" s="8"/>
    </row>
    <row r="113" ht="14.25" customHeight="1">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c r="BX113" s="15"/>
      <c r="BY113" s="15"/>
      <c r="BZ113" s="15"/>
      <c r="CA113" s="7"/>
      <c r="CB113" s="8"/>
      <c r="CC113" s="8"/>
      <c r="CD113" s="8"/>
      <c r="CE113" s="8"/>
      <c r="CF113" s="8"/>
      <c r="CG113" s="8"/>
      <c r="CH113" s="8"/>
      <c r="CI113" s="8"/>
      <c r="CJ113" s="8"/>
      <c r="CK113" s="8"/>
      <c r="CL113" s="8"/>
      <c r="CM113" s="8"/>
      <c r="CN113" s="8"/>
      <c r="CO113" s="8"/>
      <c r="CP113" s="8"/>
      <c r="CQ113" s="23"/>
      <c r="CR113" s="8"/>
      <c r="CS113" s="8"/>
      <c r="CT113" s="8"/>
      <c r="CU113" s="8"/>
      <c r="CV113" s="8"/>
      <c r="CW113" s="8"/>
      <c r="CX113" s="8"/>
    </row>
    <row r="114" ht="14.25" customHeight="1">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c r="BX114" s="15"/>
      <c r="BY114" s="15"/>
      <c r="BZ114" s="15"/>
      <c r="CA114" s="7"/>
      <c r="CB114" s="8"/>
      <c r="CC114" s="24" t="s">
        <v>377</v>
      </c>
      <c r="CD114" s="24" t="s">
        <v>378</v>
      </c>
      <c r="CE114" s="24" t="s">
        <v>379</v>
      </c>
      <c r="CF114" s="8"/>
      <c r="CG114" s="24" t="s">
        <v>9</v>
      </c>
      <c r="CH114" s="45">
        <f>IF('Multi-stage Capacity unit'!$BD$31="Required test",data!$I$14,IF('Multi-stage Capacity unit'!$BD$35="Not Measure",IF('Multi-stage Capacity unit'!$BD$48="Default",data!$I$14,$CK$118),IF('Multi-stage Capacity unit'!$BD$50="Default",data!$I$14,$CM$118)))</f>
        <v>0.27</v>
      </c>
      <c r="CI114" s="8"/>
      <c r="CJ114" s="8"/>
      <c r="CK114" s="20" t="s">
        <v>299</v>
      </c>
      <c r="CL114" s="20" t="s">
        <v>300</v>
      </c>
      <c r="CM114" s="20" t="s">
        <v>301</v>
      </c>
      <c r="CN114" s="20" t="s">
        <v>302</v>
      </c>
      <c r="CO114" s="8"/>
      <c r="CP114" s="8"/>
      <c r="CQ114" s="8"/>
      <c r="CR114" s="8"/>
      <c r="CS114" s="8"/>
      <c r="CT114" s="8"/>
      <c r="CU114" s="8"/>
      <c r="CV114" s="8"/>
      <c r="CW114" s="8"/>
      <c r="CX114" s="8"/>
    </row>
    <row r="115" ht="14.25" customHeight="1">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BW115" s="15"/>
      <c r="BX115" s="15"/>
      <c r="BY115" s="15"/>
      <c r="BZ115" s="15"/>
      <c r="CA115" s="7"/>
      <c r="CB115" s="31" t="s">
        <v>14</v>
      </c>
      <c r="CC115" s="32">
        <f>'Multi-stage Capacity unit'!$H$32</f>
        <v>4800</v>
      </c>
      <c r="CD115" s="32">
        <f>IF('Multi-stage Capacity unit'!$BD$31="Required test",$CD$120*$CH$117,IF('Multi-stage Capacity unit'!$BD$38="Default",$CD$120*$CH$117,'Multi-stage Capacity unit'!$H$33))</f>
        <v>2233.4</v>
      </c>
      <c r="CE115" s="32">
        <f>IF('Multi-stage Capacity unit'!$BD$31="Required test",$CD$115,IF('Multi-stage Capacity unit'!$BD$35="Not Measure",$CD$115,IF('Multi-stage Capacity unit'!$BD$39="Default",$CE$120*$CH$117,'Multi-stage Capacity unit'!$H$34)))</f>
        <v>2233.4</v>
      </c>
      <c r="CF115" s="8"/>
      <c r="CG115" s="20" t="s">
        <v>380</v>
      </c>
      <c r="CH115" s="24">
        <f>data!$I$15</f>
        <v>1.077</v>
      </c>
      <c r="CI115" s="8"/>
      <c r="CJ115" s="20" t="s">
        <v>14</v>
      </c>
      <c r="CK115" s="112">
        <f>'Multi-stage Capacity unit'!$H$51</f>
        <v>2300</v>
      </c>
      <c r="CL115" s="112">
        <f>'Multi-stage Capacity unit'!$H$50</f>
        <v>3200</v>
      </c>
      <c r="CM115" s="112">
        <f>'Multi-stage Capacity unit'!$H$53</f>
        <v>2500</v>
      </c>
      <c r="CN115" s="112">
        <f>'Multi-stage Capacity unit'!$H$52</f>
        <v>3500</v>
      </c>
      <c r="CO115" s="8"/>
      <c r="CP115" s="8"/>
      <c r="CQ115" s="8"/>
      <c r="CR115" s="8"/>
      <c r="CS115" s="8"/>
      <c r="CT115" s="8"/>
      <c r="CU115" s="8"/>
      <c r="CV115" s="8"/>
      <c r="CW115" s="8"/>
      <c r="CX115" s="8"/>
    </row>
    <row r="116" ht="14.25" customHeight="1">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c r="BC116" s="15"/>
      <c r="BD116" s="15"/>
      <c r="BE116" s="15"/>
      <c r="BF116" s="15"/>
      <c r="BG116" s="15"/>
      <c r="BH116" s="15"/>
      <c r="BI116" s="15"/>
      <c r="BJ116" s="15"/>
      <c r="BK116" s="15"/>
      <c r="BL116" s="15"/>
      <c r="BM116" s="15"/>
      <c r="BN116" s="15"/>
      <c r="BO116" s="15"/>
      <c r="BP116" s="15"/>
      <c r="BQ116" s="15"/>
      <c r="BR116" s="15"/>
      <c r="BS116" s="15"/>
      <c r="BT116" s="15"/>
      <c r="BU116" s="15"/>
      <c r="BV116" s="15"/>
      <c r="BW116" s="15"/>
      <c r="BX116" s="15"/>
      <c r="BY116" s="15"/>
      <c r="BZ116" s="15"/>
      <c r="CA116" s="7"/>
      <c r="CB116" s="31" t="s">
        <v>23</v>
      </c>
      <c r="CC116" s="32">
        <f>'Multi-stage Capacity unit'!$L$32</f>
        <v>1850</v>
      </c>
      <c r="CD116" s="32">
        <f>IF('Multi-stage Capacity unit'!$BD$31="Required test",$CD$121*$CH$118,IF('Multi-stage Capacity unit'!$BD$38="Default",$CD$121*$CH$118,'Multi-stage Capacity unit'!$L$33))</f>
        <v>750</v>
      </c>
      <c r="CE116" s="32">
        <f>IF('Multi-stage Capacity unit'!$BD$31="Required test",$CD$116,IF('Multi-stage Capacity unit'!$BD$35="Not Measure",$CD$116,IF('Multi-stage Capacity unit'!$BD$39="Default",$CE$121*$CH$118,'Multi-stage Capacity unit'!$L$34)))</f>
        <v>750</v>
      </c>
      <c r="CF116" s="8"/>
      <c r="CG116" s="20" t="s">
        <v>381</v>
      </c>
      <c r="CH116" s="24">
        <f>data!$I$16</f>
        <v>0.914</v>
      </c>
      <c r="CI116" s="8"/>
      <c r="CJ116" s="20" t="s">
        <v>23</v>
      </c>
      <c r="CK116" s="112">
        <f>'Multi-stage Capacity unit'!$L$51</f>
        <v>490</v>
      </c>
      <c r="CL116" s="112">
        <f>'Multi-stage Capacity unit'!$L$50</f>
        <v>600</v>
      </c>
      <c r="CM116" s="112">
        <f>'Multi-stage Capacity unit'!$L$53</f>
        <v>500</v>
      </c>
      <c r="CN116" s="112">
        <f>'Multi-stage Capacity unit'!$L$52</f>
        <v>580</v>
      </c>
      <c r="CO116" s="8"/>
      <c r="CP116" s="8"/>
      <c r="CQ116" s="8"/>
      <c r="CR116" s="8"/>
      <c r="CS116" s="8"/>
      <c r="CT116" s="8"/>
      <c r="CU116" s="8"/>
      <c r="CV116" s="8"/>
      <c r="CW116" s="8"/>
      <c r="CX116" s="8"/>
    </row>
    <row r="117" ht="14.25" customHeight="1">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BW117" s="15"/>
      <c r="BX117" s="15"/>
      <c r="BY117" s="15"/>
      <c r="BZ117" s="15"/>
      <c r="CA117" s="7"/>
      <c r="CB117" s="24" t="s">
        <v>382</v>
      </c>
      <c r="CC117" s="45">
        <f>$CC$115/$CC$116</f>
        <v>2.594594595</v>
      </c>
      <c r="CD117" s="45">
        <f>$CD$115/$CD$116</f>
        <v>2.977866667</v>
      </c>
      <c r="CE117" s="45">
        <f>$CE$115/$CE$116</f>
        <v>2.977866667</v>
      </c>
      <c r="CF117" s="8"/>
      <c r="CG117" s="20" t="s">
        <v>383</v>
      </c>
      <c r="CH117" s="24">
        <f>data!$I$17</f>
        <v>0.859</v>
      </c>
      <c r="CI117" s="8"/>
      <c r="CJ117" s="20" t="s">
        <v>384</v>
      </c>
      <c r="CK117" s="21">
        <f>$CK$115/$CK$116</f>
        <v>4.693877551</v>
      </c>
      <c r="CL117" s="21">
        <f>$CL$115/$CL$116</f>
        <v>5.333333333</v>
      </c>
      <c r="CM117" s="21">
        <f>$CM$115/$CM$116</f>
        <v>5</v>
      </c>
      <c r="CN117" s="21">
        <f>$CN$115/$CN$116</f>
        <v>6.034482759</v>
      </c>
      <c r="CO117" s="8"/>
      <c r="CP117" s="8"/>
      <c r="CQ117" s="8"/>
      <c r="CR117" s="8"/>
      <c r="CS117" s="8"/>
      <c r="CT117" s="8"/>
      <c r="CU117" s="8"/>
      <c r="CV117" s="8"/>
      <c r="CW117" s="8"/>
      <c r="CX117" s="8"/>
    </row>
    <row r="118" ht="14.25" customHeight="1">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c r="BX118" s="15"/>
      <c r="BY118" s="15"/>
      <c r="BZ118" s="15"/>
      <c r="CA118" s="7"/>
      <c r="CB118" s="24"/>
      <c r="CC118" s="8"/>
      <c r="CD118" s="8"/>
      <c r="CE118" s="8"/>
      <c r="CF118" s="8"/>
      <c r="CG118" s="20" t="s">
        <v>385</v>
      </c>
      <c r="CH118" s="24">
        <f>data!$I$18</f>
        <v>1.25</v>
      </c>
      <c r="CI118" s="8"/>
      <c r="CJ118" s="20" t="s">
        <v>9</v>
      </c>
      <c r="CK118" s="45">
        <f>(1-($CK$117/$CL$117))/(1-($CK$115/$CL$115))</f>
        <v>0.4263038549</v>
      </c>
      <c r="CM118" s="45">
        <f>(1-($CM$117/$CN$117))/(1-($CM$115/$CN$115))</f>
        <v>0.6</v>
      </c>
      <c r="CO118" s="8"/>
      <c r="CP118" s="8"/>
      <c r="CQ118" s="8"/>
      <c r="CR118" s="8"/>
      <c r="CS118" s="8"/>
      <c r="CT118" s="8"/>
      <c r="CU118" s="8"/>
      <c r="CV118" s="8"/>
      <c r="CW118" s="8"/>
      <c r="CX118" s="8"/>
    </row>
    <row r="119" ht="14.2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7"/>
      <c r="CB119" s="24"/>
      <c r="CC119" s="24" t="s">
        <v>386</v>
      </c>
      <c r="CD119" s="24" t="s">
        <v>387</v>
      </c>
      <c r="CE119" s="24" t="s">
        <v>388</v>
      </c>
      <c r="CF119" s="8"/>
      <c r="CG119" s="24" t="s">
        <v>389</v>
      </c>
      <c r="CH119" s="51">
        <f>data!$I$11</f>
        <v>20</v>
      </c>
      <c r="CI119" s="8"/>
      <c r="CJ119" s="8"/>
      <c r="CK119" s="8"/>
      <c r="CL119" s="8"/>
      <c r="CM119" s="8"/>
      <c r="CN119" s="8"/>
      <c r="CO119" s="8"/>
      <c r="CP119" s="8"/>
      <c r="CQ119" s="8"/>
      <c r="CR119" s="8"/>
      <c r="CS119" s="8"/>
      <c r="CT119" s="8"/>
      <c r="CU119" s="8"/>
      <c r="CV119" s="8"/>
      <c r="CW119" s="8"/>
      <c r="CX119" s="8"/>
    </row>
    <row r="120" ht="14.2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7"/>
      <c r="CB120" s="31" t="s">
        <v>14</v>
      </c>
      <c r="CC120" s="32">
        <f>'Multi-stage Capacity unit'!$H$38</f>
        <v>5500</v>
      </c>
      <c r="CD120" s="32">
        <f>'Multi-stage Capacity unit'!$H$39</f>
        <v>2600</v>
      </c>
      <c r="CE120" s="32">
        <f>IF('Multi-stage Capacity unit'!$BD$31="Required test",$CD$120,IF('Multi-stage Capacity unit'!$BD$35="Not Measure",$CD$120,IF('Multi-stage Capacity unit'!$BD$42="Default",$CD$120,'Multi-stage Capacity unit'!$H$40)))</f>
        <v>2600</v>
      </c>
      <c r="CF120" s="8"/>
      <c r="CG120" s="24" t="s">
        <v>390</v>
      </c>
      <c r="CH120" s="51">
        <f>data!$I$12</f>
        <v>46</v>
      </c>
      <c r="CI120" s="8"/>
      <c r="CJ120" s="8"/>
      <c r="CK120" s="8"/>
      <c r="CL120" s="8"/>
      <c r="CM120" s="8"/>
      <c r="CN120" s="8"/>
      <c r="CO120" s="8"/>
      <c r="CP120" s="8"/>
      <c r="CQ120" s="24"/>
      <c r="CR120" s="8"/>
      <c r="CS120" s="8"/>
      <c r="CT120" s="8"/>
      <c r="CU120" s="8"/>
      <c r="CV120" s="8"/>
      <c r="CW120" s="8"/>
      <c r="CX120" s="8"/>
    </row>
    <row r="121" ht="14.25" customHeight="1">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7"/>
      <c r="CB121" s="31" t="s">
        <v>23</v>
      </c>
      <c r="CC121" s="32">
        <f>'Multi-stage Capacity unit'!$L$38</f>
        <v>1520</v>
      </c>
      <c r="CD121" s="32">
        <f>'Multi-stage Capacity unit'!$L$39</f>
        <v>600</v>
      </c>
      <c r="CE121" s="32">
        <f>IF('Multi-stage Capacity unit'!$BD$31="Required test",$CD$121,IF('Multi-stage Capacity unit'!$BD$35="Not Measure",$CD$121,IF('Multi-stage Capacity unit'!$BD$42="Default",$CD$121,'Multi-stage Capacity unit'!$L$40)))</f>
        <v>600</v>
      </c>
      <c r="CF121" s="8"/>
      <c r="CG121" s="8"/>
      <c r="CH121" s="8"/>
      <c r="CI121" s="8"/>
      <c r="CJ121" s="8"/>
      <c r="CK121" s="8"/>
      <c r="CL121" s="8"/>
      <c r="CM121" s="8"/>
      <c r="CN121" s="8"/>
      <c r="CO121" s="8"/>
      <c r="CP121" s="8"/>
      <c r="CQ121" s="8"/>
      <c r="CR121" s="8"/>
      <c r="CS121" s="8"/>
      <c r="CT121" s="8"/>
      <c r="CU121" s="8"/>
      <c r="CV121" s="8"/>
      <c r="CW121" s="8"/>
      <c r="CX121" s="8"/>
    </row>
    <row r="122" ht="14.25" customHeight="1">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c r="BO122" s="15"/>
      <c r="BP122" s="15"/>
      <c r="BQ122" s="15"/>
      <c r="BR122" s="15"/>
      <c r="BS122" s="15"/>
      <c r="BT122" s="15"/>
      <c r="BU122" s="15"/>
      <c r="BV122" s="15"/>
      <c r="BW122" s="15"/>
      <c r="BX122" s="15"/>
      <c r="BY122" s="15"/>
      <c r="BZ122" s="15"/>
      <c r="CA122" s="7"/>
      <c r="CB122" s="24" t="s">
        <v>391</v>
      </c>
      <c r="CC122" s="45">
        <f>$CC$120/$CC$121</f>
        <v>3.618421053</v>
      </c>
      <c r="CD122" s="45">
        <f>$CD$120/$CD$121</f>
        <v>4.333333333</v>
      </c>
      <c r="CE122" s="45">
        <f>$CE$120/$CE$121</f>
        <v>4.333333333</v>
      </c>
      <c r="CF122" s="8"/>
      <c r="CG122" s="8"/>
      <c r="CH122" s="8"/>
      <c r="CI122" s="8"/>
      <c r="CJ122" s="8"/>
      <c r="CK122" s="8"/>
      <c r="CL122" s="8"/>
      <c r="CM122" s="8"/>
      <c r="CN122" s="8"/>
      <c r="CO122" s="8"/>
      <c r="CP122" s="8"/>
      <c r="CQ122" s="8"/>
      <c r="CR122" s="8"/>
      <c r="CS122" s="8"/>
      <c r="CT122" s="8"/>
      <c r="CU122" s="8"/>
      <c r="CV122" s="8"/>
      <c r="CW122" s="8"/>
      <c r="CX122" s="8"/>
    </row>
    <row r="123" ht="14.25" customHeight="1">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c r="BO123" s="15"/>
      <c r="BP123" s="15"/>
      <c r="BQ123" s="15"/>
      <c r="BR123" s="15"/>
      <c r="BS123" s="15"/>
      <c r="BT123" s="15"/>
      <c r="BU123" s="15"/>
      <c r="BV123" s="15"/>
      <c r="BW123" s="15"/>
      <c r="BX123" s="15"/>
      <c r="BY123" s="15"/>
      <c r="BZ123" s="15"/>
      <c r="CA123" s="7"/>
      <c r="CB123" s="24"/>
      <c r="CC123" s="24"/>
      <c r="CD123" s="24"/>
      <c r="CE123" s="51"/>
      <c r="CF123" s="8"/>
      <c r="CG123" s="8"/>
      <c r="CH123" s="8"/>
      <c r="CI123" s="8"/>
      <c r="CJ123" s="8"/>
      <c r="CK123" s="8"/>
      <c r="CL123" s="8"/>
      <c r="CM123" s="8"/>
      <c r="CN123" s="8"/>
      <c r="CO123" s="8"/>
      <c r="CP123" s="8"/>
      <c r="CQ123" s="8"/>
      <c r="CR123" s="8"/>
      <c r="CS123" s="8"/>
      <c r="CT123" s="8"/>
      <c r="CU123" s="8"/>
      <c r="CV123" s="8"/>
      <c r="CW123" s="8"/>
      <c r="CX123" s="8"/>
    </row>
    <row r="124" ht="14.25" customHeight="1">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c r="BO124" s="15"/>
      <c r="BP124" s="15"/>
      <c r="BQ124" s="15"/>
      <c r="BR124" s="15"/>
      <c r="BS124" s="15"/>
      <c r="BT124" s="15"/>
      <c r="BU124" s="15"/>
      <c r="BV124" s="15"/>
      <c r="BW124" s="15"/>
      <c r="BX124" s="15"/>
      <c r="BY124" s="15"/>
      <c r="BZ124" s="15"/>
      <c r="CA124" s="7"/>
      <c r="CB124" s="24"/>
      <c r="CC124" s="24" t="s">
        <v>392</v>
      </c>
      <c r="CD124" s="24" t="s">
        <v>393</v>
      </c>
      <c r="CE124" s="24" t="s">
        <v>394</v>
      </c>
      <c r="CF124" s="8"/>
      <c r="CG124" s="8"/>
      <c r="CH124" s="8"/>
      <c r="CI124" s="8"/>
      <c r="CJ124" s="8"/>
      <c r="CK124" s="8"/>
      <c r="CL124" s="8"/>
      <c r="CM124" s="8"/>
      <c r="CN124" s="8"/>
      <c r="CO124" s="8"/>
      <c r="CP124" s="8"/>
      <c r="CQ124" s="8"/>
      <c r="CR124" s="8"/>
      <c r="CS124" s="8"/>
      <c r="CT124" s="8"/>
      <c r="CU124" s="8"/>
      <c r="CV124" s="8"/>
      <c r="CW124" s="8"/>
      <c r="CX124" s="8"/>
    </row>
    <row r="125" ht="14.25" customHeight="1">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W125" s="15"/>
      <c r="BX125" s="15"/>
      <c r="BY125" s="15"/>
      <c r="BZ125" s="15"/>
      <c r="CA125" s="7"/>
      <c r="CB125" s="31" t="s">
        <v>14</v>
      </c>
      <c r="CC125" s="32">
        <f>IF('Multi-stage Capacity unit'!$BD$31="Required test",$CC$120*$CH$115,IF('Multi-stage Capacity unit'!$BD$43="Default",$CC$120*$CH$115,'Multi-stage Capacity unit'!$H$44))</f>
        <v>5923.5</v>
      </c>
      <c r="CD125" s="32">
        <f>IF('Multi-stage Capacity unit'!$BD$31="Required test",$CD$120*$CH$115,IF('Multi-stage Capacity unit'!$BD$44="Default",$CD$120*$CH$115,'Multi-stage Capacity unit'!$H$45))</f>
        <v>2800.2</v>
      </c>
      <c r="CE125" s="32">
        <f>IF('Multi-stage Capacity unit'!$BD$31="Required test",$CD$125,IF('Multi-stage Capacity unit'!$BD$35="Not Measure",$CD$125,IF('Multi-stage Capacity unit'!$BD$45="Default",$CE$120*$CH$115,'Multi-stage Capacity unit'!$H$46)))</f>
        <v>2800.2</v>
      </c>
      <c r="CF125" s="8"/>
      <c r="CG125" s="8"/>
      <c r="CH125" s="8"/>
      <c r="CI125" s="8"/>
      <c r="CJ125" s="8"/>
      <c r="CK125" s="8"/>
      <c r="CL125" s="8"/>
      <c r="CM125" s="8"/>
      <c r="CN125" s="8"/>
      <c r="CO125" s="8"/>
      <c r="CP125" s="8"/>
      <c r="CQ125" s="8"/>
      <c r="CR125" s="8"/>
      <c r="CS125" s="8"/>
      <c r="CT125" s="8"/>
      <c r="CU125" s="8"/>
      <c r="CV125" s="8"/>
      <c r="CW125" s="8"/>
      <c r="CX125" s="8"/>
    </row>
    <row r="126" ht="14.25" customHeight="1">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7"/>
      <c r="CB126" s="31" t="s">
        <v>23</v>
      </c>
      <c r="CC126" s="32">
        <f>IF('Multi-stage Capacity unit'!$BD$31="Required test",$CC$121*$CH$116,IF('Multi-stage Capacity unit'!$BD$43="Default",$CC$121*$CH$116,'Multi-stage Capacity unit'!$L$44))</f>
        <v>1389.28</v>
      </c>
      <c r="CD126" s="32">
        <f>IF('Multi-stage Capacity unit'!$BD$31="Required test",$CD$121*$CH$116,IF('Multi-stage Capacity unit'!$BD$44="Default",$CD$121*$CH$116,'Multi-stage Capacity unit'!$L$45))</f>
        <v>548.4</v>
      </c>
      <c r="CE126" s="32">
        <f>IF('Multi-stage Capacity unit'!$BD$31="Required test",$CD$126,IF('Multi-stage Capacity unit'!$BD$35="Not Measure",$CD$126,IF('Multi-stage Capacity unit'!$BD$45="Default",$CE$121*$CH$116,'Multi-stage Capacity unit'!$L$46)))</f>
        <v>548.4</v>
      </c>
      <c r="CF126" s="8"/>
      <c r="CG126" s="8"/>
      <c r="CH126" s="8"/>
      <c r="CI126" s="8"/>
      <c r="CJ126" s="8"/>
      <c r="CK126" s="8"/>
      <c r="CL126" s="8"/>
      <c r="CM126" s="8"/>
      <c r="CN126" s="8"/>
      <c r="CO126" s="8"/>
      <c r="CP126" s="8"/>
      <c r="CQ126" s="8"/>
      <c r="CR126" s="8"/>
      <c r="CS126" s="8"/>
      <c r="CT126" s="8"/>
      <c r="CU126" s="8"/>
      <c r="CV126" s="8"/>
      <c r="CW126" s="8"/>
      <c r="CX126" s="8"/>
    </row>
    <row r="127" ht="14.25" customHeight="1">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c r="BX127" s="15"/>
      <c r="BY127" s="15"/>
      <c r="BZ127" s="15"/>
      <c r="CA127" s="7"/>
      <c r="CB127" s="24" t="s">
        <v>395</v>
      </c>
      <c r="CC127" s="45">
        <f>$CC$125/$CC$126</f>
        <v>4.263719337</v>
      </c>
      <c r="CD127" s="45">
        <f>$CD$125/$CD$126</f>
        <v>5.106126915</v>
      </c>
      <c r="CE127" s="45">
        <f>$CE$125/$CE$126</f>
        <v>5.106126915</v>
      </c>
      <c r="CF127" s="8"/>
      <c r="CG127" s="8"/>
      <c r="CH127" s="8"/>
      <c r="CI127" s="8"/>
      <c r="CJ127" s="8"/>
      <c r="CK127" s="8"/>
      <c r="CL127" s="8"/>
      <c r="CM127" s="8"/>
      <c r="CN127" s="8"/>
      <c r="CO127" s="8"/>
      <c r="CP127" s="8"/>
      <c r="CQ127" s="8"/>
      <c r="CR127" s="8"/>
      <c r="CS127" s="8"/>
      <c r="CT127" s="8"/>
      <c r="CU127" s="8"/>
      <c r="CV127" s="8"/>
      <c r="CW127" s="8"/>
      <c r="CX127" s="8"/>
    </row>
    <row r="128" ht="14.25" customHeight="1">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7"/>
      <c r="CB128" s="8"/>
      <c r="CC128" s="8"/>
      <c r="CD128" s="8"/>
      <c r="CE128" s="8"/>
      <c r="CF128" s="8"/>
      <c r="CG128" s="8"/>
      <c r="CH128" s="8"/>
      <c r="CI128" s="8"/>
      <c r="CJ128" s="8"/>
      <c r="CK128" s="8"/>
      <c r="CL128" s="8"/>
      <c r="CM128" s="8"/>
      <c r="CN128" s="8"/>
      <c r="CO128" s="8"/>
      <c r="CP128" s="8"/>
      <c r="CQ128" s="8"/>
      <c r="CR128" s="8"/>
      <c r="CS128" s="8"/>
      <c r="CT128" s="8"/>
      <c r="CU128" s="8"/>
      <c r="CV128" s="8"/>
      <c r="CW128" s="8"/>
      <c r="CX128" s="8"/>
    </row>
    <row r="129" ht="14.25" customHeight="1">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7"/>
      <c r="CB129" s="33" t="s">
        <v>52</v>
      </c>
      <c r="CC129" s="62" t="s">
        <v>53</v>
      </c>
      <c r="CD129" s="33" t="s">
        <v>54</v>
      </c>
      <c r="CE129" s="63" t="s">
        <v>55</v>
      </c>
      <c r="CF129" s="63" t="s">
        <v>56</v>
      </c>
      <c r="CG129" s="63" t="s">
        <v>57</v>
      </c>
      <c r="CJ129" s="63" t="s">
        <v>58</v>
      </c>
      <c r="CM129" s="64" t="s">
        <v>59</v>
      </c>
      <c r="CN129" s="63" t="s">
        <v>60</v>
      </c>
      <c r="CQ129" s="63" t="s">
        <v>29</v>
      </c>
      <c r="CT129" s="63" t="s">
        <v>62</v>
      </c>
      <c r="CX129" s="64" t="s">
        <v>63</v>
      </c>
    </row>
    <row r="130" ht="14.25" customHeight="1">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8"/>
      <c r="CE130" s="64" t="s">
        <v>396</v>
      </c>
      <c r="CF130" s="66" t="s">
        <v>397</v>
      </c>
      <c r="CG130" s="66" t="s">
        <v>398</v>
      </c>
      <c r="CH130" s="66" t="s">
        <v>399</v>
      </c>
      <c r="CI130" s="66" t="s">
        <v>400</v>
      </c>
      <c r="CJ130" s="67" t="s">
        <v>34</v>
      </c>
      <c r="CK130" s="67" t="s">
        <v>68</v>
      </c>
      <c r="CL130" s="67" t="s">
        <v>69</v>
      </c>
      <c r="CM130" s="66" t="s">
        <v>401</v>
      </c>
      <c r="CN130" s="67" t="s">
        <v>34</v>
      </c>
      <c r="CO130" s="67" t="s">
        <v>68</v>
      </c>
      <c r="CP130" s="67" t="s">
        <v>69</v>
      </c>
      <c r="CQ130" s="67" t="s">
        <v>34</v>
      </c>
      <c r="CR130" s="67" t="s">
        <v>68</v>
      </c>
      <c r="CS130" s="67" t="s">
        <v>69</v>
      </c>
      <c r="CT130" s="67" t="s">
        <v>402</v>
      </c>
      <c r="CU130" s="67" t="s">
        <v>403</v>
      </c>
      <c r="CV130" s="67" t="s">
        <v>404</v>
      </c>
      <c r="CW130" s="67" t="s">
        <v>74</v>
      </c>
      <c r="CX130" s="66" t="s">
        <v>405</v>
      </c>
    </row>
    <row r="131" ht="14.25" customHeight="1">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c r="AL131" s="15"/>
      <c r="AM131" s="15"/>
      <c r="AN131" s="15"/>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c r="BO131" s="15"/>
      <c r="BP131" s="15"/>
      <c r="BQ131" s="15"/>
      <c r="BR131" s="15"/>
      <c r="BS131" s="15"/>
      <c r="BT131" s="15"/>
      <c r="BU131" s="15"/>
      <c r="BV131" s="15"/>
      <c r="BW131" s="15"/>
      <c r="BX131" s="15"/>
      <c r="BY131" s="15"/>
      <c r="BZ131" s="15"/>
      <c r="CA131" s="8"/>
      <c r="CB131" s="51" t="s">
        <v>79</v>
      </c>
      <c r="CC131" s="51" t="s">
        <v>406</v>
      </c>
      <c r="CD131" s="51" t="s">
        <v>407</v>
      </c>
      <c r="CE131" s="67" t="s">
        <v>82</v>
      </c>
      <c r="CJ131" s="64" t="s">
        <v>408</v>
      </c>
      <c r="CK131" s="64" t="s">
        <v>409</v>
      </c>
      <c r="CL131" s="64" t="s">
        <v>410</v>
      </c>
      <c r="CN131" s="67" t="s">
        <v>411</v>
      </c>
      <c r="CO131" s="67" t="s">
        <v>412</v>
      </c>
      <c r="CP131" s="67" t="s">
        <v>413</v>
      </c>
      <c r="CQ131" s="64" t="s">
        <v>414</v>
      </c>
      <c r="CR131" s="64" t="s">
        <v>415</v>
      </c>
      <c r="CS131" s="64" t="s">
        <v>416</v>
      </c>
      <c r="CT131" s="64" t="s">
        <v>417</v>
      </c>
      <c r="CU131" s="64" t="s">
        <v>418</v>
      </c>
      <c r="CV131" s="64" t="s">
        <v>419</v>
      </c>
      <c r="CW131" s="64" t="s">
        <v>420</v>
      </c>
    </row>
    <row r="132" ht="14.25" customHeight="1">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c r="BO132" s="15"/>
      <c r="BP132" s="15"/>
      <c r="BQ132" s="15"/>
      <c r="BR132" s="15"/>
      <c r="BS132" s="15"/>
      <c r="BT132" s="15"/>
      <c r="BU132" s="15"/>
      <c r="BV132" s="15"/>
      <c r="BW132" s="15"/>
      <c r="BX132" s="15"/>
      <c r="BY132" s="15"/>
      <c r="BZ132" s="15"/>
      <c r="CA132" s="8"/>
      <c r="CB132" s="51">
        <v>1.0</v>
      </c>
      <c r="CC132" s="51">
        <f>data!$I22</f>
        <v>20</v>
      </c>
      <c r="CD132" s="51">
        <f>data!$J22</f>
        <v>0</v>
      </c>
      <c r="CE132" s="75">
        <f t="shared" ref="CE132:CE162" si="41">$CC$112*($CC132-$CH$119)/($CH$120-$CH$119)</f>
        <v>0</v>
      </c>
      <c r="CF132" s="76">
        <f t="shared" ref="CF132:CF162" si="42">1-$CH$114*(1-$CG132)</f>
        <v>0.73</v>
      </c>
      <c r="CG132" s="76">
        <f t="shared" ref="CG132:CG162" si="43">IF($CE132&lt;$CL132,$CE132/$CL132,1)</f>
        <v>0</v>
      </c>
      <c r="CH132" s="76">
        <f t="shared" ref="CH132:CH162" si="44">IF($CK132-$CL132=0,0,IF(($CK132-$CE132)/($CK132-$CL132)&gt;1,1,IF(($CK132-$CE132)/($CK132-$CL132)&lt;0,0,($CK132-$CE132)/($CK132-$CL132))))</f>
        <v>0</v>
      </c>
      <c r="CI132" s="76">
        <f t="shared" ref="CI132:CI162" si="45">IF(($CJ132-$CE132)/($CJ132-$CK132)&gt;1,1,IF(($CJ132-$CE132)/($CJ132-$CK132)&lt;0,0,($CJ132-$CE132)/($CJ132-$CK132)))</f>
        <v>1</v>
      </c>
      <c r="CJ132" s="77">
        <f t="shared" ref="CJ132:CJ162" si="46">IF($CC132&lt;=35,$CC$120+($CC$125-$CC$120)/(35-29)*(35-$CC132),$CC$115+($CC$120-$CC$115)/(46-35)*(46-$CC132))</f>
        <v>6558.75</v>
      </c>
      <c r="CK132" s="77">
        <f t="shared" ref="CK132:CK162" si="47">IF($CC132&lt;=35,$CD$120+($CD$125-$CD$120)/(35-29)*(35-$CC132),$CD$115+($CD$120-$CD$115)/(46-35)*(46-$CC132))</f>
        <v>3100.5</v>
      </c>
      <c r="CL132" s="77">
        <f t="shared" ref="CL132:CL162" si="48">IF($CC132&lt;=35,$CE$120+($CE$125-$CE$120)/(35-29)*(35-$CC132),$CE$115+($CE$120-$CE$115)/(46-35)*(46-$CC132))</f>
        <v>3100.5</v>
      </c>
      <c r="CM132" s="75">
        <f t="shared" ref="CM132:CM162" si="49">IF($CE132&lt;$CJ132,$CE132*$CD132,$CJ132*$CD132)</f>
        <v>0</v>
      </c>
      <c r="CN132" s="77">
        <f t="shared" ref="CN132:CN162" si="50">IF($CC132&lt;=35,$CC$121+($CC$126-$CC$121)/(35-29)*(35-$CC132),$CC$116+($CC$121-$CC$116)/(46-35)*(46-$CC132))</f>
        <v>1193.2</v>
      </c>
      <c r="CO132" s="77">
        <f t="shared" ref="CO132:CO162" si="51">IF($CC132&lt;=35,$CD$121+($CD$126-$CD$121)/(35-29)*(35-$CC132),$CD$116+($CD$121-$CD$116)/(46-35)*(46-$CC132))</f>
        <v>471</v>
      </c>
      <c r="CP132" s="77">
        <f t="shared" ref="CP132:CP162" si="52">IF($CC132&lt;=35,$CE$121+(($CE$126-$CE$121)/(35-29)*(35-$CC132)),($CE$116+($CE$121-$CE$116)/(46-35)*(46-$CC132)))</f>
        <v>471</v>
      </c>
      <c r="CQ132" s="25">
        <f t="shared" ref="CQ132:CQ162" si="53">$CJ132/$CN132</f>
        <v>5.496773383</v>
      </c>
      <c r="CR132" s="25">
        <f t="shared" ref="CR132:CR162" si="54">$CK132/$CO132</f>
        <v>6.582802548</v>
      </c>
      <c r="CS132" s="25">
        <f t="shared" ref="CS132:CS162" si="55">$CL132/$CP132</f>
        <v>6.582802548</v>
      </c>
      <c r="CT132" s="77">
        <f t="shared" ref="CT132:CT162" si="56">IF($CE132&lt;=$CL132,$CG132*$CP132/$CF132,0)</f>
        <v>0</v>
      </c>
      <c r="CU132" s="77">
        <f t="shared" ref="CU132:CU162" si="57">IF($CL132&lt;$CE132,IF($CE132&lt;=$CK132,$CH132*$CP132+(1-$CH132)*$CO132,0),0)</f>
        <v>0</v>
      </c>
      <c r="CV132" s="77">
        <f t="shared" ref="CV132:CV162" si="58">IF($CK132&lt;$CE132,IF($CE132&lt;=$CJ132,$CI132*$CO132+(1-$CI132)*$CN132,0),0)</f>
        <v>0</v>
      </c>
      <c r="CW132" s="77">
        <f t="shared" ref="CW132:CW162" si="59">IF($CE132&gt;$CJ132,$CN132,0)</f>
        <v>0</v>
      </c>
      <c r="CX132" s="75">
        <f t="shared" ref="CX132:CX162" si="60">IF($CF132=0,0,$CT132*$CD132+$CU132*$CD132+$CV132*$CD132+$CW132*$CD132)</f>
        <v>0</v>
      </c>
    </row>
    <row r="133" ht="14.25" customHeight="1">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c r="AL133" s="15"/>
      <c r="AM133" s="15"/>
      <c r="AN133" s="15"/>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c r="BO133" s="15"/>
      <c r="BP133" s="15"/>
      <c r="BQ133" s="15"/>
      <c r="BR133" s="15"/>
      <c r="BS133" s="15"/>
      <c r="BT133" s="15"/>
      <c r="BU133" s="15"/>
      <c r="BV133" s="15"/>
      <c r="BW133" s="15"/>
      <c r="BX133" s="15"/>
      <c r="BY133" s="15"/>
      <c r="BZ133" s="15"/>
      <c r="CA133" s="8"/>
      <c r="CB133" s="51">
        <v>2.0</v>
      </c>
      <c r="CC133" s="51">
        <f>data!$I23</f>
        <v>21</v>
      </c>
      <c r="CD133" s="51">
        <f>data!$J23</f>
        <v>307</v>
      </c>
      <c r="CE133" s="75">
        <f t="shared" si="41"/>
        <v>184.6153846</v>
      </c>
      <c r="CF133" s="76">
        <f t="shared" si="42"/>
        <v>0.7462517075</v>
      </c>
      <c r="CG133" s="76">
        <f t="shared" si="43"/>
        <v>0.06019150932</v>
      </c>
      <c r="CH133" s="76">
        <f t="shared" si="44"/>
        <v>0</v>
      </c>
      <c r="CI133" s="76">
        <f t="shared" si="45"/>
        <v>1</v>
      </c>
      <c r="CJ133" s="77">
        <f t="shared" si="46"/>
        <v>6488.166667</v>
      </c>
      <c r="CK133" s="77">
        <f t="shared" si="47"/>
        <v>3067.133333</v>
      </c>
      <c r="CL133" s="77">
        <f t="shared" si="48"/>
        <v>3067.133333</v>
      </c>
      <c r="CM133" s="75">
        <f t="shared" si="49"/>
        <v>56676.92308</v>
      </c>
      <c r="CN133" s="77">
        <f t="shared" si="50"/>
        <v>1214.986667</v>
      </c>
      <c r="CO133" s="77">
        <f t="shared" si="51"/>
        <v>479.6</v>
      </c>
      <c r="CP133" s="77">
        <f t="shared" si="52"/>
        <v>479.6</v>
      </c>
      <c r="CQ133" s="25">
        <f t="shared" si="53"/>
        <v>5.340113472</v>
      </c>
      <c r="CR133" s="25">
        <f t="shared" si="54"/>
        <v>6.395190436</v>
      </c>
      <c r="CS133" s="25">
        <f t="shared" si="55"/>
        <v>6.395190436</v>
      </c>
      <c r="CT133" s="77">
        <f t="shared" si="56"/>
        <v>38.68379473</v>
      </c>
      <c r="CU133" s="77">
        <f t="shared" si="57"/>
        <v>0</v>
      </c>
      <c r="CV133" s="77">
        <f t="shared" si="58"/>
        <v>0</v>
      </c>
      <c r="CW133" s="77">
        <f t="shared" si="59"/>
        <v>0</v>
      </c>
      <c r="CX133" s="75">
        <f t="shared" si="60"/>
        <v>11875.92498</v>
      </c>
    </row>
    <row r="134" ht="14.25" customHeight="1">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c r="BO134" s="15"/>
      <c r="BP134" s="15"/>
      <c r="BQ134" s="15"/>
      <c r="BR134" s="15"/>
      <c r="BS134" s="15"/>
      <c r="BT134" s="15"/>
      <c r="BU134" s="15"/>
      <c r="BV134" s="15"/>
      <c r="BW134" s="15"/>
      <c r="BX134" s="15"/>
      <c r="BY134" s="15"/>
      <c r="BZ134" s="15"/>
      <c r="CA134" s="8"/>
      <c r="CB134" s="51">
        <v>3.0</v>
      </c>
      <c r="CC134" s="51">
        <f>data!$I24</f>
        <v>22</v>
      </c>
      <c r="CD134" s="51">
        <f>data!$J24</f>
        <v>311</v>
      </c>
      <c r="CE134" s="75">
        <f t="shared" si="41"/>
        <v>369.2307692</v>
      </c>
      <c r="CF134" s="76">
        <f t="shared" si="42"/>
        <v>0.7628609015</v>
      </c>
      <c r="CG134" s="76">
        <f t="shared" si="43"/>
        <v>0.1217070427</v>
      </c>
      <c r="CH134" s="76">
        <f t="shared" si="44"/>
        <v>0</v>
      </c>
      <c r="CI134" s="76">
        <f t="shared" si="45"/>
        <v>1</v>
      </c>
      <c r="CJ134" s="77">
        <f t="shared" si="46"/>
        <v>6417.583333</v>
      </c>
      <c r="CK134" s="77">
        <f t="shared" si="47"/>
        <v>3033.766667</v>
      </c>
      <c r="CL134" s="77">
        <f t="shared" si="48"/>
        <v>3033.766667</v>
      </c>
      <c r="CM134" s="75">
        <f t="shared" si="49"/>
        <v>114830.7692</v>
      </c>
      <c r="CN134" s="77">
        <f t="shared" si="50"/>
        <v>1236.773333</v>
      </c>
      <c r="CO134" s="77">
        <f t="shared" si="51"/>
        <v>488.2</v>
      </c>
      <c r="CP134" s="77">
        <f t="shared" si="52"/>
        <v>488.2</v>
      </c>
      <c r="CQ134" s="25">
        <f t="shared" si="53"/>
        <v>5.188972919</v>
      </c>
      <c r="CR134" s="25">
        <f t="shared" si="54"/>
        <v>6.214188174</v>
      </c>
      <c r="CS134" s="25">
        <f t="shared" si="55"/>
        <v>6.214188174</v>
      </c>
      <c r="CT134" s="77">
        <f t="shared" si="56"/>
        <v>77.88756525</v>
      </c>
      <c r="CU134" s="77">
        <f t="shared" si="57"/>
        <v>0</v>
      </c>
      <c r="CV134" s="77">
        <f t="shared" si="58"/>
        <v>0</v>
      </c>
      <c r="CW134" s="77">
        <f t="shared" si="59"/>
        <v>0</v>
      </c>
      <c r="CX134" s="75">
        <f t="shared" si="60"/>
        <v>24223.03279</v>
      </c>
    </row>
    <row r="135" ht="14.25" customHeight="1">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c r="BX135" s="15"/>
      <c r="BY135" s="15"/>
      <c r="BZ135" s="15"/>
      <c r="CA135" s="8"/>
      <c r="CB135" s="51">
        <v>4.0</v>
      </c>
      <c r="CC135" s="51">
        <f>data!$I25</f>
        <v>23</v>
      </c>
      <c r="CD135" s="51">
        <f>data!$J25</f>
        <v>317</v>
      </c>
      <c r="CE135" s="75">
        <f t="shared" si="41"/>
        <v>553.8461538</v>
      </c>
      <c r="CF135" s="76">
        <f t="shared" si="42"/>
        <v>0.7798395086</v>
      </c>
      <c r="CG135" s="76">
        <f t="shared" si="43"/>
        <v>0.1845907725</v>
      </c>
      <c r="CH135" s="76">
        <f t="shared" si="44"/>
        <v>0</v>
      </c>
      <c r="CI135" s="76">
        <f t="shared" si="45"/>
        <v>1</v>
      </c>
      <c r="CJ135" s="77">
        <f t="shared" si="46"/>
        <v>6347</v>
      </c>
      <c r="CK135" s="77">
        <f t="shared" si="47"/>
        <v>3000.4</v>
      </c>
      <c r="CL135" s="77">
        <f t="shared" si="48"/>
        <v>3000.4</v>
      </c>
      <c r="CM135" s="75">
        <f t="shared" si="49"/>
        <v>175569.2308</v>
      </c>
      <c r="CN135" s="77">
        <f t="shared" si="50"/>
        <v>1258.56</v>
      </c>
      <c r="CO135" s="77">
        <f t="shared" si="51"/>
        <v>496.8</v>
      </c>
      <c r="CP135" s="77">
        <f t="shared" si="52"/>
        <v>496.8</v>
      </c>
      <c r="CQ135" s="25">
        <f t="shared" si="53"/>
        <v>5.04306509</v>
      </c>
      <c r="CR135" s="25">
        <f t="shared" si="54"/>
        <v>6.039452496</v>
      </c>
      <c r="CS135" s="25">
        <f t="shared" si="55"/>
        <v>6.039452496</v>
      </c>
      <c r="CT135" s="77">
        <f t="shared" si="56"/>
        <v>117.5943188</v>
      </c>
      <c r="CU135" s="77">
        <f t="shared" si="57"/>
        <v>0</v>
      </c>
      <c r="CV135" s="77">
        <f t="shared" si="58"/>
        <v>0</v>
      </c>
      <c r="CW135" s="77">
        <f t="shared" si="59"/>
        <v>0</v>
      </c>
      <c r="CX135" s="75">
        <f t="shared" si="60"/>
        <v>37277.39906</v>
      </c>
    </row>
    <row r="136" ht="14.25" customHeight="1">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8"/>
      <c r="CB136" s="51">
        <v>5.0</v>
      </c>
      <c r="CC136" s="51">
        <f>data!$I26</f>
        <v>24</v>
      </c>
      <c r="CD136" s="51">
        <f>data!$J26</f>
        <v>325</v>
      </c>
      <c r="CE136" s="75">
        <f t="shared" si="41"/>
        <v>738.4615385</v>
      </c>
      <c r="CF136" s="76">
        <f t="shared" si="42"/>
        <v>0.7971999917</v>
      </c>
      <c r="CG136" s="76">
        <f t="shared" si="43"/>
        <v>0.2488888582</v>
      </c>
      <c r="CH136" s="76">
        <f t="shared" si="44"/>
        <v>0</v>
      </c>
      <c r="CI136" s="76">
        <f t="shared" si="45"/>
        <v>1</v>
      </c>
      <c r="CJ136" s="77">
        <f t="shared" si="46"/>
        <v>6276.416667</v>
      </c>
      <c r="CK136" s="77">
        <f t="shared" si="47"/>
        <v>2967.033333</v>
      </c>
      <c r="CL136" s="77">
        <f t="shared" si="48"/>
        <v>2967.033333</v>
      </c>
      <c r="CM136" s="75">
        <f t="shared" si="49"/>
        <v>240000</v>
      </c>
      <c r="CN136" s="77">
        <f t="shared" si="50"/>
        <v>1280.346667</v>
      </c>
      <c r="CO136" s="77">
        <f t="shared" si="51"/>
        <v>505.4</v>
      </c>
      <c r="CP136" s="77">
        <f t="shared" si="52"/>
        <v>505.4</v>
      </c>
      <c r="CQ136" s="25">
        <f t="shared" si="53"/>
        <v>4.902122863</v>
      </c>
      <c r="CR136" s="25">
        <f t="shared" si="54"/>
        <v>5.870663501</v>
      </c>
      <c r="CS136" s="25">
        <f t="shared" si="55"/>
        <v>5.870663501</v>
      </c>
      <c r="CT136" s="77">
        <f t="shared" si="56"/>
        <v>157.7877951</v>
      </c>
      <c r="CU136" s="77">
        <f t="shared" si="57"/>
        <v>0</v>
      </c>
      <c r="CV136" s="77">
        <f t="shared" si="58"/>
        <v>0</v>
      </c>
      <c r="CW136" s="77">
        <f t="shared" si="59"/>
        <v>0</v>
      </c>
      <c r="CX136" s="75">
        <f t="shared" si="60"/>
        <v>51281.0334</v>
      </c>
    </row>
    <row r="137" ht="14.25" customHeight="1">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c r="BO137" s="15"/>
      <c r="BP137" s="15"/>
      <c r="BQ137" s="15"/>
      <c r="BR137" s="15"/>
      <c r="BS137" s="15"/>
      <c r="BT137" s="15"/>
      <c r="BU137" s="15"/>
      <c r="BV137" s="15"/>
      <c r="BW137" s="15"/>
      <c r="BX137" s="15"/>
      <c r="BY137" s="15"/>
      <c r="BZ137" s="15"/>
      <c r="CA137" s="8"/>
      <c r="CB137" s="51">
        <v>6.0</v>
      </c>
      <c r="CC137" s="51">
        <f>data!$I27</f>
        <v>25</v>
      </c>
      <c r="CD137" s="51">
        <f>data!$J27</f>
        <v>334</v>
      </c>
      <c r="CE137" s="75">
        <f t="shared" si="41"/>
        <v>923.0769231</v>
      </c>
      <c r="CF137" s="76">
        <f t="shared" si="42"/>
        <v>0.8149553809</v>
      </c>
      <c r="CG137" s="76">
        <f t="shared" si="43"/>
        <v>0.3146495591</v>
      </c>
      <c r="CH137" s="76">
        <f t="shared" si="44"/>
        <v>0</v>
      </c>
      <c r="CI137" s="76">
        <f t="shared" si="45"/>
        <v>1</v>
      </c>
      <c r="CJ137" s="77">
        <f t="shared" si="46"/>
        <v>6205.833333</v>
      </c>
      <c r="CK137" s="77">
        <f t="shared" si="47"/>
        <v>2933.666667</v>
      </c>
      <c r="CL137" s="77">
        <f t="shared" si="48"/>
        <v>2933.666667</v>
      </c>
      <c r="CM137" s="75">
        <f t="shared" si="49"/>
        <v>308307.6923</v>
      </c>
      <c r="CN137" s="77">
        <f t="shared" si="50"/>
        <v>1302.133333</v>
      </c>
      <c r="CO137" s="77">
        <f t="shared" si="51"/>
        <v>514</v>
      </c>
      <c r="CP137" s="77">
        <f t="shared" si="52"/>
        <v>514</v>
      </c>
      <c r="CQ137" s="25">
        <f t="shared" si="53"/>
        <v>4.76589699</v>
      </c>
      <c r="CR137" s="25">
        <f t="shared" si="54"/>
        <v>5.707522698</v>
      </c>
      <c r="CS137" s="25">
        <f t="shared" si="55"/>
        <v>5.707522698</v>
      </c>
      <c r="CT137" s="77">
        <f t="shared" si="56"/>
        <v>198.4524271</v>
      </c>
      <c r="CU137" s="77">
        <f t="shared" si="57"/>
        <v>0</v>
      </c>
      <c r="CV137" s="77">
        <f t="shared" si="58"/>
        <v>0</v>
      </c>
      <c r="CW137" s="77">
        <f t="shared" si="59"/>
        <v>0</v>
      </c>
      <c r="CX137" s="75">
        <f t="shared" si="60"/>
        <v>66283.11066</v>
      </c>
    </row>
    <row r="138" ht="14.25" customHeight="1">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K138" s="15"/>
      <c r="BL138" s="15"/>
      <c r="BM138" s="15"/>
      <c r="BN138" s="15"/>
      <c r="BO138" s="15"/>
      <c r="BP138" s="15"/>
      <c r="BQ138" s="15"/>
      <c r="BR138" s="15"/>
      <c r="BS138" s="15"/>
      <c r="BT138" s="15"/>
      <c r="BU138" s="15"/>
      <c r="BV138" s="15"/>
      <c r="BW138" s="15"/>
      <c r="BX138" s="15"/>
      <c r="BY138" s="15"/>
      <c r="BZ138" s="15"/>
      <c r="CA138" s="8"/>
      <c r="CB138" s="51">
        <v>7.0</v>
      </c>
      <c r="CC138" s="51">
        <f>data!$I28</f>
        <v>26</v>
      </c>
      <c r="CD138" s="51">
        <f>data!$J28</f>
        <v>342</v>
      </c>
      <c r="CE138" s="75">
        <f t="shared" si="41"/>
        <v>1107.692308</v>
      </c>
      <c r="CF138" s="76">
        <f t="shared" si="42"/>
        <v>0.833119306</v>
      </c>
      <c r="CG138" s="76">
        <f t="shared" si="43"/>
        <v>0.3819233554</v>
      </c>
      <c r="CH138" s="76">
        <f t="shared" si="44"/>
        <v>0</v>
      </c>
      <c r="CI138" s="76">
        <f t="shared" si="45"/>
        <v>1</v>
      </c>
      <c r="CJ138" s="77">
        <f t="shared" si="46"/>
        <v>6135.25</v>
      </c>
      <c r="CK138" s="77">
        <f t="shared" si="47"/>
        <v>2900.3</v>
      </c>
      <c r="CL138" s="77">
        <f t="shared" si="48"/>
        <v>2900.3</v>
      </c>
      <c r="CM138" s="75">
        <f t="shared" si="49"/>
        <v>378830.7692</v>
      </c>
      <c r="CN138" s="77">
        <f t="shared" si="50"/>
        <v>1323.92</v>
      </c>
      <c r="CO138" s="77">
        <f t="shared" si="51"/>
        <v>522.6</v>
      </c>
      <c r="CP138" s="77">
        <f t="shared" si="52"/>
        <v>522.6</v>
      </c>
      <c r="CQ138" s="25">
        <f t="shared" si="53"/>
        <v>4.634154632</v>
      </c>
      <c r="CR138" s="25">
        <f t="shared" si="54"/>
        <v>5.549751244</v>
      </c>
      <c r="CS138" s="25">
        <f t="shared" si="55"/>
        <v>5.549751244</v>
      </c>
      <c r="CT138" s="77">
        <f t="shared" si="56"/>
        <v>239.5733049</v>
      </c>
      <c r="CU138" s="77">
        <f t="shared" si="57"/>
        <v>0</v>
      </c>
      <c r="CV138" s="77">
        <f t="shared" si="58"/>
        <v>0</v>
      </c>
      <c r="CW138" s="77">
        <f t="shared" si="59"/>
        <v>0</v>
      </c>
      <c r="CX138" s="75">
        <f t="shared" si="60"/>
        <v>81934.07029</v>
      </c>
    </row>
    <row r="139" ht="14.25" customHeight="1">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c r="AY139" s="15"/>
      <c r="AZ139" s="15"/>
      <c r="BA139" s="15"/>
      <c r="BB139" s="15"/>
      <c r="BC139" s="15"/>
      <c r="BD139" s="15"/>
      <c r="BE139" s="15"/>
      <c r="BF139" s="15"/>
      <c r="BG139" s="15"/>
      <c r="BH139" s="15"/>
      <c r="BI139" s="15"/>
      <c r="BJ139" s="15"/>
      <c r="BK139" s="15"/>
      <c r="BL139" s="15"/>
      <c r="BM139" s="15"/>
      <c r="BN139" s="15"/>
      <c r="BO139" s="15"/>
      <c r="BP139" s="15"/>
      <c r="BQ139" s="15"/>
      <c r="BR139" s="15"/>
      <c r="BS139" s="15"/>
      <c r="BT139" s="15"/>
      <c r="BU139" s="15"/>
      <c r="BV139" s="15"/>
      <c r="BW139" s="15"/>
      <c r="BX139" s="15"/>
      <c r="BY139" s="15"/>
      <c r="BZ139" s="15"/>
      <c r="CA139" s="8"/>
      <c r="CB139" s="51">
        <v>8.0</v>
      </c>
      <c r="CC139" s="51">
        <f>data!$I29</f>
        <v>27</v>
      </c>
      <c r="CD139" s="51">
        <f>data!$J29</f>
        <v>349</v>
      </c>
      <c r="CE139" s="75">
        <f t="shared" si="41"/>
        <v>1292.307692</v>
      </c>
      <c r="CF139" s="76">
        <f t="shared" si="42"/>
        <v>0.8517060309</v>
      </c>
      <c r="CG139" s="76">
        <f t="shared" si="43"/>
        <v>0.4507630775</v>
      </c>
      <c r="CH139" s="76">
        <f t="shared" si="44"/>
        <v>0</v>
      </c>
      <c r="CI139" s="76">
        <f t="shared" si="45"/>
        <v>1</v>
      </c>
      <c r="CJ139" s="77">
        <f t="shared" si="46"/>
        <v>6064.666667</v>
      </c>
      <c r="CK139" s="77">
        <f t="shared" si="47"/>
        <v>2866.933333</v>
      </c>
      <c r="CL139" s="77">
        <f t="shared" si="48"/>
        <v>2866.933333</v>
      </c>
      <c r="CM139" s="75">
        <f t="shared" si="49"/>
        <v>451015.3846</v>
      </c>
      <c r="CN139" s="77">
        <f t="shared" si="50"/>
        <v>1345.706667</v>
      </c>
      <c r="CO139" s="77">
        <f t="shared" si="51"/>
        <v>531.2</v>
      </c>
      <c r="CP139" s="77">
        <f t="shared" si="52"/>
        <v>531.2</v>
      </c>
      <c r="CQ139" s="25">
        <f t="shared" si="53"/>
        <v>4.506678028</v>
      </c>
      <c r="CR139" s="25">
        <f t="shared" si="54"/>
        <v>5.397088353</v>
      </c>
      <c r="CS139" s="25">
        <f t="shared" si="55"/>
        <v>5.397088353</v>
      </c>
      <c r="CT139" s="77">
        <f t="shared" si="56"/>
        <v>281.136141</v>
      </c>
      <c r="CU139" s="77">
        <f t="shared" si="57"/>
        <v>0</v>
      </c>
      <c r="CV139" s="77">
        <f t="shared" si="58"/>
        <v>0</v>
      </c>
      <c r="CW139" s="77">
        <f t="shared" si="59"/>
        <v>0</v>
      </c>
      <c r="CX139" s="75">
        <f t="shared" si="60"/>
        <v>98116.51319</v>
      </c>
    </row>
    <row r="140" ht="14.25" customHeight="1">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BW140" s="15"/>
      <c r="BX140" s="15"/>
      <c r="BY140" s="15"/>
      <c r="BZ140" s="15"/>
      <c r="CA140" s="8"/>
      <c r="CB140" s="51">
        <v>9.0</v>
      </c>
      <c r="CC140" s="51">
        <f>data!$I30</f>
        <v>28</v>
      </c>
      <c r="CD140" s="51">
        <f>data!$J30</f>
        <v>354</v>
      </c>
      <c r="CE140" s="75">
        <f t="shared" si="41"/>
        <v>1476.923077</v>
      </c>
      <c r="CF140" s="76">
        <f t="shared" si="42"/>
        <v>0.8707304919</v>
      </c>
      <c r="CG140" s="76">
        <f t="shared" si="43"/>
        <v>0.521224044</v>
      </c>
      <c r="CH140" s="76">
        <f t="shared" si="44"/>
        <v>0</v>
      </c>
      <c r="CI140" s="76">
        <f t="shared" si="45"/>
        <v>1</v>
      </c>
      <c r="CJ140" s="77">
        <f t="shared" si="46"/>
        <v>5994.083333</v>
      </c>
      <c r="CK140" s="77">
        <f t="shared" si="47"/>
        <v>2833.566667</v>
      </c>
      <c r="CL140" s="77">
        <f t="shared" si="48"/>
        <v>2833.566667</v>
      </c>
      <c r="CM140" s="75">
        <f t="shared" si="49"/>
        <v>522830.7692</v>
      </c>
      <c r="CN140" s="77">
        <f t="shared" si="50"/>
        <v>1367.493333</v>
      </c>
      <c r="CO140" s="77">
        <f t="shared" si="51"/>
        <v>539.8</v>
      </c>
      <c r="CP140" s="77">
        <f t="shared" si="52"/>
        <v>539.8</v>
      </c>
      <c r="CQ140" s="25">
        <f t="shared" si="53"/>
        <v>4.383263294</v>
      </c>
      <c r="CR140" s="25">
        <f t="shared" si="54"/>
        <v>5.24928986</v>
      </c>
      <c r="CS140" s="25">
        <f t="shared" si="55"/>
        <v>5.24928986</v>
      </c>
      <c r="CT140" s="77">
        <f t="shared" si="56"/>
        <v>323.1272381</v>
      </c>
      <c r="CU140" s="77">
        <f t="shared" si="57"/>
        <v>0</v>
      </c>
      <c r="CV140" s="77">
        <f t="shared" si="58"/>
        <v>0</v>
      </c>
      <c r="CW140" s="77">
        <f t="shared" si="59"/>
        <v>0</v>
      </c>
      <c r="CX140" s="75">
        <f t="shared" si="60"/>
        <v>114387.0423</v>
      </c>
    </row>
    <row r="141" ht="14.25" customHeight="1">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c r="AT141" s="15"/>
      <c r="AU141" s="15"/>
      <c r="AV141" s="15"/>
      <c r="AW141" s="15"/>
      <c r="AX141" s="15"/>
      <c r="AY141" s="15"/>
      <c r="AZ141" s="15"/>
      <c r="BA141" s="15"/>
      <c r="BB141" s="15"/>
      <c r="BC141" s="15"/>
      <c r="BD141" s="15"/>
      <c r="BE141" s="15"/>
      <c r="BF141" s="15"/>
      <c r="BG141" s="15"/>
      <c r="BH141" s="15"/>
      <c r="BI141" s="15"/>
      <c r="BJ141" s="15"/>
      <c r="BK141" s="15"/>
      <c r="BL141" s="15"/>
      <c r="BM141" s="15"/>
      <c r="BN141" s="15"/>
      <c r="BO141" s="15"/>
      <c r="BP141" s="15"/>
      <c r="BQ141" s="15"/>
      <c r="BR141" s="15"/>
      <c r="BS141" s="15"/>
      <c r="BT141" s="15"/>
      <c r="BU141" s="15"/>
      <c r="BV141" s="15"/>
      <c r="BW141" s="15"/>
      <c r="BX141" s="15"/>
      <c r="BY141" s="15"/>
      <c r="BZ141" s="15"/>
      <c r="CA141" s="8"/>
      <c r="CB141" s="51">
        <v>10.0</v>
      </c>
      <c r="CC141" s="51">
        <f>data!$I31</f>
        <v>29</v>
      </c>
      <c r="CD141" s="51">
        <f>data!$J31</f>
        <v>356</v>
      </c>
      <c r="CE141" s="75">
        <f t="shared" si="41"/>
        <v>1661.538462</v>
      </c>
      <c r="CF141" s="76">
        <f t="shared" si="42"/>
        <v>0.8902083368</v>
      </c>
      <c r="CG141" s="76">
        <f t="shared" si="43"/>
        <v>0.5933642102</v>
      </c>
      <c r="CH141" s="76">
        <f t="shared" si="44"/>
        <v>0</v>
      </c>
      <c r="CI141" s="76">
        <f t="shared" si="45"/>
        <v>1</v>
      </c>
      <c r="CJ141" s="77">
        <f t="shared" si="46"/>
        <v>5923.5</v>
      </c>
      <c r="CK141" s="77">
        <f t="shared" si="47"/>
        <v>2800.2</v>
      </c>
      <c r="CL141" s="77">
        <f t="shared" si="48"/>
        <v>2800.2</v>
      </c>
      <c r="CM141" s="75">
        <f t="shared" si="49"/>
        <v>591507.6923</v>
      </c>
      <c r="CN141" s="77">
        <f t="shared" si="50"/>
        <v>1389.28</v>
      </c>
      <c r="CO141" s="77">
        <f t="shared" si="51"/>
        <v>548.4</v>
      </c>
      <c r="CP141" s="77">
        <f t="shared" si="52"/>
        <v>548.4</v>
      </c>
      <c r="CQ141" s="25">
        <f t="shared" si="53"/>
        <v>4.263719337</v>
      </c>
      <c r="CR141" s="25">
        <f t="shared" si="54"/>
        <v>5.106126915</v>
      </c>
      <c r="CS141" s="25">
        <f t="shared" si="55"/>
        <v>5.106126915</v>
      </c>
      <c r="CT141" s="77">
        <f t="shared" si="56"/>
        <v>365.5334594</v>
      </c>
      <c r="CU141" s="77">
        <f t="shared" si="57"/>
        <v>0</v>
      </c>
      <c r="CV141" s="77">
        <f t="shared" si="58"/>
        <v>0</v>
      </c>
      <c r="CW141" s="77">
        <f t="shared" si="59"/>
        <v>0</v>
      </c>
      <c r="CX141" s="75">
        <f t="shared" si="60"/>
        <v>130129.9115</v>
      </c>
    </row>
    <row r="142" ht="14.25" customHeight="1">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c r="BC142" s="15"/>
      <c r="BD142" s="15"/>
      <c r="BE142" s="15"/>
      <c r="BF142" s="15"/>
      <c r="BG142" s="15"/>
      <c r="BH142" s="15"/>
      <c r="BI142" s="15"/>
      <c r="BJ142" s="15"/>
      <c r="BK142" s="15"/>
      <c r="BL142" s="15"/>
      <c r="BM142" s="15"/>
      <c r="BN142" s="15"/>
      <c r="BO142" s="15"/>
      <c r="BP142" s="15"/>
      <c r="BQ142" s="15"/>
      <c r="BR142" s="15"/>
      <c r="BS142" s="15"/>
      <c r="BT142" s="15"/>
      <c r="BU142" s="15"/>
      <c r="BV142" s="15"/>
      <c r="BW142" s="15"/>
      <c r="BX142" s="15"/>
      <c r="BY142" s="15"/>
      <c r="BZ142" s="15"/>
      <c r="CA142" s="8"/>
      <c r="CB142" s="51">
        <v>11.0</v>
      </c>
      <c r="CC142" s="51">
        <f>data!$I32</f>
        <v>30</v>
      </c>
      <c r="CD142" s="51">
        <f>data!$J32</f>
        <v>355</v>
      </c>
      <c r="CE142" s="75">
        <f t="shared" si="41"/>
        <v>1846.153846</v>
      </c>
      <c r="CF142" s="76">
        <f t="shared" si="42"/>
        <v>0.9101559684</v>
      </c>
      <c r="CG142" s="76">
        <f t="shared" si="43"/>
        <v>0.6672443273</v>
      </c>
      <c r="CH142" s="76">
        <f t="shared" si="44"/>
        <v>0</v>
      </c>
      <c r="CI142" s="76">
        <f t="shared" si="45"/>
        <v>1</v>
      </c>
      <c r="CJ142" s="77">
        <f t="shared" si="46"/>
        <v>5852.916667</v>
      </c>
      <c r="CK142" s="77">
        <f t="shared" si="47"/>
        <v>2766.833333</v>
      </c>
      <c r="CL142" s="77">
        <f t="shared" si="48"/>
        <v>2766.833333</v>
      </c>
      <c r="CM142" s="75">
        <f t="shared" si="49"/>
        <v>655384.6154</v>
      </c>
      <c r="CN142" s="77">
        <f t="shared" si="50"/>
        <v>1411.066667</v>
      </c>
      <c r="CO142" s="77">
        <f t="shared" si="51"/>
        <v>557</v>
      </c>
      <c r="CP142" s="77">
        <f t="shared" si="52"/>
        <v>557</v>
      </c>
      <c r="CQ142" s="25">
        <f t="shared" si="53"/>
        <v>4.147866862</v>
      </c>
      <c r="CR142" s="25">
        <f t="shared" si="54"/>
        <v>4.9673848</v>
      </c>
      <c r="CS142" s="25">
        <f t="shared" si="55"/>
        <v>4.9673848</v>
      </c>
      <c r="CT142" s="77">
        <f t="shared" si="56"/>
        <v>408.3421998</v>
      </c>
      <c r="CU142" s="77">
        <f t="shared" si="57"/>
        <v>0</v>
      </c>
      <c r="CV142" s="77">
        <f t="shared" si="58"/>
        <v>0</v>
      </c>
      <c r="CW142" s="77">
        <f t="shared" si="59"/>
        <v>0</v>
      </c>
      <c r="CX142" s="75">
        <f t="shared" si="60"/>
        <v>144961.4809</v>
      </c>
    </row>
    <row r="143" ht="14.25" customHeight="1">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c r="BX143" s="15"/>
      <c r="BY143" s="15"/>
      <c r="BZ143" s="15"/>
      <c r="CA143" s="8"/>
      <c r="CB143" s="51">
        <v>12.0</v>
      </c>
      <c r="CC143" s="51">
        <f>data!$I33</f>
        <v>31</v>
      </c>
      <c r="CD143" s="51">
        <f>data!$J33</f>
        <v>351</v>
      </c>
      <c r="CE143" s="75">
        <f t="shared" si="41"/>
        <v>2030.769231</v>
      </c>
      <c r="CF143" s="76">
        <f t="shared" si="42"/>
        <v>0.9305905903</v>
      </c>
      <c r="CG143" s="76">
        <f t="shared" si="43"/>
        <v>0.7429281123</v>
      </c>
      <c r="CH143" s="76">
        <f t="shared" si="44"/>
        <v>0</v>
      </c>
      <c r="CI143" s="76">
        <f t="shared" si="45"/>
        <v>1</v>
      </c>
      <c r="CJ143" s="77">
        <f t="shared" si="46"/>
        <v>5782.333333</v>
      </c>
      <c r="CK143" s="77">
        <f t="shared" si="47"/>
        <v>2733.466667</v>
      </c>
      <c r="CL143" s="77">
        <f t="shared" si="48"/>
        <v>2733.466667</v>
      </c>
      <c r="CM143" s="75">
        <f t="shared" si="49"/>
        <v>712800</v>
      </c>
      <c r="CN143" s="77">
        <f t="shared" si="50"/>
        <v>1432.853333</v>
      </c>
      <c r="CO143" s="77">
        <f t="shared" si="51"/>
        <v>565.6</v>
      </c>
      <c r="CP143" s="77">
        <f t="shared" si="52"/>
        <v>565.6</v>
      </c>
      <c r="CQ143" s="25">
        <f t="shared" si="53"/>
        <v>4.035537482</v>
      </c>
      <c r="CR143" s="25">
        <f t="shared" si="54"/>
        <v>4.832861858</v>
      </c>
      <c r="CS143" s="25">
        <f t="shared" si="55"/>
        <v>4.832861858</v>
      </c>
      <c r="CT143" s="77">
        <f t="shared" si="56"/>
        <v>451.5413595</v>
      </c>
      <c r="CU143" s="77">
        <f t="shared" si="57"/>
        <v>0</v>
      </c>
      <c r="CV143" s="77">
        <f t="shared" si="58"/>
        <v>0</v>
      </c>
      <c r="CW143" s="77">
        <f t="shared" si="59"/>
        <v>0</v>
      </c>
      <c r="CX143" s="75">
        <f t="shared" si="60"/>
        <v>158491.0172</v>
      </c>
    </row>
    <row r="144" ht="14.2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c r="BC144" s="15"/>
      <c r="BD144" s="15"/>
      <c r="BE144" s="15"/>
      <c r="BF144" s="15"/>
      <c r="BG144" s="15"/>
      <c r="BH144" s="15"/>
      <c r="BI144" s="15"/>
      <c r="BJ144" s="15"/>
      <c r="BK144" s="15"/>
      <c r="BL144" s="15"/>
      <c r="BM144" s="15"/>
      <c r="BN144" s="15"/>
      <c r="BO144" s="15"/>
      <c r="BP144" s="15"/>
      <c r="BQ144" s="15"/>
      <c r="BR144" s="15"/>
      <c r="BS144" s="15"/>
      <c r="BT144" s="15"/>
      <c r="BU144" s="15"/>
      <c r="BV144" s="15"/>
      <c r="BW144" s="15"/>
      <c r="BX144" s="15"/>
      <c r="BY144" s="15"/>
      <c r="BZ144" s="15"/>
      <c r="CA144" s="8"/>
      <c r="CB144" s="51">
        <v>13.0</v>
      </c>
      <c r="CC144" s="51">
        <f>data!$I34</f>
        <v>32</v>
      </c>
      <c r="CD144" s="51">
        <f>data!$J34</f>
        <v>344</v>
      </c>
      <c r="CE144" s="75">
        <f t="shared" si="41"/>
        <v>2215.384615</v>
      </c>
      <c r="CF144" s="76">
        <f t="shared" si="42"/>
        <v>0.9515302567</v>
      </c>
      <c r="CG144" s="76">
        <f t="shared" si="43"/>
        <v>0.8204824323</v>
      </c>
      <c r="CH144" s="76">
        <f t="shared" si="44"/>
        <v>0</v>
      </c>
      <c r="CI144" s="76">
        <f t="shared" si="45"/>
        <v>1</v>
      </c>
      <c r="CJ144" s="77">
        <f t="shared" si="46"/>
        <v>5711.75</v>
      </c>
      <c r="CK144" s="77">
        <f t="shared" si="47"/>
        <v>2700.1</v>
      </c>
      <c r="CL144" s="77">
        <f t="shared" si="48"/>
        <v>2700.1</v>
      </c>
      <c r="CM144" s="75">
        <f t="shared" si="49"/>
        <v>762092.3077</v>
      </c>
      <c r="CN144" s="77">
        <f t="shared" si="50"/>
        <v>1454.64</v>
      </c>
      <c r="CO144" s="77">
        <f t="shared" si="51"/>
        <v>574.2</v>
      </c>
      <c r="CP144" s="77">
        <f t="shared" si="52"/>
        <v>574.2</v>
      </c>
      <c r="CQ144" s="25">
        <f t="shared" si="53"/>
        <v>3.926572898</v>
      </c>
      <c r="CR144" s="25">
        <f t="shared" si="54"/>
        <v>4.702368513</v>
      </c>
      <c r="CS144" s="25">
        <f t="shared" si="55"/>
        <v>4.702368513</v>
      </c>
      <c r="CT144" s="77">
        <f t="shared" si="56"/>
        <v>495.1193189</v>
      </c>
      <c r="CU144" s="77">
        <f t="shared" si="57"/>
        <v>0</v>
      </c>
      <c r="CV144" s="77">
        <f t="shared" si="58"/>
        <v>0</v>
      </c>
      <c r="CW144" s="77">
        <f t="shared" si="59"/>
        <v>0</v>
      </c>
      <c r="CX144" s="75">
        <f t="shared" si="60"/>
        <v>170321.0457</v>
      </c>
    </row>
    <row r="145" ht="14.2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c r="BX145" s="15"/>
      <c r="BY145" s="15"/>
      <c r="BZ145" s="15"/>
      <c r="CA145" s="8"/>
      <c r="CB145" s="51">
        <v>14.0</v>
      </c>
      <c r="CC145" s="51">
        <f>data!$I35</f>
        <v>33</v>
      </c>
      <c r="CD145" s="51">
        <f>data!$J35</f>
        <v>332</v>
      </c>
      <c r="CE145" s="75">
        <f t="shared" si="41"/>
        <v>2400</v>
      </c>
      <c r="CF145" s="76">
        <f t="shared" si="42"/>
        <v>0.9729939252</v>
      </c>
      <c r="CG145" s="76">
        <f t="shared" si="43"/>
        <v>0.8999775006</v>
      </c>
      <c r="CH145" s="76">
        <f t="shared" si="44"/>
        <v>0</v>
      </c>
      <c r="CI145" s="76">
        <f t="shared" si="45"/>
        <v>1</v>
      </c>
      <c r="CJ145" s="77">
        <f t="shared" si="46"/>
        <v>5641.166667</v>
      </c>
      <c r="CK145" s="77">
        <f t="shared" si="47"/>
        <v>2666.733333</v>
      </c>
      <c r="CL145" s="77">
        <f t="shared" si="48"/>
        <v>2666.733333</v>
      </c>
      <c r="CM145" s="75">
        <f t="shared" si="49"/>
        <v>796800</v>
      </c>
      <c r="CN145" s="77">
        <f t="shared" si="50"/>
        <v>1476.426667</v>
      </c>
      <c r="CO145" s="77">
        <f t="shared" si="51"/>
        <v>582.8</v>
      </c>
      <c r="CP145" s="77">
        <f t="shared" si="52"/>
        <v>582.8</v>
      </c>
      <c r="CQ145" s="25">
        <f t="shared" si="53"/>
        <v>3.820824152</v>
      </c>
      <c r="CR145" s="25">
        <f t="shared" si="54"/>
        <v>4.575726378</v>
      </c>
      <c r="CS145" s="25">
        <f t="shared" si="55"/>
        <v>4.575726378</v>
      </c>
      <c r="CT145" s="77">
        <f t="shared" si="56"/>
        <v>539.0649148</v>
      </c>
      <c r="CU145" s="77">
        <f t="shared" si="57"/>
        <v>0</v>
      </c>
      <c r="CV145" s="77">
        <f t="shared" si="58"/>
        <v>0</v>
      </c>
      <c r="CW145" s="77">
        <f t="shared" si="59"/>
        <v>0</v>
      </c>
      <c r="CX145" s="75">
        <f t="shared" si="60"/>
        <v>178969.5517</v>
      </c>
    </row>
    <row r="146" ht="14.2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c r="BX146" s="15"/>
      <c r="BY146" s="15"/>
      <c r="BZ146" s="15"/>
      <c r="CA146" s="8"/>
      <c r="CB146" s="51">
        <v>15.0</v>
      </c>
      <c r="CC146" s="51">
        <f>data!$I36</f>
        <v>34</v>
      </c>
      <c r="CD146" s="51">
        <f>data!$J36</f>
        <v>317</v>
      </c>
      <c r="CE146" s="75">
        <f t="shared" si="41"/>
        <v>2584.615385</v>
      </c>
      <c r="CF146" s="76">
        <f t="shared" si="42"/>
        <v>0.9950015141</v>
      </c>
      <c r="CG146" s="76">
        <f t="shared" si="43"/>
        <v>0.9814870893</v>
      </c>
      <c r="CH146" s="76">
        <f t="shared" si="44"/>
        <v>0</v>
      </c>
      <c r="CI146" s="76">
        <f t="shared" si="45"/>
        <v>1</v>
      </c>
      <c r="CJ146" s="77">
        <f t="shared" si="46"/>
        <v>5570.583333</v>
      </c>
      <c r="CK146" s="77">
        <f t="shared" si="47"/>
        <v>2633.366667</v>
      </c>
      <c r="CL146" s="77">
        <f t="shared" si="48"/>
        <v>2633.366667</v>
      </c>
      <c r="CM146" s="75">
        <f t="shared" si="49"/>
        <v>819323.0769</v>
      </c>
      <c r="CN146" s="77">
        <f t="shared" si="50"/>
        <v>1498.213333</v>
      </c>
      <c r="CO146" s="77">
        <f t="shared" si="51"/>
        <v>591.4</v>
      </c>
      <c r="CP146" s="77">
        <f t="shared" si="52"/>
        <v>591.4</v>
      </c>
      <c r="CQ146" s="25">
        <f t="shared" si="53"/>
        <v>3.718150953</v>
      </c>
      <c r="CR146" s="25">
        <f t="shared" si="54"/>
        <v>4.452767444</v>
      </c>
      <c r="CS146" s="25">
        <f t="shared" si="55"/>
        <v>4.452767444</v>
      </c>
      <c r="CT146" s="77">
        <f t="shared" si="56"/>
        <v>583.3674184</v>
      </c>
      <c r="CU146" s="77">
        <f t="shared" si="57"/>
        <v>0</v>
      </c>
      <c r="CV146" s="77">
        <f t="shared" si="58"/>
        <v>0</v>
      </c>
      <c r="CW146" s="77">
        <f t="shared" si="59"/>
        <v>0</v>
      </c>
      <c r="CX146" s="75">
        <f t="shared" si="60"/>
        <v>184927.4716</v>
      </c>
    </row>
    <row r="147" ht="14.25" customHeight="1">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c r="BX147" s="15"/>
      <c r="BY147" s="15"/>
      <c r="BZ147" s="15"/>
      <c r="CA147" s="8"/>
      <c r="CB147" s="51">
        <v>16.0</v>
      </c>
      <c r="CC147" s="51">
        <f>data!$I37</f>
        <v>35</v>
      </c>
      <c r="CD147" s="51">
        <f>data!$J37</f>
        <v>299</v>
      </c>
      <c r="CE147" s="75">
        <f t="shared" si="41"/>
        <v>2769.230769</v>
      </c>
      <c r="CF147" s="76">
        <f t="shared" si="42"/>
        <v>1</v>
      </c>
      <c r="CG147" s="76">
        <f t="shared" si="43"/>
        <v>1</v>
      </c>
      <c r="CH147" s="76">
        <f t="shared" si="44"/>
        <v>0</v>
      </c>
      <c r="CI147" s="76">
        <f t="shared" si="45"/>
        <v>0.9416445623</v>
      </c>
      <c r="CJ147" s="77">
        <f t="shared" si="46"/>
        <v>5500</v>
      </c>
      <c r="CK147" s="77">
        <f t="shared" si="47"/>
        <v>2600</v>
      </c>
      <c r="CL147" s="77">
        <f t="shared" si="48"/>
        <v>2600</v>
      </c>
      <c r="CM147" s="75">
        <f t="shared" si="49"/>
        <v>828000</v>
      </c>
      <c r="CN147" s="77">
        <f t="shared" si="50"/>
        <v>1520</v>
      </c>
      <c r="CO147" s="77">
        <f t="shared" si="51"/>
        <v>600</v>
      </c>
      <c r="CP147" s="77">
        <f t="shared" si="52"/>
        <v>600</v>
      </c>
      <c r="CQ147" s="25">
        <f t="shared" si="53"/>
        <v>3.618421053</v>
      </c>
      <c r="CR147" s="25">
        <f t="shared" si="54"/>
        <v>4.333333333</v>
      </c>
      <c r="CS147" s="25">
        <f t="shared" si="55"/>
        <v>4.333333333</v>
      </c>
      <c r="CT147" s="77">
        <f t="shared" si="56"/>
        <v>0</v>
      </c>
      <c r="CU147" s="77">
        <f t="shared" si="57"/>
        <v>0</v>
      </c>
      <c r="CV147" s="77">
        <f t="shared" si="58"/>
        <v>653.6870027</v>
      </c>
      <c r="CW147" s="77">
        <f t="shared" si="59"/>
        <v>0</v>
      </c>
      <c r="CX147" s="75">
        <f t="shared" si="60"/>
        <v>195452.4138</v>
      </c>
    </row>
    <row r="148" ht="14.2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c r="BO148" s="15"/>
      <c r="BP148" s="15"/>
      <c r="BQ148" s="15"/>
      <c r="BR148" s="15"/>
      <c r="BS148" s="15"/>
      <c r="BT148" s="15"/>
      <c r="BU148" s="15"/>
      <c r="BV148" s="15"/>
      <c r="BW148" s="15"/>
      <c r="BX148" s="15"/>
      <c r="BY148" s="15"/>
      <c r="BZ148" s="15"/>
      <c r="CA148" s="8"/>
      <c r="CB148" s="51">
        <v>17.0</v>
      </c>
      <c r="CC148" s="51">
        <f>data!$I38</f>
        <v>36</v>
      </c>
      <c r="CD148" s="51">
        <f>data!$J38</f>
        <v>277</v>
      </c>
      <c r="CE148" s="75">
        <f t="shared" si="41"/>
        <v>2953.846154</v>
      </c>
      <c r="CF148" s="76">
        <f t="shared" si="42"/>
        <v>1</v>
      </c>
      <c r="CG148" s="76">
        <f t="shared" si="43"/>
        <v>1</v>
      </c>
      <c r="CH148" s="76">
        <f t="shared" si="44"/>
        <v>0</v>
      </c>
      <c r="CI148" s="76">
        <f t="shared" si="45"/>
        <v>0.8650818367</v>
      </c>
      <c r="CJ148" s="77">
        <f t="shared" si="46"/>
        <v>5436.363636</v>
      </c>
      <c r="CK148" s="77">
        <f t="shared" si="47"/>
        <v>2566.672727</v>
      </c>
      <c r="CL148" s="77">
        <f t="shared" si="48"/>
        <v>2566.672727</v>
      </c>
      <c r="CM148" s="75">
        <f t="shared" si="49"/>
        <v>818215.3846</v>
      </c>
      <c r="CN148" s="77">
        <f t="shared" si="50"/>
        <v>1550</v>
      </c>
      <c r="CO148" s="77">
        <f t="shared" si="51"/>
        <v>613.6363636</v>
      </c>
      <c r="CP148" s="77">
        <f t="shared" si="52"/>
        <v>613.6363636</v>
      </c>
      <c r="CQ148" s="25">
        <f t="shared" si="53"/>
        <v>3.507331378</v>
      </c>
      <c r="CR148" s="25">
        <f t="shared" si="54"/>
        <v>4.182725926</v>
      </c>
      <c r="CS148" s="25">
        <f t="shared" si="55"/>
        <v>4.182725926</v>
      </c>
      <c r="CT148" s="77">
        <f t="shared" si="56"/>
        <v>0</v>
      </c>
      <c r="CU148" s="77">
        <f t="shared" si="57"/>
        <v>0</v>
      </c>
      <c r="CV148" s="77">
        <f t="shared" si="58"/>
        <v>739.9688256</v>
      </c>
      <c r="CW148" s="77">
        <f t="shared" si="59"/>
        <v>0</v>
      </c>
      <c r="CX148" s="75">
        <f t="shared" si="60"/>
        <v>204971.3647</v>
      </c>
    </row>
    <row r="149" ht="14.2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c r="AL149" s="15"/>
      <c r="AM149" s="15"/>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BW149" s="15"/>
      <c r="BX149" s="15"/>
      <c r="BY149" s="15"/>
      <c r="BZ149" s="15"/>
      <c r="CA149" s="8"/>
      <c r="CB149" s="51">
        <v>18.0</v>
      </c>
      <c r="CC149" s="51">
        <f>data!$I39</f>
        <v>37</v>
      </c>
      <c r="CD149" s="51">
        <f>data!$J39</f>
        <v>252</v>
      </c>
      <c r="CE149" s="75">
        <f t="shared" si="41"/>
        <v>3138.461538</v>
      </c>
      <c r="CF149" s="76">
        <f t="shared" si="42"/>
        <v>1</v>
      </c>
      <c r="CG149" s="76">
        <f t="shared" si="43"/>
        <v>1</v>
      </c>
      <c r="CH149" s="76">
        <f t="shared" si="44"/>
        <v>0</v>
      </c>
      <c r="CI149" s="76">
        <f t="shared" si="45"/>
        <v>0.7868845676</v>
      </c>
      <c r="CJ149" s="77">
        <f t="shared" si="46"/>
        <v>5372.727273</v>
      </c>
      <c r="CK149" s="77">
        <f t="shared" si="47"/>
        <v>2533.345455</v>
      </c>
      <c r="CL149" s="77">
        <f t="shared" si="48"/>
        <v>2533.345455</v>
      </c>
      <c r="CM149" s="75">
        <f t="shared" si="49"/>
        <v>790892.3077</v>
      </c>
      <c r="CN149" s="77">
        <f t="shared" si="50"/>
        <v>1580</v>
      </c>
      <c r="CO149" s="77">
        <f t="shared" si="51"/>
        <v>627.2727273</v>
      </c>
      <c r="CP149" s="77">
        <f t="shared" si="52"/>
        <v>627.2727273</v>
      </c>
      <c r="CQ149" s="25">
        <f t="shared" si="53"/>
        <v>3.400460299</v>
      </c>
      <c r="CR149" s="25">
        <f t="shared" si="54"/>
        <v>4.038666667</v>
      </c>
      <c r="CS149" s="25">
        <f t="shared" si="55"/>
        <v>4.038666667</v>
      </c>
      <c r="CT149" s="77">
        <f t="shared" si="56"/>
        <v>0</v>
      </c>
      <c r="CU149" s="77">
        <f t="shared" si="57"/>
        <v>0</v>
      </c>
      <c r="CV149" s="77">
        <f t="shared" si="58"/>
        <v>830.313612</v>
      </c>
      <c r="CW149" s="77">
        <f t="shared" si="59"/>
        <v>0</v>
      </c>
      <c r="CX149" s="75">
        <f t="shared" si="60"/>
        <v>209239.0302</v>
      </c>
    </row>
    <row r="150" ht="14.2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c r="BX150" s="15"/>
      <c r="BY150" s="15"/>
      <c r="BZ150" s="15"/>
      <c r="CA150" s="8"/>
      <c r="CB150" s="51">
        <v>19.0</v>
      </c>
      <c r="CC150" s="51">
        <f>data!$I40</f>
        <v>38</v>
      </c>
      <c r="CD150" s="51">
        <f>data!$J40</f>
        <v>225</v>
      </c>
      <c r="CE150" s="75">
        <f t="shared" si="41"/>
        <v>3323.076923</v>
      </c>
      <c r="CF150" s="76">
        <f t="shared" si="42"/>
        <v>1</v>
      </c>
      <c r="CG150" s="76">
        <f t="shared" si="43"/>
        <v>1</v>
      </c>
      <c r="CH150" s="76">
        <f t="shared" si="44"/>
        <v>0</v>
      </c>
      <c r="CI150" s="76">
        <f t="shared" si="45"/>
        <v>0.7069998462</v>
      </c>
      <c r="CJ150" s="77">
        <f t="shared" si="46"/>
        <v>5309.090909</v>
      </c>
      <c r="CK150" s="77">
        <f t="shared" si="47"/>
        <v>2500.018182</v>
      </c>
      <c r="CL150" s="77">
        <f t="shared" si="48"/>
        <v>2500.018182</v>
      </c>
      <c r="CM150" s="75">
        <f t="shared" si="49"/>
        <v>747692.3077</v>
      </c>
      <c r="CN150" s="77">
        <f t="shared" si="50"/>
        <v>1610</v>
      </c>
      <c r="CO150" s="77">
        <f t="shared" si="51"/>
        <v>640.9090909</v>
      </c>
      <c r="CP150" s="77">
        <f t="shared" si="52"/>
        <v>640.9090909</v>
      </c>
      <c r="CQ150" s="25">
        <f t="shared" si="53"/>
        <v>3.297571993</v>
      </c>
      <c r="CR150" s="25">
        <f t="shared" si="54"/>
        <v>3.900737589</v>
      </c>
      <c r="CS150" s="25">
        <f t="shared" si="55"/>
        <v>3.900737589</v>
      </c>
      <c r="CT150" s="77">
        <f t="shared" si="56"/>
        <v>0</v>
      </c>
      <c r="CU150" s="77">
        <f t="shared" si="57"/>
        <v>0</v>
      </c>
      <c r="CV150" s="77">
        <f t="shared" si="58"/>
        <v>924.8528764</v>
      </c>
      <c r="CW150" s="77">
        <f t="shared" si="59"/>
        <v>0</v>
      </c>
      <c r="CX150" s="75">
        <f t="shared" si="60"/>
        <v>208091.8972</v>
      </c>
    </row>
    <row r="151" ht="14.2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c r="AL151" s="15"/>
      <c r="AM151" s="15"/>
      <c r="AN151" s="15"/>
      <c r="AO151" s="15"/>
      <c r="AP151" s="15"/>
      <c r="AQ151" s="15"/>
      <c r="AR151" s="15"/>
      <c r="AS151" s="15"/>
      <c r="AT151" s="15"/>
      <c r="AU151" s="15"/>
      <c r="AV151" s="15"/>
      <c r="AW151" s="15"/>
      <c r="AX151" s="15"/>
      <c r="AY151" s="15"/>
      <c r="AZ151" s="15"/>
      <c r="BA151" s="15"/>
      <c r="BB151" s="15"/>
      <c r="BC151" s="15"/>
      <c r="BD151" s="15"/>
      <c r="BE151" s="15"/>
      <c r="BF151" s="15"/>
      <c r="BG151" s="15"/>
      <c r="BH151" s="15"/>
      <c r="BI151" s="15"/>
      <c r="BJ151" s="15"/>
      <c r="BK151" s="15"/>
      <c r="BL151" s="15"/>
      <c r="BM151" s="15"/>
      <c r="BN151" s="15"/>
      <c r="BO151" s="15"/>
      <c r="BP151" s="15"/>
      <c r="BQ151" s="15"/>
      <c r="BR151" s="15"/>
      <c r="BS151" s="15"/>
      <c r="BT151" s="15"/>
      <c r="BU151" s="15"/>
      <c r="BV151" s="15"/>
      <c r="BW151" s="15"/>
      <c r="BX151" s="15"/>
      <c r="BY151" s="15"/>
      <c r="BZ151" s="15"/>
      <c r="CA151" s="8"/>
      <c r="CB151" s="51">
        <v>20.0</v>
      </c>
      <c r="CC151" s="51">
        <f>data!$I41</f>
        <v>39</v>
      </c>
      <c r="CD151" s="51">
        <f>data!$J41</f>
        <v>195</v>
      </c>
      <c r="CE151" s="75">
        <f t="shared" si="41"/>
        <v>3507.692308</v>
      </c>
      <c r="CF151" s="76">
        <f t="shared" si="42"/>
        <v>1</v>
      </c>
      <c r="CG151" s="76">
        <f t="shared" si="43"/>
        <v>1</v>
      </c>
      <c r="CH151" s="76">
        <f t="shared" si="44"/>
        <v>0</v>
      </c>
      <c r="CI151" s="76">
        <f t="shared" si="45"/>
        <v>0.6253724552</v>
      </c>
      <c r="CJ151" s="77">
        <f t="shared" si="46"/>
        <v>5245.454545</v>
      </c>
      <c r="CK151" s="77">
        <f t="shared" si="47"/>
        <v>2466.690909</v>
      </c>
      <c r="CL151" s="77">
        <f t="shared" si="48"/>
        <v>2466.690909</v>
      </c>
      <c r="CM151" s="75">
        <f t="shared" si="49"/>
        <v>684000</v>
      </c>
      <c r="CN151" s="77">
        <f t="shared" si="50"/>
        <v>1640</v>
      </c>
      <c r="CO151" s="77">
        <f t="shared" si="51"/>
        <v>654.5454545</v>
      </c>
      <c r="CP151" s="77">
        <f t="shared" si="52"/>
        <v>654.5454545</v>
      </c>
      <c r="CQ151" s="25">
        <f t="shared" si="53"/>
        <v>3.198447894</v>
      </c>
      <c r="CR151" s="25">
        <f t="shared" si="54"/>
        <v>3.768555556</v>
      </c>
      <c r="CS151" s="25">
        <f t="shared" si="55"/>
        <v>3.768555556</v>
      </c>
      <c r="CT151" s="77">
        <f t="shared" si="56"/>
        <v>0</v>
      </c>
      <c r="CU151" s="77">
        <f t="shared" si="57"/>
        <v>0</v>
      </c>
      <c r="CV151" s="77">
        <f t="shared" si="58"/>
        <v>1023.723871</v>
      </c>
      <c r="CW151" s="77">
        <f t="shared" si="59"/>
        <v>0</v>
      </c>
      <c r="CX151" s="75">
        <f t="shared" si="60"/>
        <v>199626.1549</v>
      </c>
    </row>
    <row r="152" ht="14.2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c r="BO152" s="15"/>
      <c r="BP152" s="15"/>
      <c r="BQ152" s="15"/>
      <c r="BR152" s="15"/>
      <c r="BS152" s="15"/>
      <c r="BT152" s="15"/>
      <c r="BU152" s="15"/>
      <c r="BV152" s="15"/>
      <c r="BW152" s="15"/>
      <c r="BX152" s="15"/>
      <c r="BY152" s="15"/>
      <c r="BZ152" s="15"/>
      <c r="CA152" s="8"/>
      <c r="CB152" s="51">
        <v>21.0</v>
      </c>
      <c r="CC152" s="51">
        <f>data!$I42</f>
        <v>40</v>
      </c>
      <c r="CD152" s="51">
        <f>data!$J42</f>
        <v>165</v>
      </c>
      <c r="CE152" s="75">
        <f t="shared" si="41"/>
        <v>3692.307692</v>
      </c>
      <c r="CF152" s="76">
        <f t="shared" si="42"/>
        <v>1</v>
      </c>
      <c r="CG152" s="76">
        <f t="shared" si="43"/>
        <v>1</v>
      </c>
      <c r="CH152" s="76">
        <f t="shared" si="44"/>
        <v>0</v>
      </c>
      <c r="CI152" s="76">
        <f t="shared" si="45"/>
        <v>0.541944742</v>
      </c>
      <c r="CJ152" s="77">
        <f t="shared" si="46"/>
        <v>5181.818182</v>
      </c>
      <c r="CK152" s="77">
        <f t="shared" si="47"/>
        <v>2433.363636</v>
      </c>
      <c r="CL152" s="77">
        <f t="shared" si="48"/>
        <v>2433.363636</v>
      </c>
      <c r="CM152" s="75">
        <f t="shared" si="49"/>
        <v>609230.7692</v>
      </c>
      <c r="CN152" s="77">
        <f t="shared" si="50"/>
        <v>1670</v>
      </c>
      <c r="CO152" s="77">
        <f t="shared" si="51"/>
        <v>668.1818182</v>
      </c>
      <c r="CP152" s="77">
        <f t="shared" si="52"/>
        <v>668.1818182</v>
      </c>
      <c r="CQ152" s="25">
        <f t="shared" si="53"/>
        <v>3.102885139</v>
      </c>
      <c r="CR152" s="25">
        <f t="shared" si="54"/>
        <v>3.641768707</v>
      </c>
      <c r="CS152" s="25">
        <f t="shared" si="55"/>
        <v>3.641768707</v>
      </c>
      <c r="CT152" s="77">
        <f t="shared" si="56"/>
        <v>0</v>
      </c>
      <c r="CU152" s="77">
        <f t="shared" si="57"/>
        <v>0</v>
      </c>
      <c r="CV152" s="77">
        <f t="shared" si="58"/>
        <v>1127.069904</v>
      </c>
      <c r="CW152" s="77">
        <f t="shared" si="59"/>
        <v>0</v>
      </c>
      <c r="CX152" s="75">
        <f t="shared" si="60"/>
        <v>185966.5341</v>
      </c>
    </row>
    <row r="153" ht="14.2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c r="BO153" s="15"/>
      <c r="BP153" s="15"/>
      <c r="BQ153" s="15"/>
      <c r="BR153" s="15"/>
      <c r="BS153" s="15"/>
      <c r="BT153" s="15"/>
      <c r="BU153" s="15"/>
      <c r="BV153" s="15"/>
      <c r="BW153" s="15"/>
      <c r="BX153" s="15"/>
      <c r="BY153" s="15"/>
      <c r="BZ153" s="15"/>
      <c r="CA153" s="8"/>
      <c r="CB153" s="51">
        <v>22.0</v>
      </c>
      <c r="CC153" s="51">
        <f>data!$I43</f>
        <v>41</v>
      </c>
      <c r="CD153" s="51">
        <f>data!$J43</f>
        <v>133</v>
      </c>
      <c r="CE153" s="75">
        <f t="shared" si="41"/>
        <v>3876.923077</v>
      </c>
      <c r="CF153" s="76">
        <f t="shared" si="42"/>
        <v>1</v>
      </c>
      <c r="CG153" s="76">
        <f t="shared" si="43"/>
        <v>1</v>
      </c>
      <c r="CH153" s="76">
        <f t="shared" si="44"/>
        <v>0</v>
      </c>
      <c r="CI153" s="76">
        <f t="shared" si="45"/>
        <v>0.4566564822</v>
      </c>
      <c r="CJ153" s="77">
        <f t="shared" si="46"/>
        <v>5118.181818</v>
      </c>
      <c r="CK153" s="77">
        <f t="shared" si="47"/>
        <v>2400.036364</v>
      </c>
      <c r="CL153" s="77">
        <f t="shared" si="48"/>
        <v>2400.036364</v>
      </c>
      <c r="CM153" s="75">
        <f t="shared" si="49"/>
        <v>515630.7692</v>
      </c>
      <c r="CN153" s="77">
        <f t="shared" si="50"/>
        <v>1700</v>
      </c>
      <c r="CO153" s="77">
        <f t="shared" si="51"/>
        <v>681.8181818</v>
      </c>
      <c r="CP153" s="77">
        <f t="shared" si="52"/>
        <v>681.8181818</v>
      </c>
      <c r="CQ153" s="25">
        <f t="shared" si="53"/>
        <v>3.010695187</v>
      </c>
      <c r="CR153" s="25">
        <f t="shared" si="54"/>
        <v>3.520053333</v>
      </c>
      <c r="CS153" s="25">
        <f t="shared" si="55"/>
        <v>3.520053333</v>
      </c>
      <c r="CT153" s="77">
        <f t="shared" si="56"/>
        <v>0</v>
      </c>
      <c r="CU153" s="77">
        <f t="shared" si="57"/>
        <v>0</v>
      </c>
      <c r="CV153" s="77">
        <f t="shared" si="58"/>
        <v>1235.040673</v>
      </c>
      <c r="CW153" s="77">
        <f t="shared" si="59"/>
        <v>0</v>
      </c>
      <c r="CX153" s="75">
        <f t="shared" si="60"/>
        <v>164260.4095</v>
      </c>
    </row>
    <row r="154" ht="14.2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c r="BX154" s="15"/>
      <c r="BY154" s="15"/>
      <c r="BZ154" s="15"/>
      <c r="CA154" s="8"/>
      <c r="CB154" s="51">
        <v>23.0</v>
      </c>
      <c r="CC154" s="51">
        <f>data!$I44</f>
        <v>42</v>
      </c>
      <c r="CD154" s="51">
        <f>data!$J44</f>
        <v>103</v>
      </c>
      <c r="CE154" s="75">
        <f t="shared" si="41"/>
        <v>4061.538462</v>
      </c>
      <c r="CF154" s="76">
        <f t="shared" si="42"/>
        <v>1</v>
      </c>
      <c r="CG154" s="76">
        <f t="shared" si="43"/>
        <v>1</v>
      </c>
      <c r="CH154" s="76">
        <f t="shared" si="44"/>
        <v>0</v>
      </c>
      <c r="CI154" s="76">
        <f t="shared" si="45"/>
        <v>0.369444735</v>
      </c>
      <c r="CJ154" s="77">
        <f t="shared" si="46"/>
        <v>5054.545455</v>
      </c>
      <c r="CK154" s="77">
        <f t="shared" si="47"/>
        <v>2366.709091</v>
      </c>
      <c r="CL154" s="77">
        <f t="shared" si="48"/>
        <v>2366.709091</v>
      </c>
      <c r="CM154" s="75">
        <f t="shared" si="49"/>
        <v>418338.4615</v>
      </c>
      <c r="CN154" s="77">
        <f t="shared" si="50"/>
        <v>1730</v>
      </c>
      <c r="CO154" s="77">
        <f t="shared" si="51"/>
        <v>695.4545455</v>
      </c>
      <c r="CP154" s="77">
        <f t="shared" si="52"/>
        <v>695.4545455</v>
      </c>
      <c r="CQ154" s="25">
        <f t="shared" si="53"/>
        <v>2.921702575</v>
      </c>
      <c r="CR154" s="25">
        <f t="shared" si="54"/>
        <v>3.403111111</v>
      </c>
      <c r="CS154" s="25">
        <f t="shared" si="55"/>
        <v>3.403111111</v>
      </c>
      <c r="CT154" s="77">
        <f t="shared" si="56"/>
        <v>0</v>
      </c>
      <c r="CU154" s="77">
        <f t="shared" si="57"/>
        <v>0</v>
      </c>
      <c r="CV154" s="77">
        <f t="shared" si="58"/>
        <v>1347.792629</v>
      </c>
      <c r="CW154" s="77">
        <f t="shared" si="59"/>
        <v>0</v>
      </c>
      <c r="CX154" s="75">
        <f t="shared" si="60"/>
        <v>138822.6408</v>
      </c>
    </row>
    <row r="155" ht="14.2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c r="BO155" s="15"/>
      <c r="BP155" s="15"/>
      <c r="BQ155" s="15"/>
      <c r="BR155" s="15"/>
      <c r="BS155" s="15"/>
      <c r="BT155" s="15"/>
      <c r="BU155" s="15"/>
      <c r="BV155" s="15"/>
      <c r="BW155" s="15"/>
      <c r="BX155" s="15"/>
      <c r="BY155" s="15"/>
      <c r="BZ155" s="15"/>
      <c r="CA155" s="8"/>
      <c r="CB155" s="51">
        <v>24.0</v>
      </c>
      <c r="CC155" s="51">
        <f>data!$I45</f>
        <v>43</v>
      </c>
      <c r="CD155" s="51">
        <f>data!$J45</f>
        <v>73</v>
      </c>
      <c r="CE155" s="75">
        <f t="shared" si="41"/>
        <v>4246.153846</v>
      </c>
      <c r="CF155" s="76">
        <f t="shared" si="42"/>
        <v>1</v>
      </c>
      <c r="CG155" s="76">
        <f t="shared" si="43"/>
        <v>1</v>
      </c>
      <c r="CH155" s="76">
        <f t="shared" si="44"/>
        <v>0</v>
      </c>
      <c r="CI155" s="76">
        <f t="shared" si="45"/>
        <v>0.2802436883</v>
      </c>
      <c r="CJ155" s="77">
        <f t="shared" si="46"/>
        <v>4990.909091</v>
      </c>
      <c r="CK155" s="77">
        <f t="shared" si="47"/>
        <v>2333.381818</v>
      </c>
      <c r="CL155" s="77">
        <f t="shared" si="48"/>
        <v>2333.381818</v>
      </c>
      <c r="CM155" s="75">
        <f t="shared" si="49"/>
        <v>309969.2308</v>
      </c>
      <c r="CN155" s="77">
        <f t="shared" si="50"/>
        <v>1760</v>
      </c>
      <c r="CO155" s="77">
        <f t="shared" si="51"/>
        <v>709.0909091</v>
      </c>
      <c r="CP155" s="77">
        <f t="shared" si="52"/>
        <v>709.0909091</v>
      </c>
      <c r="CQ155" s="25">
        <f t="shared" si="53"/>
        <v>2.835743802</v>
      </c>
      <c r="CR155" s="25">
        <f t="shared" si="54"/>
        <v>3.290666667</v>
      </c>
      <c r="CS155" s="25">
        <f t="shared" si="55"/>
        <v>3.290666667</v>
      </c>
      <c r="CT155" s="77">
        <f t="shared" si="56"/>
        <v>0</v>
      </c>
      <c r="CU155" s="77">
        <f t="shared" si="57"/>
        <v>0</v>
      </c>
      <c r="CV155" s="77">
        <f t="shared" si="58"/>
        <v>1465.48936</v>
      </c>
      <c r="CW155" s="77">
        <f t="shared" si="59"/>
        <v>0</v>
      </c>
      <c r="CX155" s="75">
        <f t="shared" si="60"/>
        <v>106980.7233</v>
      </c>
    </row>
    <row r="156" ht="14.2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c r="BX156" s="15"/>
      <c r="BY156" s="15"/>
      <c r="BZ156" s="15"/>
      <c r="CA156" s="8"/>
      <c r="CB156" s="51">
        <v>25.0</v>
      </c>
      <c r="CC156" s="51">
        <f>data!$I46</f>
        <v>44</v>
      </c>
      <c r="CD156" s="51">
        <f>data!$J46</f>
        <v>47</v>
      </c>
      <c r="CE156" s="75">
        <f t="shared" si="41"/>
        <v>4430.769231</v>
      </c>
      <c r="CF156" s="76">
        <f t="shared" si="42"/>
        <v>1</v>
      </c>
      <c r="CG156" s="76">
        <f t="shared" si="43"/>
        <v>1</v>
      </c>
      <c r="CH156" s="76">
        <f t="shared" si="44"/>
        <v>0</v>
      </c>
      <c r="CI156" s="76">
        <f t="shared" si="45"/>
        <v>0.1889844932</v>
      </c>
      <c r="CJ156" s="77">
        <f t="shared" si="46"/>
        <v>4927.272727</v>
      </c>
      <c r="CK156" s="77">
        <f t="shared" si="47"/>
        <v>2300.054545</v>
      </c>
      <c r="CL156" s="77">
        <f t="shared" si="48"/>
        <v>2300.054545</v>
      </c>
      <c r="CM156" s="75">
        <f t="shared" si="49"/>
        <v>208246.1538</v>
      </c>
      <c r="CN156" s="77">
        <f t="shared" si="50"/>
        <v>1790</v>
      </c>
      <c r="CO156" s="77">
        <f t="shared" si="51"/>
        <v>722.7272727</v>
      </c>
      <c r="CP156" s="77">
        <f t="shared" si="52"/>
        <v>722.7272727</v>
      </c>
      <c r="CQ156" s="25">
        <f t="shared" si="53"/>
        <v>2.752666328</v>
      </c>
      <c r="CR156" s="25">
        <f t="shared" si="54"/>
        <v>3.182465409</v>
      </c>
      <c r="CS156" s="25">
        <f t="shared" si="55"/>
        <v>3.182465409</v>
      </c>
      <c r="CT156" s="77">
        <f t="shared" si="56"/>
        <v>0</v>
      </c>
      <c r="CU156" s="77">
        <f t="shared" si="57"/>
        <v>0</v>
      </c>
      <c r="CV156" s="77">
        <f t="shared" si="58"/>
        <v>1588.302005</v>
      </c>
      <c r="CW156" s="77">
        <f t="shared" si="59"/>
        <v>0</v>
      </c>
      <c r="CX156" s="75">
        <f t="shared" si="60"/>
        <v>74650.19422</v>
      </c>
    </row>
    <row r="157" ht="14.2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V157" s="15"/>
      <c r="BW157" s="15"/>
      <c r="BX157" s="15"/>
      <c r="BY157" s="15"/>
      <c r="BZ157" s="15"/>
      <c r="CA157" s="8"/>
      <c r="CB157" s="51">
        <v>26.0</v>
      </c>
      <c r="CC157" s="51">
        <f>data!$I47</f>
        <v>45</v>
      </c>
      <c r="CD157" s="51">
        <f>data!$J47</f>
        <v>24</v>
      </c>
      <c r="CE157" s="75">
        <f t="shared" si="41"/>
        <v>4615.384615</v>
      </c>
      <c r="CF157" s="76">
        <f t="shared" si="42"/>
        <v>1</v>
      </c>
      <c r="CG157" s="76">
        <f t="shared" si="43"/>
        <v>1</v>
      </c>
      <c r="CH157" s="76">
        <f t="shared" si="44"/>
        <v>0</v>
      </c>
      <c r="CI157" s="76">
        <f t="shared" si="45"/>
        <v>0.09559508614</v>
      </c>
      <c r="CJ157" s="77">
        <f t="shared" si="46"/>
        <v>4863.636364</v>
      </c>
      <c r="CK157" s="77">
        <f t="shared" si="47"/>
        <v>2266.727273</v>
      </c>
      <c r="CL157" s="77">
        <f t="shared" si="48"/>
        <v>2266.727273</v>
      </c>
      <c r="CM157" s="75">
        <f t="shared" si="49"/>
        <v>110769.2308</v>
      </c>
      <c r="CN157" s="77">
        <f t="shared" si="50"/>
        <v>1820</v>
      </c>
      <c r="CO157" s="77">
        <f t="shared" si="51"/>
        <v>736.3636364</v>
      </c>
      <c r="CP157" s="77">
        <f t="shared" si="52"/>
        <v>736.3636364</v>
      </c>
      <c r="CQ157" s="25">
        <f t="shared" si="53"/>
        <v>2.672327672</v>
      </c>
      <c r="CR157" s="25">
        <f t="shared" si="54"/>
        <v>3.078271605</v>
      </c>
      <c r="CS157" s="25">
        <f t="shared" si="55"/>
        <v>3.078271605</v>
      </c>
      <c r="CT157" s="77">
        <f t="shared" si="56"/>
        <v>0</v>
      </c>
      <c r="CU157" s="77">
        <f t="shared" si="57"/>
        <v>0</v>
      </c>
      <c r="CV157" s="77">
        <f t="shared" si="58"/>
        <v>1716.409688</v>
      </c>
      <c r="CW157" s="77">
        <f t="shared" si="59"/>
        <v>0</v>
      </c>
      <c r="CX157" s="75">
        <f t="shared" si="60"/>
        <v>41193.83252</v>
      </c>
    </row>
    <row r="158" ht="14.2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W158" s="15"/>
      <c r="BX158" s="15"/>
      <c r="BY158" s="15"/>
      <c r="BZ158" s="15"/>
      <c r="CA158" s="8"/>
      <c r="CB158" s="51">
        <v>27.0</v>
      </c>
      <c r="CC158" s="51">
        <f>data!$I48</f>
        <v>46</v>
      </c>
      <c r="CD158" s="51">
        <f>data!$J48</f>
        <v>6</v>
      </c>
      <c r="CE158" s="75">
        <f t="shared" si="41"/>
        <v>4800</v>
      </c>
      <c r="CF158" s="76">
        <f t="shared" si="42"/>
        <v>1</v>
      </c>
      <c r="CG158" s="76">
        <f t="shared" si="43"/>
        <v>1</v>
      </c>
      <c r="CH158" s="76">
        <f t="shared" si="44"/>
        <v>0</v>
      </c>
      <c r="CI158" s="76">
        <f t="shared" si="45"/>
        <v>0</v>
      </c>
      <c r="CJ158" s="77">
        <f t="shared" si="46"/>
        <v>4800</v>
      </c>
      <c r="CK158" s="77">
        <f t="shared" si="47"/>
        <v>2233.4</v>
      </c>
      <c r="CL158" s="77">
        <f t="shared" si="48"/>
        <v>2233.4</v>
      </c>
      <c r="CM158" s="75">
        <f t="shared" si="49"/>
        <v>28800</v>
      </c>
      <c r="CN158" s="77">
        <f t="shared" si="50"/>
        <v>1850</v>
      </c>
      <c r="CO158" s="77">
        <f t="shared" si="51"/>
        <v>750</v>
      </c>
      <c r="CP158" s="77">
        <f t="shared" si="52"/>
        <v>750</v>
      </c>
      <c r="CQ158" s="25">
        <f t="shared" si="53"/>
        <v>2.594594595</v>
      </c>
      <c r="CR158" s="25">
        <f t="shared" si="54"/>
        <v>2.977866667</v>
      </c>
      <c r="CS158" s="25">
        <f t="shared" si="55"/>
        <v>2.977866667</v>
      </c>
      <c r="CT158" s="77">
        <f t="shared" si="56"/>
        <v>0</v>
      </c>
      <c r="CU158" s="77">
        <f t="shared" si="57"/>
        <v>0</v>
      </c>
      <c r="CV158" s="77">
        <f t="shared" si="58"/>
        <v>1850</v>
      </c>
      <c r="CW158" s="77">
        <f t="shared" si="59"/>
        <v>0</v>
      </c>
      <c r="CX158" s="75">
        <f t="shared" si="60"/>
        <v>11100</v>
      </c>
    </row>
    <row r="159" ht="14.2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W159" s="15"/>
      <c r="BX159" s="15"/>
      <c r="BY159" s="15"/>
      <c r="BZ159" s="15"/>
      <c r="CA159" s="8"/>
      <c r="CB159" s="51">
        <v>28.0</v>
      </c>
      <c r="CC159" s="51">
        <f>data!$I49</f>
        <v>47</v>
      </c>
      <c r="CD159" s="51">
        <f>data!$J49</f>
        <v>0</v>
      </c>
      <c r="CE159" s="75">
        <f t="shared" si="41"/>
        <v>4984.615385</v>
      </c>
      <c r="CF159" s="76">
        <f t="shared" si="42"/>
        <v>1</v>
      </c>
      <c r="CG159" s="76">
        <f t="shared" si="43"/>
        <v>1</v>
      </c>
      <c r="CH159" s="76">
        <f t="shared" si="44"/>
        <v>0</v>
      </c>
      <c r="CI159" s="76">
        <f t="shared" si="45"/>
        <v>0</v>
      </c>
      <c r="CJ159" s="77">
        <f t="shared" si="46"/>
        <v>4736.363636</v>
      </c>
      <c r="CK159" s="77">
        <f t="shared" si="47"/>
        <v>2200.072727</v>
      </c>
      <c r="CL159" s="77">
        <f t="shared" si="48"/>
        <v>2200.072727</v>
      </c>
      <c r="CM159" s="75">
        <f t="shared" si="49"/>
        <v>0</v>
      </c>
      <c r="CN159" s="77">
        <f t="shared" si="50"/>
        <v>1880</v>
      </c>
      <c r="CO159" s="77">
        <f t="shared" si="51"/>
        <v>763.6363636</v>
      </c>
      <c r="CP159" s="77">
        <f t="shared" si="52"/>
        <v>763.6363636</v>
      </c>
      <c r="CQ159" s="25">
        <f t="shared" si="53"/>
        <v>2.51934236</v>
      </c>
      <c r="CR159" s="25">
        <f t="shared" si="54"/>
        <v>2.881047619</v>
      </c>
      <c r="CS159" s="25">
        <f t="shared" si="55"/>
        <v>2.881047619</v>
      </c>
      <c r="CT159" s="77">
        <f t="shared" si="56"/>
        <v>0</v>
      </c>
      <c r="CU159" s="77">
        <f t="shared" si="57"/>
        <v>0</v>
      </c>
      <c r="CV159" s="77">
        <f t="shared" si="58"/>
        <v>0</v>
      </c>
      <c r="CW159" s="77">
        <f t="shared" si="59"/>
        <v>1880</v>
      </c>
      <c r="CX159" s="75">
        <f t="shared" si="60"/>
        <v>0</v>
      </c>
    </row>
    <row r="160" ht="14.2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V160" s="15"/>
      <c r="BW160" s="15"/>
      <c r="BX160" s="15"/>
      <c r="BY160" s="15"/>
      <c r="BZ160" s="15"/>
      <c r="CA160" s="8"/>
      <c r="CB160" s="51">
        <v>29.0</v>
      </c>
      <c r="CC160" s="51">
        <f>data!$I50</f>
        <v>48</v>
      </c>
      <c r="CD160" s="51">
        <f>data!$J50</f>
        <v>0</v>
      </c>
      <c r="CE160" s="75">
        <f t="shared" si="41"/>
        <v>5169.230769</v>
      </c>
      <c r="CF160" s="76">
        <f t="shared" si="42"/>
        <v>1</v>
      </c>
      <c r="CG160" s="76">
        <f t="shared" si="43"/>
        <v>1</v>
      </c>
      <c r="CH160" s="76">
        <f t="shared" si="44"/>
        <v>0</v>
      </c>
      <c r="CI160" s="76">
        <f t="shared" si="45"/>
        <v>0</v>
      </c>
      <c r="CJ160" s="77">
        <f t="shared" si="46"/>
        <v>4672.727273</v>
      </c>
      <c r="CK160" s="77">
        <f t="shared" si="47"/>
        <v>2166.745455</v>
      </c>
      <c r="CL160" s="77">
        <f t="shared" si="48"/>
        <v>2166.745455</v>
      </c>
      <c r="CM160" s="75">
        <f t="shared" si="49"/>
        <v>0</v>
      </c>
      <c r="CN160" s="77">
        <f t="shared" si="50"/>
        <v>1910</v>
      </c>
      <c r="CO160" s="77">
        <f t="shared" si="51"/>
        <v>777.2727273</v>
      </c>
      <c r="CP160" s="77">
        <f t="shared" si="52"/>
        <v>777.2727273</v>
      </c>
      <c r="CQ160" s="25">
        <f t="shared" si="53"/>
        <v>2.446454069</v>
      </c>
      <c r="CR160" s="25">
        <f t="shared" si="54"/>
        <v>2.787625731</v>
      </c>
      <c r="CS160" s="25">
        <f t="shared" si="55"/>
        <v>2.787625731</v>
      </c>
      <c r="CT160" s="77">
        <f t="shared" si="56"/>
        <v>0</v>
      </c>
      <c r="CU160" s="77">
        <f t="shared" si="57"/>
        <v>0</v>
      </c>
      <c r="CV160" s="77">
        <f t="shared" si="58"/>
        <v>0</v>
      </c>
      <c r="CW160" s="77">
        <f t="shared" si="59"/>
        <v>1910</v>
      </c>
      <c r="CX160" s="75">
        <f t="shared" si="60"/>
        <v>0</v>
      </c>
    </row>
    <row r="161" ht="14.2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V161" s="15"/>
      <c r="BW161" s="15"/>
      <c r="BX161" s="15"/>
      <c r="BY161" s="15"/>
      <c r="BZ161" s="15"/>
      <c r="CA161" s="8"/>
      <c r="CB161" s="51">
        <v>30.0</v>
      </c>
      <c r="CC161" s="51">
        <f>data!$I51</f>
        <v>49</v>
      </c>
      <c r="CD161" s="51">
        <f>data!$J51</f>
        <v>0</v>
      </c>
      <c r="CE161" s="75">
        <f t="shared" si="41"/>
        <v>5353.846154</v>
      </c>
      <c r="CF161" s="76">
        <f t="shared" si="42"/>
        <v>1</v>
      </c>
      <c r="CG161" s="76">
        <f t="shared" si="43"/>
        <v>1</v>
      </c>
      <c r="CH161" s="76">
        <f t="shared" si="44"/>
        <v>0</v>
      </c>
      <c r="CI161" s="76">
        <f t="shared" si="45"/>
        <v>0</v>
      </c>
      <c r="CJ161" s="77">
        <f t="shared" si="46"/>
        <v>4609.090909</v>
      </c>
      <c r="CK161" s="77">
        <f t="shared" si="47"/>
        <v>2133.418182</v>
      </c>
      <c r="CL161" s="77">
        <f t="shared" si="48"/>
        <v>2133.418182</v>
      </c>
      <c r="CM161" s="75">
        <f t="shared" si="49"/>
        <v>0</v>
      </c>
      <c r="CN161" s="77">
        <f t="shared" si="50"/>
        <v>1940</v>
      </c>
      <c r="CO161" s="77">
        <f t="shared" si="51"/>
        <v>790.9090909</v>
      </c>
      <c r="CP161" s="77">
        <f t="shared" si="52"/>
        <v>790.9090909</v>
      </c>
      <c r="CQ161" s="25">
        <f t="shared" si="53"/>
        <v>2.375820056</v>
      </c>
      <c r="CR161" s="25">
        <f t="shared" si="54"/>
        <v>2.697425287</v>
      </c>
      <c r="CS161" s="25">
        <f t="shared" si="55"/>
        <v>2.697425287</v>
      </c>
      <c r="CT161" s="77">
        <f t="shared" si="56"/>
        <v>0</v>
      </c>
      <c r="CU161" s="77">
        <f t="shared" si="57"/>
        <v>0</v>
      </c>
      <c r="CV161" s="77">
        <f t="shared" si="58"/>
        <v>0</v>
      </c>
      <c r="CW161" s="77">
        <f t="shared" si="59"/>
        <v>1940</v>
      </c>
      <c r="CX161" s="75">
        <f t="shared" si="60"/>
        <v>0</v>
      </c>
    </row>
    <row r="162" ht="14.2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8"/>
      <c r="CB162" s="51">
        <v>31.0</v>
      </c>
      <c r="CC162" s="51">
        <f>data!$I52</f>
        <v>50</v>
      </c>
      <c r="CD162" s="51">
        <f>data!$J52</f>
        <v>0</v>
      </c>
      <c r="CE162" s="75">
        <f t="shared" si="41"/>
        <v>5538.461538</v>
      </c>
      <c r="CF162" s="76">
        <f t="shared" si="42"/>
        <v>1</v>
      </c>
      <c r="CG162" s="76">
        <f t="shared" si="43"/>
        <v>1</v>
      </c>
      <c r="CH162" s="76">
        <f t="shared" si="44"/>
        <v>0</v>
      </c>
      <c r="CI162" s="76">
        <f t="shared" si="45"/>
        <v>0</v>
      </c>
      <c r="CJ162" s="77">
        <f t="shared" si="46"/>
        <v>4545.454545</v>
      </c>
      <c r="CK162" s="77">
        <f t="shared" si="47"/>
        <v>2100.090909</v>
      </c>
      <c r="CL162" s="77">
        <f t="shared" si="48"/>
        <v>2100.090909</v>
      </c>
      <c r="CM162" s="75">
        <f t="shared" si="49"/>
        <v>0</v>
      </c>
      <c r="CN162" s="77">
        <f t="shared" si="50"/>
        <v>1970</v>
      </c>
      <c r="CO162" s="77">
        <f t="shared" si="51"/>
        <v>804.5454545</v>
      </c>
      <c r="CP162" s="77">
        <f t="shared" si="52"/>
        <v>804.5454545</v>
      </c>
      <c r="CQ162" s="25">
        <f t="shared" si="53"/>
        <v>2.307337333</v>
      </c>
      <c r="CR162" s="25">
        <f t="shared" si="54"/>
        <v>2.610282486</v>
      </c>
      <c r="CS162" s="25">
        <f t="shared" si="55"/>
        <v>2.610282486</v>
      </c>
      <c r="CT162" s="77">
        <f t="shared" si="56"/>
        <v>0</v>
      </c>
      <c r="CU162" s="77">
        <f t="shared" si="57"/>
        <v>0</v>
      </c>
      <c r="CV162" s="77">
        <f t="shared" si="58"/>
        <v>0</v>
      </c>
      <c r="CW162" s="77">
        <f t="shared" si="59"/>
        <v>1970</v>
      </c>
      <c r="CX162" s="75">
        <f t="shared" si="60"/>
        <v>0</v>
      </c>
    </row>
    <row r="163" ht="14.2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8"/>
      <c r="CB163" s="51"/>
      <c r="CC163" s="51"/>
      <c r="CD163" s="51">
        <f>SUM(CD132:CD162)</f>
        <v>6493</v>
      </c>
      <c r="CE163" s="51"/>
      <c r="CF163" s="51"/>
      <c r="CG163" s="51"/>
      <c r="CH163" s="51"/>
      <c r="CI163" s="51"/>
      <c r="CJ163" s="51"/>
      <c r="CK163" s="51"/>
      <c r="CL163" s="8"/>
      <c r="CM163" s="46">
        <f>SUM(CM132:CM162)</f>
        <v>12655753.85</v>
      </c>
      <c r="CN163" s="8"/>
      <c r="CO163" s="24"/>
      <c r="CP163" s="24"/>
      <c r="CQ163" s="24"/>
      <c r="CR163" s="24"/>
      <c r="CS163" s="24"/>
      <c r="CT163" s="67"/>
      <c r="CU163" s="67"/>
      <c r="CV163" s="67"/>
      <c r="CW163" s="8"/>
      <c r="CX163" s="106">
        <f>SUM(CX132:CX162)</f>
        <v>3193533.801</v>
      </c>
    </row>
    <row r="164" ht="14.2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8"/>
      <c r="CB164" s="8"/>
      <c r="CC164" s="8"/>
      <c r="CD164" s="8"/>
      <c r="CE164" s="8"/>
      <c r="CF164" s="8"/>
      <c r="CG164" s="8"/>
      <c r="CH164" s="8"/>
      <c r="CI164" s="8"/>
      <c r="CJ164" s="8"/>
      <c r="CK164" s="8"/>
      <c r="CL164" s="8"/>
      <c r="CM164" s="8"/>
      <c r="CN164" s="8"/>
      <c r="CO164" s="8"/>
      <c r="CP164" s="8"/>
      <c r="CQ164" s="8"/>
      <c r="CR164" s="8"/>
      <c r="CS164" s="8"/>
      <c r="CT164" s="8"/>
      <c r="CU164" s="8"/>
      <c r="CV164" s="8"/>
      <c r="CW164" s="8"/>
      <c r="CX164" s="8"/>
    </row>
    <row r="165" ht="14.2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V165" s="15"/>
      <c r="BW165" s="15"/>
      <c r="BX165" s="15"/>
      <c r="BY165" s="15"/>
      <c r="BZ165" s="15"/>
      <c r="CA165" s="8"/>
      <c r="CB165" s="8"/>
      <c r="CC165" s="8"/>
      <c r="CD165" s="8"/>
      <c r="CE165" s="8"/>
      <c r="CF165" s="8"/>
      <c r="CG165" s="8"/>
      <c r="CH165" s="8"/>
      <c r="CI165" s="8"/>
      <c r="CJ165" s="8"/>
      <c r="CK165" s="8"/>
      <c r="CL165" s="8"/>
      <c r="CM165" s="8"/>
      <c r="CN165" s="8"/>
      <c r="CO165" s="8"/>
      <c r="CP165" s="8"/>
      <c r="CQ165" s="8"/>
      <c r="CR165" s="8"/>
      <c r="CS165" s="8"/>
      <c r="CT165" s="8"/>
      <c r="CU165" s="8"/>
      <c r="CV165" s="8"/>
      <c r="CW165" s="8"/>
      <c r="CX165" s="8"/>
    </row>
    <row r="166" ht="14.2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c r="BO166" s="15"/>
      <c r="BP166" s="15"/>
      <c r="BQ166" s="15"/>
      <c r="BR166" s="15"/>
      <c r="BS166" s="15"/>
      <c r="BT166" s="15"/>
      <c r="BU166" s="15"/>
      <c r="BV166" s="15"/>
      <c r="BW166" s="15"/>
      <c r="BX166" s="15"/>
      <c r="BY166" s="15"/>
      <c r="BZ166" s="15"/>
      <c r="CA166" s="8"/>
      <c r="CB166" s="8"/>
      <c r="CC166" s="8"/>
      <c r="CD166" s="8"/>
      <c r="CE166" s="8"/>
      <c r="CF166" s="8"/>
      <c r="CG166" s="8"/>
      <c r="CH166" s="8"/>
      <c r="CI166" s="8"/>
      <c r="CJ166" s="8"/>
      <c r="CK166" s="8"/>
      <c r="CL166" s="8"/>
      <c r="CM166" s="8"/>
      <c r="CN166" s="8"/>
      <c r="CO166" s="8"/>
      <c r="CP166" s="8"/>
      <c r="CQ166" s="8"/>
      <c r="CR166" s="8"/>
      <c r="CS166" s="8"/>
      <c r="CT166" s="8"/>
      <c r="CU166" s="8"/>
      <c r="CV166" s="8"/>
      <c r="CW166" s="8"/>
      <c r="CX166" s="8"/>
    </row>
    <row r="167" ht="14.2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8"/>
      <c r="CB167" s="8"/>
      <c r="CC167" s="8"/>
      <c r="CD167" s="8"/>
      <c r="CE167" s="8"/>
      <c r="CF167" s="8"/>
      <c r="CG167" s="8"/>
      <c r="CH167" s="8"/>
      <c r="CI167" s="8"/>
      <c r="CJ167" s="8"/>
      <c r="CK167" s="8"/>
      <c r="CL167" s="8"/>
      <c r="CM167" s="8"/>
      <c r="CN167" s="8"/>
      <c r="CO167" s="8"/>
      <c r="CP167" s="8"/>
      <c r="CQ167" s="8"/>
      <c r="CR167" s="8"/>
      <c r="CS167" s="8"/>
      <c r="CT167" s="8"/>
      <c r="CU167" s="8"/>
      <c r="CV167" s="8"/>
      <c r="CW167" s="8"/>
      <c r="CX167" s="8"/>
    </row>
    <row r="168" ht="14.2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V168" s="15"/>
      <c r="BW168" s="15"/>
      <c r="BX168" s="15"/>
      <c r="BY168" s="15"/>
      <c r="BZ168" s="15"/>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row>
    <row r="169" ht="14.2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W169" s="15"/>
      <c r="BX169" s="15"/>
      <c r="BY169" s="15"/>
      <c r="BZ169" s="15"/>
      <c r="CA169" s="8"/>
      <c r="CB169" s="8"/>
      <c r="CC169" s="8"/>
      <c r="CD169" s="8"/>
      <c r="CE169" s="8"/>
      <c r="CF169" s="8"/>
      <c r="CG169" s="8"/>
      <c r="CH169" s="8"/>
      <c r="CI169" s="8"/>
      <c r="CJ169" s="8"/>
      <c r="CK169" s="8"/>
      <c r="CL169" s="8"/>
      <c r="CM169" s="8"/>
      <c r="CN169" s="8"/>
      <c r="CO169" s="8"/>
      <c r="CP169" s="8"/>
      <c r="CQ169" s="8"/>
      <c r="CR169" s="8"/>
      <c r="CS169" s="8"/>
      <c r="CT169" s="8"/>
      <c r="CU169" s="8"/>
      <c r="CV169" s="8"/>
      <c r="CW169" s="8"/>
      <c r="CX169" s="8"/>
    </row>
    <row r="170" ht="14.2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W170" s="15"/>
      <c r="BX170" s="15"/>
      <c r="BY170" s="15"/>
      <c r="BZ170" s="15"/>
      <c r="CA170" s="7" t="s">
        <v>375</v>
      </c>
      <c r="CB170" s="8"/>
      <c r="CC170" s="8"/>
      <c r="CD170" s="8"/>
      <c r="CE170" s="8"/>
      <c r="CF170" s="8" t="str">
        <f>data!K7</f>
        <v>CUSTOM</v>
      </c>
      <c r="CG170" s="8"/>
      <c r="CH170" s="8"/>
      <c r="CI170" s="8"/>
      <c r="CJ170" s="8"/>
      <c r="CK170" s="8"/>
      <c r="CL170" s="8"/>
      <c r="CM170" s="8"/>
      <c r="CN170" s="8"/>
      <c r="CO170" s="8"/>
      <c r="CP170" s="8"/>
      <c r="CQ170" s="9"/>
      <c r="CR170" s="8"/>
      <c r="CS170" s="8"/>
      <c r="CT170" s="8"/>
      <c r="CU170" s="8"/>
      <c r="CV170" s="8"/>
      <c r="CW170" s="8"/>
      <c r="CX170" s="8"/>
    </row>
    <row r="171" ht="14.25" customHeight="1">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V171" s="15"/>
      <c r="BW171" s="15"/>
      <c r="BX171" s="15"/>
      <c r="BY171" s="15"/>
      <c r="BZ171" s="15"/>
      <c r="CA171" s="7"/>
      <c r="CB171" s="8"/>
      <c r="CC171" s="8"/>
      <c r="CD171" s="8"/>
      <c r="CE171" s="8"/>
      <c r="CF171" s="8"/>
      <c r="CG171" s="8"/>
      <c r="CH171" s="8"/>
      <c r="CI171" s="8"/>
      <c r="CJ171" s="8"/>
      <c r="CK171" s="8"/>
      <c r="CL171" s="8"/>
      <c r="CM171" s="8"/>
      <c r="CN171" s="8"/>
      <c r="CO171" s="8"/>
      <c r="CP171" s="8"/>
      <c r="CQ171" s="9"/>
      <c r="CR171" s="8"/>
      <c r="CS171" s="8"/>
      <c r="CT171" s="8"/>
      <c r="CU171" s="8"/>
      <c r="CV171" s="8"/>
      <c r="CW171" s="8"/>
      <c r="CX171" s="8"/>
    </row>
    <row r="172" ht="14.25" customHeight="1">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7"/>
      <c r="CB172" s="17" t="s">
        <v>421</v>
      </c>
      <c r="CC172" s="18">
        <f>'Multi-stage Capacity unit'!$H$32</f>
        <v>4800</v>
      </c>
      <c r="CD172" s="19"/>
      <c r="CE172" s="20" t="s">
        <v>5</v>
      </c>
      <c r="CF172" s="21">
        <f>$CM$223/$CX$223</f>
        <v>3.962930921</v>
      </c>
      <c r="CG172" s="8"/>
      <c r="CH172" s="8"/>
      <c r="CI172" s="8"/>
      <c r="CJ172" s="8"/>
      <c r="CK172" s="8"/>
      <c r="CL172" s="8"/>
      <c r="CM172" s="8"/>
      <c r="CN172" s="8"/>
      <c r="CO172" s="22"/>
      <c r="CP172" s="8"/>
      <c r="CQ172" s="23"/>
      <c r="CR172" s="8"/>
      <c r="CS172" s="8"/>
      <c r="CT172" s="8"/>
      <c r="CU172" s="8"/>
      <c r="CV172" s="8"/>
      <c r="CW172" s="8"/>
      <c r="CX172" s="8"/>
    </row>
    <row r="173" ht="14.25" customHeight="1">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V173" s="15"/>
      <c r="BW173" s="15"/>
      <c r="BX173" s="15"/>
      <c r="BY173" s="15"/>
      <c r="BZ173" s="15"/>
      <c r="CA173" s="7"/>
      <c r="CB173" s="8"/>
      <c r="CC173" s="8"/>
      <c r="CD173" s="8"/>
      <c r="CE173" s="8"/>
      <c r="CF173" s="8"/>
      <c r="CG173" s="8"/>
      <c r="CH173" s="8"/>
      <c r="CI173" s="8"/>
      <c r="CJ173" s="8"/>
      <c r="CK173" s="8"/>
      <c r="CL173" s="8"/>
      <c r="CM173" s="8"/>
      <c r="CN173" s="8"/>
      <c r="CO173" s="8"/>
      <c r="CP173" s="8"/>
      <c r="CQ173" s="23"/>
      <c r="CR173" s="8"/>
      <c r="CS173" s="8"/>
      <c r="CT173" s="8"/>
      <c r="CU173" s="8"/>
      <c r="CV173" s="8"/>
      <c r="CW173" s="8"/>
      <c r="CX173" s="8"/>
    </row>
    <row r="174" ht="14.25" customHeight="1">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V174" s="15"/>
      <c r="BW174" s="15"/>
      <c r="BX174" s="15"/>
      <c r="BY174" s="15"/>
      <c r="BZ174" s="15"/>
      <c r="CA174" s="7"/>
      <c r="CB174" s="8"/>
      <c r="CC174" s="24" t="s">
        <v>422</v>
      </c>
      <c r="CD174" s="24" t="s">
        <v>423</v>
      </c>
      <c r="CE174" s="24" t="s">
        <v>424</v>
      </c>
      <c r="CF174" s="8"/>
      <c r="CG174" s="24" t="s">
        <v>9</v>
      </c>
      <c r="CH174" s="45">
        <f>IF('Multi-stage Capacity unit'!$BD$31="Required test",data!$K$14,IF('Multi-stage Capacity unit'!$BD$35="Not Measure",IF('Multi-stage Capacity unit'!$BD$48="Default",data!$K$14,$CK$178),IF('Multi-stage Capacity unit'!$BD$50="Default",data!$K$14,$CM$178)))</f>
        <v>0.27</v>
      </c>
      <c r="CI174" s="8"/>
      <c r="CJ174" s="8"/>
      <c r="CK174" s="20" t="s">
        <v>299</v>
      </c>
      <c r="CL174" s="20" t="s">
        <v>300</v>
      </c>
      <c r="CM174" s="20" t="s">
        <v>301</v>
      </c>
      <c r="CN174" s="20" t="s">
        <v>302</v>
      </c>
      <c r="CO174" s="8"/>
      <c r="CP174" s="8"/>
      <c r="CQ174" s="8"/>
      <c r="CR174" s="8"/>
      <c r="CS174" s="8"/>
      <c r="CT174" s="8"/>
      <c r="CU174" s="8"/>
      <c r="CV174" s="8"/>
      <c r="CW174" s="8"/>
      <c r="CX174" s="8"/>
    </row>
    <row r="175" ht="14.25" customHeight="1">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15"/>
      <c r="BV175" s="15"/>
      <c r="BW175" s="15"/>
      <c r="BX175" s="15"/>
      <c r="BY175" s="15"/>
      <c r="BZ175" s="15"/>
      <c r="CA175" s="7"/>
      <c r="CB175" s="31" t="s">
        <v>14</v>
      </c>
      <c r="CC175" s="32">
        <f>'Multi-stage Capacity unit'!$H$32</f>
        <v>4800</v>
      </c>
      <c r="CD175" s="32">
        <f>IF('Multi-stage Capacity unit'!$BD$31="Required test",$CD$180*$CH$177,IF('Multi-stage Capacity unit'!$BD$38="Default",$CD$180*$CH$177,'Multi-stage Capacity unit'!$H$33))</f>
        <v>2233.4</v>
      </c>
      <c r="CE175" s="32">
        <f>IF('Multi-stage Capacity unit'!$BD$31="Required test",$CD$175,IF('Multi-stage Capacity unit'!$BD$35="Not Measure",$CD$175,IF('Multi-stage Capacity unit'!$BD$39="Default",$CE$180*$CH$177,'Multi-stage Capacity unit'!$H$34)))</f>
        <v>2233.4</v>
      </c>
      <c r="CF175" s="8"/>
      <c r="CG175" s="20" t="s">
        <v>425</v>
      </c>
      <c r="CH175" s="24">
        <f>data!$K$15</f>
        <v>1.077</v>
      </c>
      <c r="CI175" s="8"/>
      <c r="CJ175" s="20" t="s">
        <v>14</v>
      </c>
      <c r="CK175" s="112">
        <f>'Multi-stage Capacity unit'!$H$51</f>
        <v>2300</v>
      </c>
      <c r="CL175" s="112">
        <f>'Multi-stage Capacity unit'!$H$50</f>
        <v>3200</v>
      </c>
      <c r="CM175" s="112">
        <f>'Multi-stage Capacity unit'!$H$53</f>
        <v>2500</v>
      </c>
      <c r="CN175" s="112">
        <f>'Multi-stage Capacity unit'!$H$52</f>
        <v>3500</v>
      </c>
      <c r="CO175" s="8"/>
      <c r="CP175" s="8"/>
      <c r="CQ175" s="8"/>
      <c r="CR175" s="8"/>
      <c r="CS175" s="8"/>
      <c r="CT175" s="8"/>
      <c r="CU175" s="8"/>
      <c r="CV175" s="8"/>
      <c r="CW175" s="8"/>
      <c r="CX175" s="8"/>
    </row>
    <row r="176" ht="14.25" customHeight="1">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7"/>
      <c r="CB176" s="31" t="s">
        <v>23</v>
      </c>
      <c r="CC176" s="32">
        <f>'Multi-stage Capacity unit'!$L$32</f>
        <v>1850</v>
      </c>
      <c r="CD176" s="32">
        <f>IF('Multi-stage Capacity unit'!$BD$31="Required test",$CD$181*$CH$178,IF('Multi-stage Capacity unit'!$BD$38="Default",$CD$181*$CH$178,'Multi-stage Capacity unit'!$L$33))</f>
        <v>750</v>
      </c>
      <c r="CE176" s="32">
        <f>IF('Multi-stage Capacity unit'!$BD$31="Required test",$CD$176,IF('Multi-stage Capacity unit'!$BD$35="Not Measure",$CD$176,IF('Multi-stage Capacity unit'!$BD$39="Default",$CE$181*$CH$178,'Multi-stage Capacity unit'!$L$34)))</f>
        <v>750</v>
      </c>
      <c r="CF176" s="8"/>
      <c r="CG176" s="20" t="s">
        <v>426</v>
      </c>
      <c r="CH176" s="24">
        <f>data!$K$16</f>
        <v>0.914</v>
      </c>
      <c r="CI176" s="8"/>
      <c r="CJ176" s="20" t="s">
        <v>23</v>
      </c>
      <c r="CK176" s="112">
        <f>'Multi-stage Capacity unit'!$L$51</f>
        <v>490</v>
      </c>
      <c r="CL176" s="112">
        <f>'Multi-stage Capacity unit'!$L$50</f>
        <v>600</v>
      </c>
      <c r="CM176" s="112">
        <f>'Multi-stage Capacity unit'!$L$53</f>
        <v>500</v>
      </c>
      <c r="CN176" s="112">
        <f>'Multi-stage Capacity unit'!$L$52</f>
        <v>580</v>
      </c>
      <c r="CO176" s="8"/>
      <c r="CP176" s="8"/>
      <c r="CQ176" s="8"/>
      <c r="CR176" s="8"/>
      <c r="CS176" s="8"/>
      <c r="CT176" s="8"/>
      <c r="CU176" s="8"/>
      <c r="CV176" s="8"/>
      <c r="CW176" s="8"/>
      <c r="CX176" s="8"/>
    </row>
    <row r="177" ht="14.25" customHeight="1">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15"/>
      <c r="BV177" s="15"/>
      <c r="BW177" s="15"/>
      <c r="BX177" s="15"/>
      <c r="BY177" s="15"/>
      <c r="BZ177" s="15"/>
      <c r="CA177" s="7"/>
      <c r="CB177" s="24" t="s">
        <v>427</v>
      </c>
      <c r="CC177" s="45">
        <f>$CC$175/$CC$176</f>
        <v>2.594594595</v>
      </c>
      <c r="CD177" s="45">
        <f>$CD$175/$CD$176</f>
        <v>2.977866667</v>
      </c>
      <c r="CE177" s="45">
        <f>$CE$175/$CE$176</f>
        <v>2.977866667</v>
      </c>
      <c r="CF177" s="8"/>
      <c r="CG177" s="20" t="s">
        <v>428</v>
      </c>
      <c r="CH177" s="24">
        <f>data!$K$17</f>
        <v>0.859</v>
      </c>
      <c r="CI177" s="8"/>
      <c r="CJ177" s="20" t="s">
        <v>429</v>
      </c>
      <c r="CK177" s="21">
        <f>$CK$175/$CK$176</f>
        <v>4.693877551</v>
      </c>
      <c r="CL177" s="21">
        <f>$CL$175/$CL$176</f>
        <v>5.333333333</v>
      </c>
      <c r="CM177" s="21">
        <f>$CM$175/$CM$176</f>
        <v>5</v>
      </c>
      <c r="CN177" s="21">
        <f>$CN$175/$CN$176</f>
        <v>6.034482759</v>
      </c>
      <c r="CO177" s="8"/>
      <c r="CP177" s="8"/>
      <c r="CQ177" s="8"/>
      <c r="CR177" s="8"/>
      <c r="CS177" s="8"/>
      <c r="CT177" s="8"/>
      <c r="CU177" s="8"/>
      <c r="CV177" s="8"/>
      <c r="CW177" s="8"/>
      <c r="CX177" s="8"/>
    </row>
    <row r="178" ht="14.25" customHeight="1">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15"/>
      <c r="BV178" s="15"/>
      <c r="BW178" s="15"/>
      <c r="BX178" s="15"/>
      <c r="BY178" s="15"/>
      <c r="BZ178" s="15"/>
      <c r="CA178" s="7"/>
      <c r="CB178" s="24"/>
      <c r="CC178" s="8"/>
      <c r="CD178" s="8"/>
      <c r="CE178" s="8"/>
      <c r="CF178" s="8"/>
      <c r="CG178" s="20" t="s">
        <v>430</v>
      </c>
      <c r="CH178" s="24">
        <f>data!$K$18</f>
        <v>1.25</v>
      </c>
      <c r="CI178" s="8"/>
      <c r="CJ178" s="20" t="s">
        <v>9</v>
      </c>
      <c r="CK178" s="45">
        <f>(1-($CK$177/$CL$177))/(1-($CK$175/$CL$175))</f>
        <v>0.4263038549</v>
      </c>
      <c r="CM178" s="45">
        <f>(1-($CM$177/$CN$177))/(1-($CM$175/$CN$175))</f>
        <v>0.6</v>
      </c>
      <c r="CO178" s="8"/>
      <c r="CP178" s="8"/>
      <c r="CQ178" s="8"/>
      <c r="CR178" s="8"/>
      <c r="CS178" s="8"/>
      <c r="CT178" s="8"/>
      <c r="CU178" s="8"/>
      <c r="CV178" s="8"/>
      <c r="CW178" s="8"/>
      <c r="CX178" s="8"/>
    </row>
    <row r="179" ht="14.25" customHeight="1">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c r="BX179" s="15"/>
      <c r="BY179" s="15"/>
      <c r="BZ179" s="15"/>
      <c r="CA179" s="7"/>
      <c r="CB179" s="24"/>
      <c r="CC179" s="24" t="s">
        <v>431</v>
      </c>
      <c r="CD179" s="24" t="s">
        <v>432</v>
      </c>
      <c r="CE179" s="24" t="s">
        <v>433</v>
      </c>
      <c r="CF179" s="8"/>
      <c r="CG179" s="24" t="s">
        <v>434</v>
      </c>
      <c r="CH179" s="51">
        <f>data!$K$11</f>
        <v>20</v>
      </c>
      <c r="CI179" s="8"/>
      <c r="CJ179" s="8"/>
      <c r="CK179" s="8"/>
      <c r="CL179" s="8"/>
      <c r="CM179" s="8"/>
      <c r="CN179" s="8"/>
      <c r="CO179" s="8"/>
      <c r="CP179" s="8"/>
      <c r="CQ179" s="8"/>
      <c r="CR179" s="8"/>
      <c r="CS179" s="8"/>
      <c r="CT179" s="8"/>
      <c r="CU179" s="8"/>
      <c r="CV179" s="8"/>
      <c r="CW179" s="8"/>
      <c r="CX179" s="8"/>
    </row>
    <row r="180" ht="14.25" customHeight="1">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7"/>
      <c r="CB180" s="31" t="s">
        <v>14</v>
      </c>
      <c r="CC180" s="32">
        <f>'Multi-stage Capacity unit'!$H$38</f>
        <v>5500</v>
      </c>
      <c r="CD180" s="32">
        <f>'Multi-stage Capacity unit'!$H$39</f>
        <v>2600</v>
      </c>
      <c r="CE180" s="32">
        <f>IF('Multi-stage Capacity unit'!$BD$31="Required test",$CD$180,IF('Multi-stage Capacity unit'!$BD$35="Not Measure",$CD$180,IF('Multi-stage Capacity unit'!$BD$42="Default",$CD$180,'Multi-stage Capacity unit'!$H$40)))</f>
        <v>2600</v>
      </c>
      <c r="CF180" s="8"/>
      <c r="CG180" s="24" t="s">
        <v>435</v>
      </c>
      <c r="CH180" s="51">
        <f>data!$K$12</f>
        <v>46</v>
      </c>
      <c r="CI180" s="8"/>
      <c r="CJ180" s="8"/>
      <c r="CK180" s="8"/>
      <c r="CL180" s="8"/>
      <c r="CM180" s="8"/>
      <c r="CN180" s="8"/>
      <c r="CO180" s="8"/>
      <c r="CP180" s="8"/>
      <c r="CQ180" s="24"/>
      <c r="CR180" s="8"/>
      <c r="CS180" s="8"/>
      <c r="CT180" s="8"/>
      <c r="CU180" s="8"/>
      <c r="CV180" s="8"/>
      <c r="CW180" s="8"/>
      <c r="CX180" s="8"/>
    </row>
    <row r="181" ht="14.25" customHeight="1">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7"/>
      <c r="CB181" s="31" t="s">
        <v>23</v>
      </c>
      <c r="CC181" s="32">
        <f>'Multi-stage Capacity unit'!$L$38</f>
        <v>1520</v>
      </c>
      <c r="CD181" s="32">
        <f>'Multi-stage Capacity unit'!$L$39</f>
        <v>600</v>
      </c>
      <c r="CE181" s="32">
        <f>IF('Multi-stage Capacity unit'!$BD$31="Required test",$CD$181,IF('Multi-stage Capacity unit'!$BD$35="Not Measure",$CD$181,IF('Multi-stage Capacity unit'!$BD$42="Default",$CD$181,'Multi-stage Capacity unit'!$L$40)))</f>
        <v>600</v>
      </c>
      <c r="CF181" s="8"/>
      <c r="CG181" s="8"/>
      <c r="CH181" s="8"/>
      <c r="CI181" s="8"/>
      <c r="CJ181" s="8"/>
      <c r="CK181" s="8"/>
      <c r="CL181" s="8"/>
      <c r="CM181" s="8"/>
      <c r="CN181" s="8"/>
      <c r="CO181" s="8"/>
      <c r="CP181" s="8"/>
      <c r="CQ181" s="8"/>
      <c r="CR181" s="8"/>
      <c r="CS181" s="8"/>
      <c r="CT181" s="8"/>
      <c r="CU181" s="8"/>
      <c r="CV181" s="8"/>
      <c r="CW181" s="8"/>
      <c r="CX181" s="8"/>
    </row>
    <row r="182" ht="14.25" customHeight="1">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7"/>
      <c r="CB182" s="24" t="s">
        <v>436</v>
      </c>
      <c r="CC182" s="45">
        <f>$CC$180/$CC$181</f>
        <v>3.618421053</v>
      </c>
      <c r="CD182" s="45">
        <f>$CD$180/$CD$181</f>
        <v>4.333333333</v>
      </c>
      <c r="CE182" s="45">
        <f>$CE$180/$CE$181</f>
        <v>4.333333333</v>
      </c>
      <c r="CF182" s="8"/>
      <c r="CG182" s="8"/>
      <c r="CH182" s="8"/>
      <c r="CI182" s="8"/>
      <c r="CJ182" s="8"/>
      <c r="CK182" s="8"/>
      <c r="CL182" s="8"/>
      <c r="CM182" s="8"/>
      <c r="CN182" s="8"/>
      <c r="CO182" s="8"/>
      <c r="CP182" s="8"/>
      <c r="CQ182" s="8"/>
      <c r="CR182" s="8"/>
      <c r="CS182" s="8"/>
      <c r="CT182" s="8"/>
      <c r="CU182" s="8"/>
      <c r="CV182" s="8"/>
      <c r="CW182" s="8"/>
      <c r="CX182" s="8"/>
    </row>
    <row r="183" ht="14.25" customHeight="1">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7"/>
      <c r="CB183" s="24"/>
      <c r="CC183" s="24"/>
      <c r="CD183" s="24"/>
      <c r="CE183" s="51"/>
      <c r="CF183" s="8"/>
      <c r="CG183" s="8"/>
      <c r="CH183" s="8"/>
      <c r="CI183" s="8"/>
      <c r="CJ183" s="8"/>
      <c r="CK183" s="8"/>
      <c r="CL183" s="8"/>
      <c r="CM183" s="8"/>
      <c r="CN183" s="8"/>
      <c r="CO183" s="8"/>
      <c r="CP183" s="8"/>
      <c r="CQ183" s="8"/>
      <c r="CR183" s="8"/>
      <c r="CS183" s="8"/>
      <c r="CT183" s="8"/>
      <c r="CU183" s="8"/>
      <c r="CV183" s="8"/>
      <c r="CW183" s="8"/>
      <c r="CX183" s="8"/>
    </row>
    <row r="184" ht="14.25" customHeight="1">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c r="BO184" s="15"/>
      <c r="BP184" s="15"/>
      <c r="BQ184" s="15"/>
      <c r="BR184" s="15"/>
      <c r="BS184" s="15"/>
      <c r="BT184" s="15"/>
      <c r="BU184" s="15"/>
      <c r="BV184" s="15"/>
      <c r="BW184" s="15"/>
      <c r="BX184" s="15"/>
      <c r="BY184" s="15"/>
      <c r="BZ184" s="15"/>
      <c r="CA184" s="7"/>
      <c r="CB184" s="24"/>
      <c r="CC184" s="24" t="s">
        <v>437</v>
      </c>
      <c r="CD184" s="24" t="s">
        <v>438</v>
      </c>
      <c r="CE184" s="24" t="s">
        <v>439</v>
      </c>
      <c r="CF184" s="8"/>
      <c r="CG184" s="8"/>
      <c r="CH184" s="8"/>
      <c r="CI184" s="8"/>
      <c r="CJ184" s="8"/>
      <c r="CK184" s="8"/>
      <c r="CL184" s="8"/>
      <c r="CM184" s="8"/>
      <c r="CN184" s="8"/>
      <c r="CO184" s="8"/>
      <c r="CP184" s="8"/>
      <c r="CQ184" s="8"/>
      <c r="CR184" s="8"/>
      <c r="CS184" s="8"/>
      <c r="CT184" s="8"/>
      <c r="CU184" s="8"/>
      <c r="CV184" s="8"/>
      <c r="CW184" s="8"/>
      <c r="CX184" s="8"/>
    </row>
    <row r="185" ht="14.25" customHeight="1">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c r="BO185" s="15"/>
      <c r="BP185" s="15"/>
      <c r="BQ185" s="15"/>
      <c r="BR185" s="15"/>
      <c r="BS185" s="15"/>
      <c r="BT185" s="15"/>
      <c r="BU185" s="15"/>
      <c r="BV185" s="15"/>
      <c r="BW185" s="15"/>
      <c r="BX185" s="15"/>
      <c r="BY185" s="15"/>
      <c r="BZ185" s="15"/>
      <c r="CA185" s="7"/>
      <c r="CB185" s="31" t="s">
        <v>14</v>
      </c>
      <c r="CC185" s="32">
        <f>IF('Multi-stage Capacity unit'!$BD$31="Required test",$CC$180*$CH$175,IF('Multi-stage Capacity unit'!$BD$43="Default",$CC$180*$CH$175,'Multi-stage Capacity unit'!$H$44))</f>
        <v>5923.5</v>
      </c>
      <c r="CD185" s="32">
        <f>IF('Multi-stage Capacity unit'!$BD$31="Required test",$CD$180*$CH$175,IF('Multi-stage Capacity unit'!$BD$44="Default",$CD$180*$CH$175,'Multi-stage Capacity unit'!$H$45))</f>
        <v>2800.2</v>
      </c>
      <c r="CE185" s="32">
        <f>IF('Multi-stage Capacity unit'!$BD$31="Required test",$CD$185,IF('Multi-stage Capacity unit'!$BD$35="Not Measure",$CD$185,IF('Multi-stage Capacity unit'!$BD$45="Default",$CE$180*$CH$175,'Multi-stage Capacity unit'!$H$46)))</f>
        <v>2800.2</v>
      </c>
      <c r="CF185" s="8"/>
      <c r="CG185" s="8"/>
      <c r="CH185" s="8"/>
      <c r="CI185" s="8"/>
      <c r="CJ185" s="8"/>
      <c r="CK185" s="8"/>
      <c r="CL185" s="8"/>
      <c r="CM185" s="8"/>
      <c r="CN185" s="8"/>
      <c r="CO185" s="8"/>
      <c r="CP185" s="8"/>
      <c r="CQ185" s="8"/>
      <c r="CR185" s="8"/>
      <c r="CS185" s="8"/>
      <c r="CT185" s="8"/>
      <c r="CU185" s="8"/>
      <c r="CV185" s="8"/>
      <c r="CW185" s="8"/>
      <c r="CX185" s="8"/>
    </row>
    <row r="186" ht="14.25" customHeight="1">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5"/>
      <c r="BF186" s="15"/>
      <c r="BG186" s="15"/>
      <c r="BH186" s="15"/>
      <c r="BI186" s="15"/>
      <c r="BJ186" s="15"/>
      <c r="BK186" s="15"/>
      <c r="BL186" s="15"/>
      <c r="BM186" s="15"/>
      <c r="BN186" s="15"/>
      <c r="BO186" s="15"/>
      <c r="BP186" s="15"/>
      <c r="BQ186" s="15"/>
      <c r="BR186" s="15"/>
      <c r="BS186" s="15"/>
      <c r="BT186" s="15"/>
      <c r="BU186" s="15"/>
      <c r="BV186" s="15"/>
      <c r="BW186" s="15"/>
      <c r="BX186" s="15"/>
      <c r="BY186" s="15"/>
      <c r="BZ186" s="15"/>
      <c r="CA186" s="7"/>
      <c r="CB186" s="31" t="s">
        <v>23</v>
      </c>
      <c r="CC186" s="32">
        <f>IF('Multi-stage Capacity unit'!$BD$31="Required test",$CC$181*$CH$176,IF('Multi-stage Capacity unit'!$BD$43="Default",$CC$181*$CH$176,'Multi-stage Capacity unit'!$L$44))</f>
        <v>1389.28</v>
      </c>
      <c r="CD186" s="32">
        <f>IF('Multi-stage Capacity unit'!$BD$31="Required test",$CD$181*$CH$176,IF('Multi-stage Capacity unit'!$BD$44="Default",$CD$181*$CH$176,'Multi-stage Capacity unit'!$L$45))</f>
        <v>548.4</v>
      </c>
      <c r="CE186" s="32">
        <f>IF('Multi-stage Capacity unit'!$BD$31="Required test",$CD$186,IF('Multi-stage Capacity unit'!$BD$35="Not Measure",$CD$186,IF('Multi-stage Capacity unit'!$BD$45="Default",$CE$181*$CH$176,'Multi-stage Capacity unit'!$L$46)))</f>
        <v>548.4</v>
      </c>
      <c r="CF186" s="8"/>
      <c r="CG186" s="8"/>
      <c r="CH186" s="8"/>
      <c r="CI186" s="8"/>
      <c r="CJ186" s="8"/>
      <c r="CK186" s="8"/>
      <c r="CL186" s="8"/>
      <c r="CM186" s="8"/>
      <c r="CN186" s="8"/>
      <c r="CO186" s="8"/>
      <c r="CP186" s="8"/>
      <c r="CQ186" s="8"/>
      <c r="CR186" s="8"/>
      <c r="CS186" s="8"/>
      <c r="CT186" s="8"/>
      <c r="CU186" s="8"/>
      <c r="CV186" s="8"/>
      <c r="CW186" s="8"/>
      <c r="CX186" s="8"/>
    </row>
    <row r="187" ht="14.25" customHeight="1">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BW187" s="15"/>
      <c r="BX187" s="15"/>
      <c r="BY187" s="15"/>
      <c r="BZ187" s="15"/>
      <c r="CA187" s="7"/>
      <c r="CB187" s="24" t="s">
        <v>440</v>
      </c>
      <c r="CC187" s="45">
        <f>$CC$185/$CC$186</f>
        <v>4.263719337</v>
      </c>
      <c r="CD187" s="45">
        <f>$CD$185/$CD$186</f>
        <v>5.106126915</v>
      </c>
      <c r="CE187" s="45">
        <f>$CE$185/$CE$186</f>
        <v>5.106126915</v>
      </c>
      <c r="CF187" s="8"/>
      <c r="CG187" s="8"/>
      <c r="CH187" s="8"/>
      <c r="CI187" s="8"/>
      <c r="CJ187" s="8"/>
      <c r="CK187" s="8"/>
      <c r="CL187" s="8"/>
      <c r="CM187" s="8"/>
      <c r="CN187" s="8"/>
      <c r="CO187" s="8"/>
      <c r="CP187" s="8"/>
      <c r="CQ187" s="8"/>
      <c r="CR187" s="8"/>
      <c r="CS187" s="8"/>
      <c r="CT187" s="8"/>
      <c r="CU187" s="8"/>
      <c r="CV187" s="8"/>
      <c r="CW187" s="8"/>
      <c r="CX187" s="8"/>
    </row>
    <row r="188" ht="14.25" customHeight="1">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c r="BO188" s="15"/>
      <c r="BP188" s="15"/>
      <c r="BQ188" s="15"/>
      <c r="BR188" s="15"/>
      <c r="BS188" s="15"/>
      <c r="BT188" s="15"/>
      <c r="BU188" s="15"/>
      <c r="BV188" s="15"/>
      <c r="BW188" s="15"/>
      <c r="BX188" s="15"/>
      <c r="BY188" s="15"/>
      <c r="BZ188" s="15"/>
      <c r="CA188" s="7"/>
      <c r="CB188" s="8"/>
      <c r="CC188" s="8"/>
      <c r="CD188" s="8"/>
      <c r="CE188" s="8"/>
      <c r="CF188" s="8"/>
      <c r="CG188" s="8"/>
      <c r="CH188" s="8"/>
      <c r="CI188" s="8"/>
      <c r="CJ188" s="8"/>
      <c r="CK188" s="8"/>
      <c r="CL188" s="8"/>
      <c r="CM188" s="8"/>
      <c r="CN188" s="8"/>
      <c r="CO188" s="8"/>
      <c r="CP188" s="8"/>
      <c r="CQ188" s="8"/>
      <c r="CR188" s="8"/>
      <c r="CS188" s="8"/>
      <c r="CT188" s="8"/>
      <c r="CU188" s="8"/>
      <c r="CV188" s="8"/>
      <c r="CW188" s="8"/>
      <c r="CX188" s="8"/>
    </row>
    <row r="189" ht="14.25" customHeight="1">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c r="BO189" s="15"/>
      <c r="BP189" s="15"/>
      <c r="BQ189" s="15"/>
      <c r="BR189" s="15"/>
      <c r="BS189" s="15"/>
      <c r="BT189" s="15"/>
      <c r="BU189" s="15"/>
      <c r="BV189" s="15"/>
      <c r="BW189" s="15"/>
      <c r="BX189" s="15"/>
      <c r="BY189" s="15"/>
      <c r="BZ189" s="15"/>
      <c r="CA189" s="7"/>
      <c r="CB189" s="33" t="s">
        <v>52</v>
      </c>
      <c r="CC189" s="62" t="s">
        <v>53</v>
      </c>
      <c r="CD189" s="33" t="s">
        <v>54</v>
      </c>
      <c r="CE189" s="63" t="s">
        <v>55</v>
      </c>
      <c r="CF189" s="63" t="s">
        <v>56</v>
      </c>
      <c r="CG189" s="63" t="s">
        <v>57</v>
      </c>
      <c r="CJ189" s="63" t="s">
        <v>58</v>
      </c>
      <c r="CM189" s="64" t="s">
        <v>59</v>
      </c>
      <c r="CN189" s="63" t="s">
        <v>60</v>
      </c>
      <c r="CQ189" s="63" t="s">
        <v>29</v>
      </c>
      <c r="CT189" s="63" t="s">
        <v>62</v>
      </c>
      <c r="CX189" s="64" t="s">
        <v>63</v>
      </c>
    </row>
    <row r="190" ht="14.25" customHeight="1">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8"/>
      <c r="CE190" s="64" t="s">
        <v>441</v>
      </c>
      <c r="CF190" s="66" t="s">
        <v>442</v>
      </c>
      <c r="CG190" s="66" t="s">
        <v>443</v>
      </c>
      <c r="CH190" s="66" t="s">
        <v>444</v>
      </c>
      <c r="CI190" s="66" t="s">
        <v>445</v>
      </c>
      <c r="CJ190" s="67" t="s">
        <v>34</v>
      </c>
      <c r="CK190" s="67" t="s">
        <v>68</v>
      </c>
      <c r="CL190" s="67" t="s">
        <v>69</v>
      </c>
      <c r="CM190" s="66" t="s">
        <v>446</v>
      </c>
      <c r="CN190" s="67" t="s">
        <v>34</v>
      </c>
      <c r="CO190" s="67" t="s">
        <v>68</v>
      </c>
      <c r="CP190" s="67" t="s">
        <v>69</v>
      </c>
      <c r="CQ190" s="67" t="s">
        <v>34</v>
      </c>
      <c r="CR190" s="67" t="s">
        <v>68</v>
      </c>
      <c r="CS190" s="67" t="s">
        <v>69</v>
      </c>
      <c r="CT190" s="67" t="s">
        <v>447</v>
      </c>
      <c r="CU190" s="67" t="s">
        <v>448</v>
      </c>
      <c r="CV190" s="67" t="s">
        <v>449</v>
      </c>
      <c r="CW190" s="67" t="s">
        <v>74</v>
      </c>
      <c r="CX190" s="66" t="s">
        <v>450</v>
      </c>
    </row>
    <row r="191" ht="14.25" customHeight="1">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8"/>
      <c r="CB191" s="51" t="s">
        <v>79</v>
      </c>
      <c r="CC191" s="51" t="s">
        <v>451</v>
      </c>
      <c r="CD191" s="51" t="s">
        <v>452</v>
      </c>
      <c r="CE191" s="67" t="s">
        <v>82</v>
      </c>
      <c r="CJ191" s="64" t="s">
        <v>453</v>
      </c>
      <c r="CK191" s="64" t="s">
        <v>454</v>
      </c>
      <c r="CL191" s="64" t="s">
        <v>455</v>
      </c>
      <c r="CN191" s="67" t="s">
        <v>456</v>
      </c>
      <c r="CO191" s="67" t="s">
        <v>457</v>
      </c>
      <c r="CP191" s="67" t="s">
        <v>458</v>
      </c>
      <c r="CQ191" s="64" t="s">
        <v>459</v>
      </c>
      <c r="CR191" s="64" t="s">
        <v>460</v>
      </c>
      <c r="CS191" s="64" t="s">
        <v>461</v>
      </c>
      <c r="CT191" s="64" t="s">
        <v>462</v>
      </c>
      <c r="CU191" s="64" t="s">
        <v>463</v>
      </c>
      <c r="CV191" s="64" t="s">
        <v>464</v>
      </c>
      <c r="CW191" s="64" t="s">
        <v>465</v>
      </c>
    </row>
    <row r="192" ht="14.25" customHeight="1">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8"/>
      <c r="CB192" s="51">
        <v>1.0</v>
      </c>
      <c r="CC192" s="51">
        <f>data!$K22</f>
        <v>20</v>
      </c>
      <c r="CD192" s="51">
        <f>data!$L22</f>
        <v>0</v>
      </c>
      <c r="CE192" s="75">
        <f t="shared" ref="CE192:CE222" si="61">$CC$172*($CC192-$CH$179)/($CH$180-$CH$179)</f>
        <v>0</v>
      </c>
      <c r="CF192" s="76">
        <f t="shared" ref="CF192:CF222" si="62">1-$CH$174*(1-$CG192)</f>
        <v>0.73</v>
      </c>
      <c r="CG192" s="76">
        <f t="shared" ref="CG192:CG222" si="63">IF($CE192&lt;$CL192,$CE192/$CL192,1)</f>
        <v>0</v>
      </c>
      <c r="CH192" s="76">
        <f t="shared" ref="CH192:CH222" si="64">IF($CK192-$CL192=0,0,IF(($CK192-$CE192)/($CK192-$CL192)&gt;1,1,IF(($CK192-$CE192)/($CK192-$CL192)&lt;0,0,($CK192-$CE192)/($CK192-$CL192))))</f>
        <v>0</v>
      </c>
      <c r="CI192" s="76">
        <f t="shared" ref="CI192:CI222" si="65">IF(($CJ192-$CE192)/($CJ192-$CK192)&gt;1,1,IF(($CJ192-$CE192)/($CJ192-$CK192)&lt;0,0,($CJ192-$CE192)/($CJ192-$CK192)))</f>
        <v>1</v>
      </c>
      <c r="CJ192" s="77">
        <f t="shared" ref="CJ192:CJ222" si="66">IF($CC192&lt;=35,$CC$180+($CC$185-$CC$180)/(35-29)*(35-$CC192),$CC$175+($CC$180-$CC$175)/(46-35)*(46-$CC192))</f>
        <v>6558.75</v>
      </c>
      <c r="CK192" s="77">
        <f t="shared" ref="CK192:CK222" si="67">IF($CC192&lt;=35,$CD$180+($CD$185-$CD$180)/(35-29)*(35-$CC192),$CD$175+($CD$180-$CD$175)/(46-35)*(46-$CC192))</f>
        <v>3100.5</v>
      </c>
      <c r="CL192" s="77">
        <f t="shared" ref="CL192:CL222" si="68">IF($CC192&lt;=35,$CE$180+($CE$185-$CE$180)/(35-29)*(35-$CC192),$CE$175+($CE$180-$CE$175)/(46-35)*(46-$CC192))</f>
        <v>3100.5</v>
      </c>
      <c r="CM192" s="75">
        <f t="shared" ref="CM192:CM222" si="69">IF($CE192&lt;$CJ192,$CE192*$CD192,$CJ192*$CD192)</f>
        <v>0</v>
      </c>
      <c r="CN192" s="77">
        <f t="shared" ref="CN192:CN218" si="70">IF($CC192&lt;=35,$CC$181+($CC$186-$CC$181)/(35-29)*(35-$CC192),$CC$176+($CC$181-$CC$176)/(46-35)*(46-$CC192))</f>
        <v>1193.2</v>
      </c>
      <c r="CO192" s="77">
        <f t="shared" ref="CO192:CO218" si="71">IF($CC192&lt;=35,$CD$181+($CD$186-$CD$181)/(35-29)*(35-$CC192),$CD$176+($CD$181-$CD$176)/(46-35)*(46-$CC192))</f>
        <v>471</v>
      </c>
      <c r="CP192" s="77">
        <f t="shared" ref="CP192:CP218" si="72">IF($CC192&lt;=35,$CE$181+(($CE$186-$CE$181)/(35-29)*(35-$CC192)),($CE$176+($CE$181-$CE$176)/(46-35)*(46-$CC192)))</f>
        <v>471</v>
      </c>
      <c r="CQ192" s="25">
        <f t="shared" ref="CQ192:CQ218" si="73">$CJ192/$CN192</f>
        <v>5.496773383</v>
      </c>
      <c r="CR192" s="25">
        <f t="shared" ref="CR192:CR218" si="74">$CK192/$CO192</f>
        <v>6.582802548</v>
      </c>
      <c r="CS192" s="25">
        <f t="shared" ref="CS192:CS218" si="75">$CL192/$CP192</f>
        <v>6.582802548</v>
      </c>
      <c r="CT192" s="77">
        <f t="shared" ref="CT192:CT218" si="76">IF($CE192&lt;=$CL192,$CG192*$CP192/$CF192,0)</f>
        <v>0</v>
      </c>
      <c r="CU192" s="77">
        <f t="shared" ref="CU192:CU218" si="77">IF($CL192&lt;$CE192,IF($CE192&lt;=$CK192,$CH192*$CP192+(1-$CH192)*$CO192,0),0)</f>
        <v>0</v>
      </c>
      <c r="CV192" s="77">
        <f t="shared" ref="CV192:CV218" si="78">IF($CK192&lt;$CE192,IF($CE192&lt;=$CJ192,$CI192*$CO192+(1-$CI192)*$CN192,0),0)</f>
        <v>0</v>
      </c>
      <c r="CW192" s="77">
        <f t="shared" ref="CW192:CW218" si="79">IF($CE192&gt;$CJ192,$CN192,0)</f>
        <v>0</v>
      </c>
      <c r="CX192" s="75">
        <f t="shared" ref="CX192:CX222" si="80">IF($CF192=0,0,$CT192*$CD192+$CU192*$CD192+$CV192*$CD192+$CW192*$CD192)</f>
        <v>0</v>
      </c>
    </row>
    <row r="193" ht="14.25" customHeight="1">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c r="BO193" s="15"/>
      <c r="BP193" s="15"/>
      <c r="BQ193" s="15"/>
      <c r="BR193" s="15"/>
      <c r="BS193" s="15"/>
      <c r="BT193" s="15"/>
      <c r="BU193" s="15"/>
      <c r="BV193" s="15"/>
      <c r="BW193" s="15"/>
      <c r="BX193" s="15"/>
      <c r="BY193" s="15"/>
      <c r="BZ193" s="15"/>
      <c r="CA193" s="8"/>
      <c r="CB193" s="51">
        <v>2.0</v>
      </c>
      <c r="CC193" s="51">
        <f>data!$K23</f>
        <v>21</v>
      </c>
      <c r="CD193" s="51">
        <f>data!$L23</f>
        <v>307</v>
      </c>
      <c r="CE193" s="75">
        <f t="shared" si="61"/>
        <v>184.6153846</v>
      </c>
      <c r="CF193" s="76">
        <f t="shared" si="62"/>
        <v>0.7462517075</v>
      </c>
      <c r="CG193" s="76">
        <f t="shared" si="63"/>
        <v>0.06019150932</v>
      </c>
      <c r="CH193" s="76">
        <f t="shared" si="64"/>
        <v>0</v>
      </c>
      <c r="CI193" s="76">
        <f t="shared" si="65"/>
        <v>1</v>
      </c>
      <c r="CJ193" s="77">
        <f t="shared" si="66"/>
        <v>6488.166667</v>
      </c>
      <c r="CK193" s="77">
        <f t="shared" si="67"/>
        <v>3067.133333</v>
      </c>
      <c r="CL193" s="77">
        <f t="shared" si="68"/>
        <v>3067.133333</v>
      </c>
      <c r="CM193" s="75">
        <f t="shared" si="69"/>
        <v>56676.92308</v>
      </c>
      <c r="CN193" s="77">
        <f t="shared" si="70"/>
        <v>1214.986667</v>
      </c>
      <c r="CO193" s="77">
        <f t="shared" si="71"/>
        <v>479.6</v>
      </c>
      <c r="CP193" s="77">
        <f t="shared" si="72"/>
        <v>479.6</v>
      </c>
      <c r="CQ193" s="25">
        <f t="shared" si="73"/>
        <v>5.340113472</v>
      </c>
      <c r="CR193" s="25">
        <f t="shared" si="74"/>
        <v>6.395190436</v>
      </c>
      <c r="CS193" s="25">
        <f t="shared" si="75"/>
        <v>6.395190436</v>
      </c>
      <c r="CT193" s="77">
        <f t="shared" si="76"/>
        <v>38.68379473</v>
      </c>
      <c r="CU193" s="77">
        <f t="shared" si="77"/>
        <v>0</v>
      </c>
      <c r="CV193" s="77">
        <f t="shared" si="78"/>
        <v>0</v>
      </c>
      <c r="CW193" s="77">
        <f t="shared" si="79"/>
        <v>0</v>
      </c>
      <c r="CX193" s="75">
        <f t="shared" si="80"/>
        <v>11875.92498</v>
      </c>
    </row>
    <row r="194" ht="14.25" customHeight="1">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c r="BO194" s="15"/>
      <c r="BP194" s="15"/>
      <c r="BQ194" s="15"/>
      <c r="BR194" s="15"/>
      <c r="BS194" s="15"/>
      <c r="BT194" s="15"/>
      <c r="BU194" s="15"/>
      <c r="BV194" s="15"/>
      <c r="BW194" s="15"/>
      <c r="BX194" s="15"/>
      <c r="BY194" s="15"/>
      <c r="BZ194" s="15"/>
      <c r="CA194" s="8"/>
      <c r="CB194" s="51">
        <v>3.0</v>
      </c>
      <c r="CC194" s="51">
        <f>data!$K24</f>
        <v>22</v>
      </c>
      <c r="CD194" s="51">
        <f>data!$L24</f>
        <v>311</v>
      </c>
      <c r="CE194" s="75">
        <f t="shared" si="61"/>
        <v>369.2307692</v>
      </c>
      <c r="CF194" s="76">
        <f t="shared" si="62"/>
        <v>0.7628609015</v>
      </c>
      <c r="CG194" s="76">
        <f t="shared" si="63"/>
        <v>0.1217070427</v>
      </c>
      <c r="CH194" s="76">
        <f t="shared" si="64"/>
        <v>0</v>
      </c>
      <c r="CI194" s="76">
        <f t="shared" si="65"/>
        <v>1</v>
      </c>
      <c r="CJ194" s="77">
        <f t="shared" si="66"/>
        <v>6417.583333</v>
      </c>
      <c r="CK194" s="77">
        <f t="shared" si="67"/>
        <v>3033.766667</v>
      </c>
      <c r="CL194" s="77">
        <f t="shared" si="68"/>
        <v>3033.766667</v>
      </c>
      <c r="CM194" s="75">
        <f t="shared" si="69"/>
        <v>114830.7692</v>
      </c>
      <c r="CN194" s="77">
        <f t="shared" si="70"/>
        <v>1236.773333</v>
      </c>
      <c r="CO194" s="77">
        <f t="shared" si="71"/>
        <v>488.2</v>
      </c>
      <c r="CP194" s="77">
        <f t="shared" si="72"/>
        <v>488.2</v>
      </c>
      <c r="CQ194" s="25">
        <f t="shared" si="73"/>
        <v>5.188972919</v>
      </c>
      <c r="CR194" s="25">
        <f t="shared" si="74"/>
        <v>6.214188174</v>
      </c>
      <c r="CS194" s="25">
        <f t="shared" si="75"/>
        <v>6.214188174</v>
      </c>
      <c r="CT194" s="77">
        <f t="shared" si="76"/>
        <v>77.88756525</v>
      </c>
      <c r="CU194" s="77">
        <f t="shared" si="77"/>
        <v>0</v>
      </c>
      <c r="CV194" s="77">
        <f t="shared" si="78"/>
        <v>0</v>
      </c>
      <c r="CW194" s="77">
        <f t="shared" si="79"/>
        <v>0</v>
      </c>
      <c r="CX194" s="75">
        <f t="shared" si="80"/>
        <v>24223.03279</v>
      </c>
    </row>
    <row r="195" ht="14.25" customHeight="1">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A195" s="8"/>
      <c r="CB195" s="51">
        <v>4.0</v>
      </c>
      <c r="CC195" s="51">
        <f>data!$K25</f>
        <v>23</v>
      </c>
      <c r="CD195" s="51">
        <f>data!$L25</f>
        <v>317</v>
      </c>
      <c r="CE195" s="75">
        <f t="shared" si="61"/>
        <v>553.8461538</v>
      </c>
      <c r="CF195" s="76">
        <f t="shared" si="62"/>
        <v>0.7798395086</v>
      </c>
      <c r="CG195" s="76">
        <f t="shared" si="63"/>
        <v>0.1845907725</v>
      </c>
      <c r="CH195" s="76">
        <f t="shared" si="64"/>
        <v>0</v>
      </c>
      <c r="CI195" s="76">
        <f t="shared" si="65"/>
        <v>1</v>
      </c>
      <c r="CJ195" s="77">
        <f t="shared" si="66"/>
        <v>6347</v>
      </c>
      <c r="CK195" s="77">
        <f t="shared" si="67"/>
        <v>3000.4</v>
      </c>
      <c r="CL195" s="77">
        <f t="shared" si="68"/>
        <v>3000.4</v>
      </c>
      <c r="CM195" s="75">
        <f t="shared" si="69"/>
        <v>175569.2308</v>
      </c>
      <c r="CN195" s="77">
        <f t="shared" si="70"/>
        <v>1258.56</v>
      </c>
      <c r="CO195" s="77">
        <f t="shared" si="71"/>
        <v>496.8</v>
      </c>
      <c r="CP195" s="77">
        <f t="shared" si="72"/>
        <v>496.8</v>
      </c>
      <c r="CQ195" s="25">
        <f t="shared" si="73"/>
        <v>5.04306509</v>
      </c>
      <c r="CR195" s="25">
        <f t="shared" si="74"/>
        <v>6.039452496</v>
      </c>
      <c r="CS195" s="25">
        <f t="shared" si="75"/>
        <v>6.039452496</v>
      </c>
      <c r="CT195" s="77">
        <f t="shared" si="76"/>
        <v>117.5943188</v>
      </c>
      <c r="CU195" s="77">
        <f t="shared" si="77"/>
        <v>0</v>
      </c>
      <c r="CV195" s="77">
        <f t="shared" si="78"/>
        <v>0</v>
      </c>
      <c r="CW195" s="77">
        <f t="shared" si="79"/>
        <v>0</v>
      </c>
      <c r="CX195" s="75">
        <f t="shared" si="80"/>
        <v>37277.39906</v>
      </c>
    </row>
    <row r="196" ht="14.25" customHeight="1">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c r="BX196" s="15"/>
      <c r="BY196" s="15"/>
      <c r="BZ196" s="15"/>
      <c r="CA196" s="8"/>
      <c r="CB196" s="51">
        <v>5.0</v>
      </c>
      <c r="CC196" s="51">
        <f>data!$K26</f>
        <v>24</v>
      </c>
      <c r="CD196" s="51">
        <f>data!$L26</f>
        <v>325</v>
      </c>
      <c r="CE196" s="75">
        <f t="shared" si="61"/>
        <v>738.4615385</v>
      </c>
      <c r="CF196" s="76">
        <f t="shared" si="62"/>
        <v>0.7971999917</v>
      </c>
      <c r="CG196" s="76">
        <f t="shared" si="63"/>
        <v>0.2488888582</v>
      </c>
      <c r="CH196" s="76">
        <f t="shared" si="64"/>
        <v>0</v>
      </c>
      <c r="CI196" s="76">
        <f t="shared" si="65"/>
        <v>1</v>
      </c>
      <c r="CJ196" s="77">
        <f t="shared" si="66"/>
        <v>6276.416667</v>
      </c>
      <c r="CK196" s="77">
        <f t="shared" si="67"/>
        <v>2967.033333</v>
      </c>
      <c r="CL196" s="77">
        <f t="shared" si="68"/>
        <v>2967.033333</v>
      </c>
      <c r="CM196" s="75">
        <f t="shared" si="69"/>
        <v>240000</v>
      </c>
      <c r="CN196" s="77">
        <f t="shared" si="70"/>
        <v>1280.346667</v>
      </c>
      <c r="CO196" s="77">
        <f t="shared" si="71"/>
        <v>505.4</v>
      </c>
      <c r="CP196" s="77">
        <f t="shared" si="72"/>
        <v>505.4</v>
      </c>
      <c r="CQ196" s="25">
        <f t="shared" si="73"/>
        <v>4.902122863</v>
      </c>
      <c r="CR196" s="25">
        <f t="shared" si="74"/>
        <v>5.870663501</v>
      </c>
      <c r="CS196" s="25">
        <f t="shared" si="75"/>
        <v>5.870663501</v>
      </c>
      <c r="CT196" s="77">
        <f t="shared" si="76"/>
        <v>157.7877951</v>
      </c>
      <c r="CU196" s="77">
        <f t="shared" si="77"/>
        <v>0</v>
      </c>
      <c r="CV196" s="77">
        <f t="shared" si="78"/>
        <v>0</v>
      </c>
      <c r="CW196" s="77">
        <f t="shared" si="79"/>
        <v>0</v>
      </c>
      <c r="CX196" s="75">
        <f t="shared" si="80"/>
        <v>51281.0334</v>
      </c>
    </row>
    <row r="197" ht="14.25" customHeight="1">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c r="BX197" s="15"/>
      <c r="BY197" s="15"/>
      <c r="BZ197" s="15"/>
      <c r="CA197" s="8"/>
      <c r="CB197" s="51">
        <v>6.0</v>
      </c>
      <c r="CC197" s="51">
        <f>data!$K27</f>
        <v>25</v>
      </c>
      <c r="CD197" s="51">
        <f>data!$L27</f>
        <v>334</v>
      </c>
      <c r="CE197" s="75">
        <f t="shared" si="61"/>
        <v>923.0769231</v>
      </c>
      <c r="CF197" s="76">
        <f t="shared" si="62"/>
        <v>0.8149553809</v>
      </c>
      <c r="CG197" s="76">
        <f t="shared" si="63"/>
        <v>0.3146495591</v>
      </c>
      <c r="CH197" s="76">
        <f t="shared" si="64"/>
        <v>0</v>
      </c>
      <c r="CI197" s="76">
        <f t="shared" si="65"/>
        <v>1</v>
      </c>
      <c r="CJ197" s="77">
        <f t="shared" si="66"/>
        <v>6205.833333</v>
      </c>
      <c r="CK197" s="77">
        <f t="shared" si="67"/>
        <v>2933.666667</v>
      </c>
      <c r="CL197" s="77">
        <f t="shared" si="68"/>
        <v>2933.666667</v>
      </c>
      <c r="CM197" s="75">
        <f t="shared" si="69"/>
        <v>308307.6923</v>
      </c>
      <c r="CN197" s="77">
        <f t="shared" si="70"/>
        <v>1302.133333</v>
      </c>
      <c r="CO197" s="77">
        <f t="shared" si="71"/>
        <v>514</v>
      </c>
      <c r="CP197" s="77">
        <f t="shared" si="72"/>
        <v>514</v>
      </c>
      <c r="CQ197" s="25">
        <f t="shared" si="73"/>
        <v>4.76589699</v>
      </c>
      <c r="CR197" s="25">
        <f t="shared" si="74"/>
        <v>5.707522698</v>
      </c>
      <c r="CS197" s="25">
        <f t="shared" si="75"/>
        <v>5.707522698</v>
      </c>
      <c r="CT197" s="77">
        <f t="shared" si="76"/>
        <v>198.4524271</v>
      </c>
      <c r="CU197" s="77">
        <f t="shared" si="77"/>
        <v>0</v>
      </c>
      <c r="CV197" s="77">
        <f t="shared" si="78"/>
        <v>0</v>
      </c>
      <c r="CW197" s="77">
        <f t="shared" si="79"/>
        <v>0</v>
      </c>
      <c r="CX197" s="75">
        <f t="shared" si="80"/>
        <v>66283.11066</v>
      </c>
    </row>
    <row r="198" ht="14.25" customHeigh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8"/>
      <c r="CB198" s="51">
        <v>7.0</v>
      </c>
      <c r="CC198" s="51">
        <f>data!$K28</f>
        <v>26</v>
      </c>
      <c r="CD198" s="51">
        <f>data!$L28</f>
        <v>342</v>
      </c>
      <c r="CE198" s="75">
        <f t="shared" si="61"/>
        <v>1107.692308</v>
      </c>
      <c r="CF198" s="76">
        <f t="shared" si="62"/>
        <v>0.833119306</v>
      </c>
      <c r="CG198" s="76">
        <f t="shared" si="63"/>
        <v>0.3819233554</v>
      </c>
      <c r="CH198" s="76">
        <f t="shared" si="64"/>
        <v>0</v>
      </c>
      <c r="CI198" s="76">
        <f t="shared" si="65"/>
        <v>1</v>
      </c>
      <c r="CJ198" s="77">
        <f t="shared" si="66"/>
        <v>6135.25</v>
      </c>
      <c r="CK198" s="77">
        <f t="shared" si="67"/>
        <v>2900.3</v>
      </c>
      <c r="CL198" s="77">
        <f t="shared" si="68"/>
        <v>2900.3</v>
      </c>
      <c r="CM198" s="75">
        <f t="shared" si="69"/>
        <v>378830.7692</v>
      </c>
      <c r="CN198" s="77">
        <f t="shared" si="70"/>
        <v>1323.92</v>
      </c>
      <c r="CO198" s="77">
        <f t="shared" si="71"/>
        <v>522.6</v>
      </c>
      <c r="CP198" s="77">
        <f t="shared" si="72"/>
        <v>522.6</v>
      </c>
      <c r="CQ198" s="25">
        <f t="shared" si="73"/>
        <v>4.634154632</v>
      </c>
      <c r="CR198" s="25">
        <f t="shared" si="74"/>
        <v>5.549751244</v>
      </c>
      <c r="CS198" s="25">
        <f t="shared" si="75"/>
        <v>5.549751244</v>
      </c>
      <c r="CT198" s="77">
        <f t="shared" si="76"/>
        <v>239.5733049</v>
      </c>
      <c r="CU198" s="77">
        <f t="shared" si="77"/>
        <v>0</v>
      </c>
      <c r="CV198" s="77">
        <f t="shared" si="78"/>
        <v>0</v>
      </c>
      <c r="CW198" s="77">
        <f t="shared" si="79"/>
        <v>0</v>
      </c>
      <c r="CX198" s="75">
        <f t="shared" si="80"/>
        <v>81934.07029</v>
      </c>
    </row>
    <row r="199" ht="14.25" customHeigh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15"/>
      <c r="AU199" s="15"/>
      <c r="AV199" s="15"/>
      <c r="AW199" s="15"/>
      <c r="AX199" s="15"/>
      <c r="AY199" s="15"/>
      <c r="AZ199" s="15"/>
      <c r="BA199" s="15"/>
      <c r="BB199" s="15"/>
      <c r="BC199" s="15"/>
      <c r="BD199" s="15"/>
      <c r="BE199" s="15"/>
      <c r="BF199" s="15"/>
      <c r="BG199" s="15"/>
      <c r="BH199" s="15"/>
      <c r="BI199" s="15"/>
      <c r="BJ199" s="15"/>
      <c r="BK199" s="15"/>
      <c r="BL199" s="15"/>
      <c r="BM199" s="15"/>
      <c r="BN199" s="15"/>
      <c r="BO199" s="15"/>
      <c r="BP199" s="15"/>
      <c r="BQ199" s="15"/>
      <c r="BR199" s="15"/>
      <c r="BS199" s="15"/>
      <c r="BT199" s="15"/>
      <c r="BU199" s="15"/>
      <c r="BV199" s="15"/>
      <c r="BW199" s="15"/>
      <c r="BX199" s="15"/>
      <c r="BY199" s="15"/>
      <c r="BZ199" s="15"/>
      <c r="CA199" s="8"/>
      <c r="CB199" s="51">
        <v>8.0</v>
      </c>
      <c r="CC199" s="51">
        <f>data!$K29</f>
        <v>27</v>
      </c>
      <c r="CD199" s="51">
        <f>data!$L29</f>
        <v>349</v>
      </c>
      <c r="CE199" s="75">
        <f t="shared" si="61"/>
        <v>1292.307692</v>
      </c>
      <c r="CF199" s="76">
        <f t="shared" si="62"/>
        <v>0.8517060309</v>
      </c>
      <c r="CG199" s="76">
        <f t="shared" si="63"/>
        <v>0.4507630775</v>
      </c>
      <c r="CH199" s="76">
        <f t="shared" si="64"/>
        <v>0</v>
      </c>
      <c r="CI199" s="76">
        <f t="shared" si="65"/>
        <v>1</v>
      </c>
      <c r="CJ199" s="77">
        <f t="shared" si="66"/>
        <v>6064.666667</v>
      </c>
      <c r="CK199" s="77">
        <f t="shared" si="67"/>
        <v>2866.933333</v>
      </c>
      <c r="CL199" s="77">
        <f t="shared" si="68"/>
        <v>2866.933333</v>
      </c>
      <c r="CM199" s="75">
        <f t="shared" si="69"/>
        <v>451015.3846</v>
      </c>
      <c r="CN199" s="77">
        <f t="shared" si="70"/>
        <v>1345.706667</v>
      </c>
      <c r="CO199" s="77">
        <f t="shared" si="71"/>
        <v>531.2</v>
      </c>
      <c r="CP199" s="77">
        <f t="shared" si="72"/>
        <v>531.2</v>
      </c>
      <c r="CQ199" s="25">
        <f t="shared" si="73"/>
        <v>4.506678028</v>
      </c>
      <c r="CR199" s="25">
        <f t="shared" si="74"/>
        <v>5.397088353</v>
      </c>
      <c r="CS199" s="25">
        <f t="shared" si="75"/>
        <v>5.397088353</v>
      </c>
      <c r="CT199" s="77">
        <f t="shared" si="76"/>
        <v>281.136141</v>
      </c>
      <c r="CU199" s="77">
        <f t="shared" si="77"/>
        <v>0</v>
      </c>
      <c r="CV199" s="77">
        <f t="shared" si="78"/>
        <v>0</v>
      </c>
      <c r="CW199" s="77">
        <f t="shared" si="79"/>
        <v>0</v>
      </c>
      <c r="CX199" s="75">
        <f t="shared" si="80"/>
        <v>98116.51319</v>
      </c>
    </row>
    <row r="200" ht="14.25" customHeigh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c r="BD200" s="15"/>
      <c r="BE200" s="15"/>
      <c r="BF200" s="15"/>
      <c r="BG200" s="15"/>
      <c r="BH200" s="15"/>
      <c r="BI200" s="15"/>
      <c r="BJ200" s="15"/>
      <c r="BK200" s="15"/>
      <c r="BL200" s="15"/>
      <c r="BM200" s="15"/>
      <c r="BN200" s="15"/>
      <c r="BO200" s="15"/>
      <c r="BP200" s="15"/>
      <c r="BQ200" s="15"/>
      <c r="BR200" s="15"/>
      <c r="BS200" s="15"/>
      <c r="BT200" s="15"/>
      <c r="BU200" s="15"/>
      <c r="BV200" s="15"/>
      <c r="BW200" s="15"/>
      <c r="BX200" s="15"/>
      <c r="BY200" s="15"/>
      <c r="BZ200" s="15"/>
      <c r="CA200" s="8"/>
      <c r="CB200" s="51">
        <v>9.0</v>
      </c>
      <c r="CC200" s="51">
        <f>data!$K30</f>
        <v>28</v>
      </c>
      <c r="CD200" s="51">
        <f>data!$L30</f>
        <v>354</v>
      </c>
      <c r="CE200" s="75">
        <f t="shared" si="61"/>
        <v>1476.923077</v>
      </c>
      <c r="CF200" s="76">
        <f t="shared" si="62"/>
        <v>0.8707304919</v>
      </c>
      <c r="CG200" s="76">
        <f t="shared" si="63"/>
        <v>0.521224044</v>
      </c>
      <c r="CH200" s="76">
        <f t="shared" si="64"/>
        <v>0</v>
      </c>
      <c r="CI200" s="76">
        <f t="shared" si="65"/>
        <v>1</v>
      </c>
      <c r="CJ200" s="77">
        <f t="shared" si="66"/>
        <v>5994.083333</v>
      </c>
      <c r="CK200" s="77">
        <f t="shared" si="67"/>
        <v>2833.566667</v>
      </c>
      <c r="CL200" s="77">
        <f t="shared" si="68"/>
        <v>2833.566667</v>
      </c>
      <c r="CM200" s="75">
        <f t="shared" si="69"/>
        <v>522830.7692</v>
      </c>
      <c r="CN200" s="77">
        <f t="shared" si="70"/>
        <v>1367.493333</v>
      </c>
      <c r="CO200" s="77">
        <f t="shared" si="71"/>
        <v>539.8</v>
      </c>
      <c r="CP200" s="77">
        <f t="shared" si="72"/>
        <v>539.8</v>
      </c>
      <c r="CQ200" s="25">
        <f t="shared" si="73"/>
        <v>4.383263294</v>
      </c>
      <c r="CR200" s="25">
        <f t="shared" si="74"/>
        <v>5.24928986</v>
      </c>
      <c r="CS200" s="25">
        <f t="shared" si="75"/>
        <v>5.24928986</v>
      </c>
      <c r="CT200" s="77">
        <f t="shared" si="76"/>
        <v>323.1272381</v>
      </c>
      <c r="CU200" s="77">
        <f t="shared" si="77"/>
        <v>0</v>
      </c>
      <c r="CV200" s="77">
        <f t="shared" si="78"/>
        <v>0</v>
      </c>
      <c r="CW200" s="77">
        <f t="shared" si="79"/>
        <v>0</v>
      </c>
      <c r="CX200" s="75">
        <f t="shared" si="80"/>
        <v>114387.0423</v>
      </c>
    </row>
    <row r="201" ht="14.25" customHeigh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15"/>
      <c r="AU201" s="15"/>
      <c r="AV201" s="15"/>
      <c r="AW201" s="15"/>
      <c r="AX201" s="15"/>
      <c r="AY201" s="15"/>
      <c r="AZ201" s="15"/>
      <c r="BA201" s="15"/>
      <c r="BB201" s="15"/>
      <c r="BC201" s="15"/>
      <c r="BD201" s="15"/>
      <c r="BE201" s="15"/>
      <c r="BF201" s="15"/>
      <c r="BG201" s="15"/>
      <c r="BH201" s="15"/>
      <c r="BI201" s="15"/>
      <c r="BJ201" s="15"/>
      <c r="BK201" s="15"/>
      <c r="BL201" s="15"/>
      <c r="BM201" s="15"/>
      <c r="BN201" s="15"/>
      <c r="BO201" s="15"/>
      <c r="BP201" s="15"/>
      <c r="BQ201" s="15"/>
      <c r="BR201" s="15"/>
      <c r="BS201" s="15"/>
      <c r="BT201" s="15"/>
      <c r="BU201" s="15"/>
      <c r="BV201" s="15"/>
      <c r="BW201" s="15"/>
      <c r="BX201" s="15"/>
      <c r="BY201" s="15"/>
      <c r="BZ201" s="15"/>
      <c r="CA201" s="8"/>
      <c r="CB201" s="51">
        <v>10.0</v>
      </c>
      <c r="CC201" s="51">
        <f>data!$K31</f>
        <v>29</v>
      </c>
      <c r="CD201" s="51">
        <f>data!$L31</f>
        <v>356</v>
      </c>
      <c r="CE201" s="75">
        <f t="shared" si="61"/>
        <v>1661.538462</v>
      </c>
      <c r="CF201" s="76">
        <f t="shared" si="62"/>
        <v>0.8902083368</v>
      </c>
      <c r="CG201" s="76">
        <f t="shared" si="63"/>
        <v>0.5933642102</v>
      </c>
      <c r="CH201" s="76">
        <f t="shared" si="64"/>
        <v>0</v>
      </c>
      <c r="CI201" s="76">
        <f t="shared" si="65"/>
        <v>1</v>
      </c>
      <c r="CJ201" s="77">
        <f t="shared" si="66"/>
        <v>5923.5</v>
      </c>
      <c r="CK201" s="77">
        <f t="shared" si="67"/>
        <v>2800.2</v>
      </c>
      <c r="CL201" s="77">
        <f t="shared" si="68"/>
        <v>2800.2</v>
      </c>
      <c r="CM201" s="75">
        <f t="shared" si="69"/>
        <v>591507.6923</v>
      </c>
      <c r="CN201" s="77">
        <f t="shared" si="70"/>
        <v>1389.28</v>
      </c>
      <c r="CO201" s="77">
        <f t="shared" si="71"/>
        <v>548.4</v>
      </c>
      <c r="CP201" s="77">
        <f t="shared" si="72"/>
        <v>548.4</v>
      </c>
      <c r="CQ201" s="25">
        <f t="shared" si="73"/>
        <v>4.263719337</v>
      </c>
      <c r="CR201" s="25">
        <f t="shared" si="74"/>
        <v>5.106126915</v>
      </c>
      <c r="CS201" s="25">
        <f t="shared" si="75"/>
        <v>5.106126915</v>
      </c>
      <c r="CT201" s="77">
        <f t="shared" si="76"/>
        <v>365.5334594</v>
      </c>
      <c r="CU201" s="77">
        <f t="shared" si="77"/>
        <v>0</v>
      </c>
      <c r="CV201" s="77">
        <f t="shared" si="78"/>
        <v>0</v>
      </c>
      <c r="CW201" s="77">
        <f t="shared" si="79"/>
        <v>0</v>
      </c>
      <c r="CX201" s="75">
        <f t="shared" si="80"/>
        <v>130129.9115</v>
      </c>
    </row>
    <row r="202" ht="14.25" customHeigh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A202" s="8"/>
      <c r="CB202" s="51">
        <v>11.0</v>
      </c>
      <c r="CC202" s="51">
        <f>data!$K32</f>
        <v>30</v>
      </c>
      <c r="CD202" s="51">
        <f>data!$L32</f>
        <v>355</v>
      </c>
      <c r="CE202" s="75">
        <f t="shared" si="61"/>
        <v>1846.153846</v>
      </c>
      <c r="CF202" s="76">
        <f t="shared" si="62"/>
        <v>0.9101559684</v>
      </c>
      <c r="CG202" s="76">
        <f t="shared" si="63"/>
        <v>0.6672443273</v>
      </c>
      <c r="CH202" s="76">
        <f t="shared" si="64"/>
        <v>0</v>
      </c>
      <c r="CI202" s="76">
        <f t="shared" si="65"/>
        <v>1</v>
      </c>
      <c r="CJ202" s="77">
        <f t="shared" si="66"/>
        <v>5852.916667</v>
      </c>
      <c r="CK202" s="77">
        <f t="shared" si="67"/>
        <v>2766.833333</v>
      </c>
      <c r="CL202" s="77">
        <f t="shared" si="68"/>
        <v>2766.833333</v>
      </c>
      <c r="CM202" s="75">
        <f t="shared" si="69"/>
        <v>655384.6154</v>
      </c>
      <c r="CN202" s="77">
        <f t="shared" si="70"/>
        <v>1411.066667</v>
      </c>
      <c r="CO202" s="77">
        <f t="shared" si="71"/>
        <v>557</v>
      </c>
      <c r="CP202" s="77">
        <f t="shared" si="72"/>
        <v>557</v>
      </c>
      <c r="CQ202" s="25">
        <f t="shared" si="73"/>
        <v>4.147866862</v>
      </c>
      <c r="CR202" s="25">
        <f t="shared" si="74"/>
        <v>4.9673848</v>
      </c>
      <c r="CS202" s="25">
        <f t="shared" si="75"/>
        <v>4.9673848</v>
      </c>
      <c r="CT202" s="77">
        <f t="shared" si="76"/>
        <v>408.3421998</v>
      </c>
      <c r="CU202" s="77">
        <f t="shared" si="77"/>
        <v>0</v>
      </c>
      <c r="CV202" s="77">
        <f t="shared" si="78"/>
        <v>0</v>
      </c>
      <c r="CW202" s="77">
        <f t="shared" si="79"/>
        <v>0</v>
      </c>
      <c r="CX202" s="75">
        <f t="shared" si="80"/>
        <v>144961.4809</v>
      </c>
    </row>
    <row r="203" ht="14.25" customHeigh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c r="BX203" s="15"/>
      <c r="BY203" s="15"/>
      <c r="BZ203" s="15"/>
      <c r="CA203" s="8"/>
      <c r="CB203" s="51">
        <v>12.0</v>
      </c>
      <c r="CC203" s="51">
        <f>data!$K33</f>
        <v>31</v>
      </c>
      <c r="CD203" s="51">
        <f>data!$L33</f>
        <v>351</v>
      </c>
      <c r="CE203" s="75">
        <f t="shared" si="61"/>
        <v>2030.769231</v>
      </c>
      <c r="CF203" s="76">
        <f t="shared" si="62"/>
        <v>0.9305905903</v>
      </c>
      <c r="CG203" s="76">
        <f t="shared" si="63"/>
        <v>0.7429281123</v>
      </c>
      <c r="CH203" s="76">
        <f t="shared" si="64"/>
        <v>0</v>
      </c>
      <c r="CI203" s="76">
        <f t="shared" si="65"/>
        <v>1</v>
      </c>
      <c r="CJ203" s="77">
        <f t="shared" si="66"/>
        <v>5782.333333</v>
      </c>
      <c r="CK203" s="77">
        <f t="shared" si="67"/>
        <v>2733.466667</v>
      </c>
      <c r="CL203" s="77">
        <f t="shared" si="68"/>
        <v>2733.466667</v>
      </c>
      <c r="CM203" s="75">
        <f t="shared" si="69"/>
        <v>712800</v>
      </c>
      <c r="CN203" s="77">
        <f t="shared" si="70"/>
        <v>1432.853333</v>
      </c>
      <c r="CO203" s="77">
        <f t="shared" si="71"/>
        <v>565.6</v>
      </c>
      <c r="CP203" s="77">
        <f t="shared" si="72"/>
        <v>565.6</v>
      </c>
      <c r="CQ203" s="25">
        <f t="shared" si="73"/>
        <v>4.035537482</v>
      </c>
      <c r="CR203" s="25">
        <f t="shared" si="74"/>
        <v>4.832861858</v>
      </c>
      <c r="CS203" s="25">
        <f t="shared" si="75"/>
        <v>4.832861858</v>
      </c>
      <c r="CT203" s="77">
        <f t="shared" si="76"/>
        <v>451.5413595</v>
      </c>
      <c r="CU203" s="77">
        <f t="shared" si="77"/>
        <v>0</v>
      </c>
      <c r="CV203" s="77">
        <f t="shared" si="78"/>
        <v>0</v>
      </c>
      <c r="CW203" s="77">
        <f t="shared" si="79"/>
        <v>0</v>
      </c>
      <c r="CX203" s="75">
        <f t="shared" si="80"/>
        <v>158491.0172</v>
      </c>
    </row>
    <row r="204" ht="14.25" customHeigh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8"/>
      <c r="CB204" s="51">
        <v>13.0</v>
      </c>
      <c r="CC204" s="51">
        <f>data!$K34</f>
        <v>32</v>
      </c>
      <c r="CD204" s="51">
        <f>data!$L34</f>
        <v>344</v>
      </c>
      <c r="CE204" s="75">
        <f t="shared" si="61"/>
        <v>2215.384615</v>
      </c>
      <c r="CF204" s="76">
        <f t="shared" si="62"/>
        <v>0.9515302567</v>
      </c>
      <c r="CG204" s="76">
        <f t="shared" si="63"/>
        <v>0.8204824323</v>
      </c>
      <c r="CH204" s="76">
        <f t="shared" si="64"/>
        <v>0</v>
      </c>
      <c r="CI204" s="76">
        <f t="shared" si="65"/>
        <v>1</v>
      </c>
      <c r="CJ204" s="77">
        <f t="shared" si="66"/>
        <v>5711.75</v>
      </c>
      <c r="CK204" s="77">
        <f t="shared" si="67"/>
        <v>2700.1</v>
      </c>
      <c r="CL204" s="77">
        <f t="shared" si="68"/>
        <v>2700.1</v>
      </c>
      <c r="CM204" s="75">
        <f t="shared" si="69"/>
        <v>762092.3077</v>
      </c>
      <c r="CN204" s="77">
        <f t="shared" si="70"/>
        <v>1454.64</v>
      </c>
      <c r="CO204" s="77">
        <f t="shared" si="71"/>
        <v>574.2</v>
      </c>
      <c r="CP204" s="77">
        <f t="shared" si="72"/>
        <v>574.2</v>
      </c>
      <c r="CQ204" s="25">
        <f t="shared" si="73"/>
        <v>3.926572898</v>
      </c>
      <c r="CR204" s="25">
        <f t="shared" si="74"/>
        <v>4.702368513</v>
      </c>
      <c r="CS204" s="25">
        <f t="shared" si="75"/>
        <v>4.702368513</v>
      </c>
      <c r="CT204" s="77">
        <f t="shared" si="76"/>
        <v>495.1193189</v>
      </c>
      <c r="CU204" s="77">
        <f t="shared" si="77"/>
        <v>0</v>
      </c>
      <c r="CV204" s="77">
        <f t="shared" si="78"/>
        <v>0</v>
      </c>
      <c r="CW204" s="77">
        <f t="shared" si="79"/>
        <v>0</v>
      </c>
      <c r="CX204" s="75">
        <f t="shared" si="80"/>
        <v>170321.0457</v>
      </c>
    </row>
    <row r="205" ht="14.25" customHeigh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15"/>
      <c r="AU205" s="15"/>
      <c r="AV205" s="15"/>
      <c r="AW205" s="15"/>
      <c r="AX205" s="15"/>
      <c r="AY205" s="15"/>
      <c r="AZ205" s="15"/>
      <c r="BA205" s="15"/>
      <c r="BB205" s="15"/>
      <c r="BC205" s="15"/>
      <c r="BD205" s="15"/>
      <c r="BE205" s="15"/>
      <c r="BF205" s="15"/>
      <c r="BG205" s="15"/>
      <c r="BH205" s="15"/>
      <c r="BI205" s="15"/>
      <c r="BJ205" s="15"/>
      <c r="BK205" s="15"/>
      <c r="BL205" s="15"/>
      <c r="BM205" s="15"/>
      <c r="BN205" s="15"/>
      <c r="BO205" s="15"/>
      <c r="BP205" s="15"/>
      <c r="BQ205" s="15"/>
      <c r="BR205" s="15"/>
      <c r="BS205" s="15"/>
      <c r="BT205" s="15"/>
      <c r="BU205" s="15"/>
      <c r="BV205" s="15"/>
      <c r="BW205" s="15"/>
      <c r="BX205" s="15"/>
      <c r="BY205" s="15"/>
      <c r="BZ205" s="15"/>
      <c r="CA205" s="8"/>
      <c r="CB205" s="51">
        <v>14.0</v>
      </c>
      <c r="CC205" s="51">
        <f>data!$K35</f>
        <v>33</v>
      </c>
      <c r="CD205" s="51">
        <f>data!$L35</f>
        <v>332</v>
      </c>
      <c r="CE205" s="75">
        <f t="shared" si="61"/>
        <v>2400</v>
      </c>
      <c r="CF205" s="76">
        <f t="shared" si="62"/>
        <v>0.9729939252</v>
      </c>
      <c r="CG205" s="76">
        <f t="shared" si="63"/>
        <v>0.8999775006</v>
      </c>
      <c r="CH205" s="76">
        <f t="shared" si="64"/>
        <v>0</v>
      </c>
      <c r="CI205" s="76">
        <f t="shared" si="65"/>
        <v>1</v>
      </c>
      <c r="CJ205" s="77">
        <f t="shared" si="66"/>
        <v>5641.166667</v>
      </c>
      <c r="CK205" s="77">
        <f t="shared" si="67"/>
        <v>2666.733333</v>
      </c>
      <c r="CL205" s="77">
        <f t="shared" si="68"/>
        <v>2666.733333</v>
      </c>
      <c r="CM205" s="75">
        <f t="shared" si="69"/>
        <v>796800</v>
      </c>
      <c r="CN205" s="77">
        <f t="shared" si="70"/>
        <v>1476.426667</v>
      </c>
      <c r="CO205" s="77">
        <f t="shared" si="71"/>
        <v>582.8</v>
      </c>
      <c r="CP205" s="77">
        <f t="shared" si="72"/>
        <v>582.8</v>
      </c>
      <c r="CQ205" s="25">
        <f t="shared" si="73"/>
        <v>3.820824152</v>
      </c>
      <c r="CR205" s="25">
        <f t="shared" si="74"/>
        <v>4.575726378</v>
      </c>
      <c r="CS205" s="25">
        <f t="shared" si="75"/>
        <v>4.575726378</v>
      </c>
      <c r="CT205" s="77">
        <f t="shared" si="76"/>
        <v>539.0649148</v>
      </c>
      <c r="CU205" s="77">
        <f t="shared" si="77"/>
        <v>0</v>
      </c>
      <c r="CV205" s="77">
        <f t="shared" si="78"/>
        <v>0</v>
      </c>
      <c r="CW205" s="77">
        <f t="shared" si="79"/>
        <v>0</v>
      </c>
      <c r="CX205" s="75">
        <f t="shared" si="80"/>
        <v>178969.5517</v>
      </c>
    </row>
    <row r="206" ht="14.25" customHeigh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c r="BX206" s="15"/>
      <c r="BY206" s="15"/>
      <c r="BZ206" s="15"/>
      <c r="CA206" s="8"/>
      <c r="CB206" s="51">
        <v>15.0</v>
      </c>
      <c r="CC206" s="51">
        <f>data!$K36</f>
        <v>34</v>
      </c>
      <c r="CD206" s="51">
        <f>data!$L36</f>
        <v>317</v>
      </c>
      <c r="CE206" s="75">
        <f t="shared" si="61"/>
        <v>2584.615385</v>
      </c>
      <c r="CF206" s="76">
        <f t="shared" si="62"/>
        <v>0.9950015141</v>
      </c>
      <c r="CG206" s="76">
        <f t="shared" si="63"/>
        <v>0.9814870893</v>
      </c>
      <c r="CH206" s="76">
        <f t="shared" si="64"/>
        <v>0</v>
      </c>
      <c r="CI206" s="76">
        <f t="shared" si="65"/>
        <v>1</v>
      </c>
      <c r="CJ206" s="77">
        <f t="shared" si="66"/>
        <v>5570.583333</v>
      </c>
      <c r="CK206" s="77">
        <f t="shared" si="67"/>
        <v>2633.366667</v>
      </c>
      <c r="CL206" s="77">
        <f t="shared" si="68"/>
        <v>2633.366667</v>
      </c>
      <c r="CM206" s="75">
        <f t="shared" si="69"/>
        <v>819323.0769</v>
      </c>
      <c r="CN206" s="77">
        <f t="shared" si="70"/>
        <v>1498.213333</v>
      </c>
      <c r="CO206" s="77">
        <f t="shared" si="71"/>
        <v>591.4</v>
      </c>
      <c r="CP206" s="77">
        <f t="shared" si="72"/>
        <v>591.4</v>
      </c>
      <c r="CQ206" s="25">
        <f t="shared" si="73"/>
        <v>3.718150953</v>
      </c>
      <c r="CR206" s="25">
        <f t="shared" si="74"/>
        <v>4.452767444</v>
      </c>
      <c r="CS206" s="25">
        <f t="shared" si="75"/>
        <v>4.452767444</v>
      </c>
      <c r="CT206" s="77">
        <f t="shared" si="76"/>
        <v>583.3674184</v>
      </c>
      <c r="CU206" s="77">
        <f t="shared" si="77"/>
        <v>0</v>
      </c>
      <c r="CV206" s="77">
        <f t="shared" si="78"/>
        <v>0</v>
      </c>
      <c r="CW206" s="77">
        <f t="shared" si="79"/>
        <v>0</v>
      </c>
      <c r="CX206" s="75">
        <f t="shared" si="80"/>
        <v>184927.4716</v>
      </c>
    </row>
    <row r="207" ht="14.25" customHeigh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c r="BD207" s="15"/>
      <c r="BE207" s="15"/>
      <c r="BF207" s="15"/>
      <c r="BG207" s="15"/>
      <c r="BH207" s="15"/>
      <c r="BI207" s="15"/>
      <c r="BJ207" s="15"/>
      <c r="BK207" s="15"/>
      <c r="BL207" s="15"/>
      <c r="BM207" s="15"/>
      <c r="BN207" s="15"/>
      <c r="BO207" s="15"/>
      <c r="BP207" s="15"/>
      <c r="BQ207" s="15"/>
      <c r="BR207" s="15"/>
      <c r="BS207" s="15"/>
      <c r="BT207" s="15"/>
      <c r="BU207" s="15"/>
      <c r="BV207" s="15"/>
      <c r="BW207" s="15"/>
      <c r="BX207" s="15"/>
      <c r="BY207" s="15"/>
      <c r="BZ207" s="15"/>
      <c r="CA207" s="8"/>
      <c r="CB207" s="51">
        <v>16.0</v>
      </c>
      <c r="CC207" s="51">
        <f>data!$K37</f>
        <v>35</v>
      </c>
      <c r="CD207" s="51">
        <f>data!$L37</f>
        <v>299</v>
      </c>
      <c r="CE207" s="75">
        <f t="shared" si="61"/>
        <v>2769.230769</v>
      </c>
      <c r="CF207" s="76">
        <f t="shared" si="62"/>
        <v>1</v>
      </c>
      <c r="CG207" s="76">
        <f t="shared" si="63"/>
        <v>1</v>
      </c>
      <c r="CH207" s="76">
        <f t="shared" si="64"/>
        <v>0</v>
      </c>
      <c r="CI207" s="76">
        <f t="shared" si="65"/>
        <v>0.9416445623</v>
      </c>
      <c r="CJ207" s="77">
        <f t="shared" si="66"/>
        <v>5500</v>
      </c>
      <c r="CK207" s="77">
        <f t="shared" si="67"/>
        <v>2600</v>
      </c>
      <c r="CL207" s="77">
        <f t="shared" si="68"/>
        <v>2600</v>
      </c>
      <c r="CM207" s="75">
        <f t="shared" si="69"/>
        <v>828000</v>
      </c>
      <c r="CN207" s="77">
        <f t="shared" si="70"/>
        <v>1520</v>
      </c>
      <c r="CO207" s="77">
        <f t="shared" si="71"/>
        <v>600</v>
      </c>
      <c r="CP207" s="77">
        <f t="shared" si="72"/>
        <v>600</v>
      </c>
      <c r="CQ207" s="25">
        <f t="shared" si="73"/>
        <v>3.618421053</v>
      </c>
      <c r="CR207" s="25">
        <f t="shared" si="74"/>
        <v>4.333333333</v>
      </c>
      <c r="CS207" s="25">
        <f t="shared" si="75"/>
        <v>4.333333333</v>
      </c>
      <c r="CT207" s="77">
        <f t="shared" si="76"/>
        <v>0</v>
      </c>
      <c r="CU207" s="77">
        <f t="shared" si="77"/>
        <v>0</v>
      </c>
      <c r="CV207" s="77">
        <f t="shared" si="78"/>
        <v>653.6870027</v>
      </c>
      <c r="CW207" s="77">
        <f t="shared" si="79"/>
        <v>0</v>
      </c>
      <c r="CX207" s="75">
        <f t="shared" si="80"/>
        <v>195452.4138</v>
      </c>
    </row>
    <row r="208" ht="14.25" customHeigh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c r="BX208" s="15"/>
      <c r="BY208" s="15"/>
      <c r="BZ208" s="15"/>
      <c r="CA208" s="8"/>
      <c r="CB208" s="51">
        <v>17.0</v>
      </c>
      <c r="CC208" s="51">
        <f>data!$K38</f>
        <v>36</v>
      </c>
      <c r="CD208" s="51">
        <f>data!$L38</f>
        <v>277</v>
      </c>
      <c r="CE208" s="75">
        <f t="shared" si="61"/>
        <v>2953.846154</v>
      </c>
      <c r="CF208" s="76">
        <f t="shared" si="62"/>
        <v>1</v>
      </c>
      <c r="CG208" s="76">
        <f t="shared" si="63"/>
        <v>1</v>
      </c>
      <c r="CH208" s="76">
        <f t="shared" si="64"/>
        <v>0</v>
      </c>
      <c r="CI208" s="76">
        <f t="shared" si="65"/>
        <v>0.8650818367</v>
      </c>
      <c r="CJ208" s="77">
        <f t="shared" si="66"/>
        <v>5436.363636</v>
      </c>
      <c r="CK208" s="77">
        <f t="shared" si="67"/>
        <v>2566.672727</v>
      </c>
      <c r="CL208" s="77">
        <f t="shared" si="68"/>
        <v>2566.672727</v>
      </c>
      <c r="CM208" s="75">
        <f t="shared" si="69"/>
        <v>818215.3846</v>
      </c>
      <c r="CN208" s="77">
        <f t="shared" si="70"/>
        <v>1550</v>
      </c>
      <c r="CO208" s="77">
        <f t="shared" si="71"/>
        <v>613.6363636</v>
      </c>
      <c r="CP208" s="77">
        <f t="shared" si="72"/>
        <v>613.6363636</v>
      </c>
      <c r="CQ208" s="25">
        <f t="shared" si="73"/>
        <v>3.507331378</v>
      </c>
      <c r="CR208" s="25">
        <f t="shared" si="74"/>
        <v>4.182725926</v>
      </c>
      <c r="CS208" s="25">
        <f t="shared" si="75"/>
        <v>4.182725926</v>
      </c>
      <c r="CT208" s="77">
        <f t="shared" si="76"/>
        <v>0</v>
      </c>
      <c r="CU208" s="77">
        <f t="shared" si="77"/>
        <v>0</v>
      </c>
      <c r="CV208" s="77">
        <f t="shared" si="78"/>
        <v>739.9688256</v>
      </c>
      <c r="CW208" s="77">
        <f t="shared" si="79"/>
        <v>0</v>
      </c>
      <c r="CX208" s="75">
        <f t="shared" si="80"/>
        <v>204971.3647</v>
      </c>
    </row>
    <row r="209" ht="14.25" customHeigh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c r="BD209" s="15"/>
      <c r="BE209" s="15"/>
      <c r="BF209" s="15"/>
      <c r="BG209" s="15"/>
      <c r="BH209" s="15"/>
      <c r="BI209" s="15"/>
      <c r="BJ209" s="15"/>
      <c r="BK209" s="15"/>
      <c r="BL209" s="15"/>
      <c r="BM209" s="15"/>
      <c r="BN209" s="15"/>
      <c r="BO209" s="15"/>
      <c r="BP209" s="15"/>
      <c r="BQ209" s="15"/>
      <c r="BR209" s="15"/>
      <c r="BS209" s="15"/>
      <c r="BT209" s="15"/>
      <c r="BU209" s="15"/>
      <c r="BV209" s="15"/>
      <c r="BW209" s="15"/>
      <c r="BX209" s="15"/>
      <c r="BY209" s="15"/>
      <c r="BZ209" s="15"/>
      <c r="CA209" s="8"/>
      <c r="CB209" s="51">
        <v>18.0</v>
      </c>
      <c r="CC209" s="51">
        <f>data!$K39</f>
        <v>37</v>
      </c>
      <c r="CD209" s="51">
        <f>data!$L39</f>
        <v>252</v>
      </c>
      <c r="CE209" s="75">
        <f t="shared" si="61"/>
        <v>3138.461538</v>
      </c>
      <c r="CF209" s="76">
        <f t="shared" si="62"/>
        <v>1</v>
      </c>
      <c r="CG209" s="76">
        <f t="shared" si="63"/>
        <v>1</v>
      </c>
      <c r="CH209" s="76">
        <f t="shared" si="64"/>
        <v>0</v>
      </c>
      <c r="CI209" s="76">
        <f t="shared" si="65"/>
        <v>0.7868845676</v>
      </c>
      <c r="CJ209" s="77">
        <f t="shared" si="66"/>
        <v>5372.727273</v>
      </c>
      <c r="CK209" s="77">
        <f t="shared" si="67"/>
        <v>2533.345455</v>
      </c>
      <c r="CL209" s="77">
        <f t="shared" si="68"/>
        <v>2533.345455</v>
      </c>
      <c r="CM209" s="75">
        <f t="shared" si="69"/>
        <v>790892.3077</v>
      </c>
      <c r="CN209" s="77">
        <f t="shared" si="70"/>
        <v>1580</v>
      </c>
      <c r="CO209" s="77">
        <f t="shared" si="71"/>
        <v>627.2727273</v>
      </c>
      <c r="CP209" s="77">
        <f t="shared" si="72"/>
        <v>627.2727273</v>
      </c>
      <c r="CQ209" s="25">
        <f t="shared" si="73"/>
        <v>3.400460299</v>
      </c>
      <c r="CR209" s="25">
        <f t="shared" si="74"/>
        <v>4.038666667</v>
      </c>
      <c r="CS209" s="25">
        <f t="shared" si="75"/>
        <v>4.038666667</v>
      </c>
      <c r="CT209" s="77">
        <f t="shared" si="76"/>
        <v>0</v>
      </c>
      <c r="CU209" s="77">
        <f t="shared" si="77"/>
        <v>0</v>
      </c>
      <c r="CV209" s="77">
        <f t="shared" si="78"/>
        <v>830.313612</v>
      </c>
      <c r="CW209" s="77">
        <f t="shared" si="79"/>
        <v>0</v>
      </c>
      <c r="CX209" s="75">
        <f t="shared" si="80"/>
        <v>209239.0302</v>
      </c>
    </row>
    <row r="210" ht="14.25" customHeigh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c r="BK210" s="15"/>
      <c r="BL210" s="15"/>
      <c r="BM210" s="15"/>
      <c r="BN210" s="15"/>
      <c r="BO210" s="15"/>
      <c r="BP210" s="15"/>
      <c r="BQ210" s="15"/>
      <c r="BR210" s="15"/>
      <c r="BS210" s="15"/>
      <c r="BT210" s="15"/>
      <c r="BU210" s="15"/>
      <c r="BV210" s="15"/>
      <c r="BW210" s="15"/>
      <c r="BX210" s="15"/>
      <c r="BY210" s="15"/>
      <c r="BZ210" s="15"/>
      <c r="CA210" s="8"/>
      <c r="CB210" s="51">
        <v>19.0</v>
      </c>
      <c r="CC210" s="51">
        <f>data!$K40</f>
        <v>38</v>
      </c>
      <c r="CD210" s="51">
        <f>data!$L40</f>
        <v>225</v>
      </c>
      <c r="CE210" s="75">
        <f t="shared" si="61"/>
        <v>3323.076923</v>
      </c>
      <c r="CF210" s="76">
        <f t="shared" si="62"/>
        <v>1</v>
      </c>
      <c r="CG210" s="76">
        <f t="shared" si="63"/>
        <v>1</v>
      </c>
      <c r="CH210" s="76">
        <f t="shared" si="64"/>
        <v>0</v>
      </c>
      <c r="CI210" s="76">
        <f t="shared" si="65"/>
        <v>0.7069998462</v>
      </c>
      <c r="CJ210" s="77">
        <f t="shared" si="66"/>
        <v>5309.090909</v>
      </c>
      <c r="CK210" s="77">
        <f t="shared" si="67"/>
        <v>2500.018182</v>
      </c>
      <c r="CL210" s="77">
        <f t="shared" si="68"/>
        <v>2500.018182</v>
      </c>
      <c r="CM210" s="75">
        <f t="shared" si="69"/>
        <v>747692.3077</v>
      </c>
      <c r="CN210" s="77">
        <f t="shared" si="70"/>
        <v>1610</v>
      </c>
      <c r="CO210" s="77">
        <f t="shared" si="71"/>
        <v>640.9090909</v>
      </c>
      <c r="CP210" s="77">
        <f t="shared" si="72"/>
        <v>640.9090909</v>
      </c>
      <c r="CQ210" s="25">
        <f t="shared" si="73"/>
        <v>3.297571993</v>
      </c>
      <c r="CR210" s="25">
        <f t="shared" si="74"/>
        <v>3.900737589</v>
      </c>
      <c r="CS210" s="25">
        <f t="shared" si="75"/>
        <v>3.900737589</v>
      </c>
      <c r="CT210" s="77">
        <f t="shared" si="76"/>
        <v>0</v>
      </c>
      <c r="CU210" s="77">
        <f t="shared" si="77"/>
        <v>0</v>
      </c>
      <c r="CV210" s="77">
        <f t="shared" si="78"/>
        <v>924.8528764</v>
      </c>
      <c r="CW210" s="77">
        <f t="shared" si="79"/>
        <v>0</v>
      </c>
      <c r="CX210" s="75">
        <f t="shared" si="80"/>
        <v>208091.8972</v>
      </c>
    </row>
    <row r="211" ht="14.25" customHeigh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c r="BD211" s="15"/>
      <c r="BE211" s="15"/>
      <c r="BF211" s="15"/>
      <c r="BG211" s="15"/>
      <c r="BH211" s="15"/>
      <c r="BI211" s="15"/>
      <c r="BJ211" s="15"/>
      <c r="BK211" s="15"/>
      <c r="BL211" s="15"/>
      <c r="BM211" s="15"/>
      <c r="BN211" s="15"/>
      <c r="BO211" s="15"/>
      <c r="BP211" s="15"/>
      <c r="BQ211" s="15"/>
      <c r="BR211" s="15"/>
      <c r="BS211" s="15"/>
      <c r="BT211" s="15"/>
      <c r="BU211" s="15"/>
      <c r="BV211" s="15"/>
      <c r="BW211" s="15"/>
      <c r="BX211" s="15"/>
      <c r="BY211" s="15"/>
      <c r="BZ211" s="15"/>
      <c r="CA211" s="8"/>
      <c r="CB211" s="51">
        <v>20.0</v>
      </c>
      <c r="CC211" s="51">
        <f>data!$K41</f>
        <v>39</v>
      </c>
      <c r="CD211" s="51">
        <f>data!$L41</f>
        <v>195</v>
      </c>
      <c r="CE211" s="75">
        <f t="shared" si="61"/>
        <v>3507.692308</v>
      </c>
      <c r="CF211" s="76">
        <f t="shared" si="62"/>
        <v>1</v>
      </c>
      <c r="CG211" s="76">
        <f t="shared" si="63"/>
        <v>1</v>
      </c>
      <c r="CH211" s="76">
        <f t="shared" si="64"/>
        <v>0</v>
      </c>
      <c r="CI211" s="76">
        <f t="shared" si="65"/>
        <v>0.6253724552</v>
      </c>
      <c r="CJ211" s="77">
        <f t="shared" si="66"/>
        <v>5245.454545</v>
      </c>
      <c r="CK211" s="77">
        <f t="shared" si="67"/>
        <v>2466.690909</v>
      </c>
      <c r="CL211" s="77">
        <f t="shared" si="68"/>
        <v>2466.690909</v>
      </c>
      <c r="CM211" s="75">
        <f t="shared" si="69"/>
        <v>684000</v>
      </c>
      <c r="CN211" s="77">
        <f t="shared" si="70"/>
        <v>1640</v>
      </c>
      <c r="CO211" s="77">
        <f t="shared" si="71"/>
        <v>654.5454545</v>
      </c>
      <c r="CP211" s="77">
        <f t="shared" si="72"/>
        <v>654.5454545</v>
      </c>
      <c r="CQ211" s="25">
        <f t="shared" si="73"/>
        <v>3.198447894</v>
      </c>
      <c r="CR211" s="25">
        <f t="shared" si="74"/>
        <v>3.768555556</v>
      </c>
      <c r="CS211" s="25">
        <f t="shared" si="75"/>
        <v>3.768555556</v>
      </c>
      <c r="CT211" s="77">
        <f t="shared" si="76"/>
        <v>0</v>
      </c>
      <c r="CU211" s="77">
        <f t="shared" si="77"/>
        <v>0</v>
      </c>
      <c r="CV211" s="77">
        <f t="shared" si="78"/>
        <v>1023.723871</v>
      </c>
      <c r="CW211" s="77">
        <f t="shared" si="79"/>
        <v>0</v>
      </c>
      <c r="CX211" s="75">
        <f t="shared" si="80"/>
        <v>199626.1549</v>
      </c>
    </row>
    <row r="212" ht="14.25" customHeigh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8"/>
      <c r="CB212" s="51">
        <v>21.0</v>
      </c>
      <c r="CC212" s="51">
        <f>data!$K42</f>
        <v>40</v>
      </c>
      <c r="CD212" s="51">
        <f>data!$L42</f>
        <v>165</v>
      </c>
      <c r="CE212" s="75">
        <f t="shared" si="61"/>
        <v>3692.307692</v>
      </c>
      <c r="CF212" s="76">
        <f t="shared" si="62"/>
        <v>1</v>
      </c>
      <c r="CG212" s="76">
        <f t="shared" si="63"/>
        <v>1</v>
      </c>
      <c r="CH212" s="76">
        <f t="shared" si="64"/>
        <v>0</v>
      </c>
      <c r="CI212" s="76">
        <f t="shared" si="65"/>
        <v>0.541944742</v>
      </c>
      <c r="CJ212" s="77">
        <f t="shared" si="66"/>
        <v>5181.818182</v>
      </c>
      <c r="CK212" s="77">
        <f t="shared" si="67"/>
        <v>2433.363636</v>
      </c>
      <c r="CL212" s="77">
        <f t="shared" si="68"/>
        <v>2433.363636</v>
      </c>
      <c r="CM212" s="75">
        <f t="shared" si="69"/>
        <v>609230.7692</v>
      </c>
      <c r="CN212" s="77">
        <f t="shared" si="70"/>
        <v>1670</v>
      </c>
      <c r="CO212" s="77">
        <f t="shared" si="71"/>
        <v>668.1818182</v>
      </c>
      <c r="CP212" s="77">
        <f t="shared" si="72"/>
        <v>668.1818182</v>
      </c>
      <c r="CQ212" s="25">
        <f t="shared" si="73"/>
        <v>3.102885139</v>
      </c>
      <c r="CR212" s="25">
        <f t="shared" si="74"/>
        <v>3.641768707</v>
      </c>
      <c r="CS212" s="25">
        <f t="shared" si="75"/>
        <v>3.641768707</v>
      </c>
      <c r="CT212" s="77">
        <f t="shared" si="76"/>
        <v>0</v>
      </c>
      <c r="CU212" s="77">
        <f t="shared" si="77"/>
        <v>0</v>
      </c>
      <c r="CV212" s="77">
        <f t="shared" si="78"/>
        <v>1127.069904</v>
      </c>
      <c r="CW212" s="77">
        <f t="shared" si="79"/>
        <v>0</v>
      </c>
      <c r="CX212" s="75">
        <f t="shared" si="80"/>
        <v>185966.5341</v>
      </c>
    </row>
    <row r="213" ht="14.25" customHeigh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c r="BX213" s="15"/>
      <c r="BY213" s="15"/>
      <c r="BZ213" s="15"/>
      <c r="CA213" s="8"/>
      <c r="CB213" s="51">
        <v>22.0</v>
      </c>
      <c r="CC213" s="51">
        <f>data!$K43</f>
        <v>41</v>
      </c>
      <c r="CD213" s="51">
        <f>data!$L43</f>
        <v>133</v>
      </c>
      <c r="CE213" s="75">
        <f t="shared" si="61"/>
        <v>3876.923077</v>
      </c>
      <c r="CF213" s="76">
        <f t="shared" si="62"/>
        <v>1</v>
      </c>
      <c r="CG213" s="76">
        <f t="shared" si="63"/>
        <v>1</v>
      </c>
      <c r="CH213" s="76">
        <f t="shared" si="64"/>
        <v>0</v>
      </c>
      <c r="CI213" s="76">
        <f t="shared" si="65"/>
        <v>0.4566564822</v>
      </c>
      <c r="CJ213" s="77">
        <f t="shared" si="66"/>
        <v>5118.181818</v>
      </c>
      <c r="CK213" s="77">
        <f t="shared" si="67"/>
        <v>2400.036364</v>
      </c>
      <c r="CL213" s="77">
        <f t="shared" si="68"/>
        <v>2400.036364</v>
      </c>
      <c r="CM213" s="75">
        <f t="shared" si="69"/>
        <v>515630.7692</v>
      </c>
      <c r="CN213" s="77">
        <f t="shared" si="70"/>
        <v>1700</v>
      </c>
      <c r="CO213" s="77">
        <f t="shared" si="71"/>
        <v>681.8181818</v>
      </c>
      <c r="CP213" s="77">
        <f t="shared" si="72"/>
        <v>681.8181818</v>
      </c>
      <c r="CQ213" s="25">
        <f t="shared" si="73"/>
        <v>3.010695187</v>
      </c>
      <c r="CR213" s="25">
        <f t="shared" si="74"/>
        <v>3.520053333</v>
      </c>
      <c r="CS213" s="25">
        <f t="shared" si="75"/>
        <v>3.520053333</v>
      </c>
      <c r="CT213" s="77">
        <f t="shared" si="76"/>
        <v>0</v>
      </c>
      <c r="CU213" s="77">
        <f t="shared" si="77"/>
        <v>0</v>
      </c>
      <c r="CV213" s="77">
        <f t="shared" si="78"/>
        <v>1235.040673</v>
      </c>
      <c r="CW213" s="77">
        <f t="shared" si="79"/>
        <v>0</v>
      </c>
      <c r="CX213" s="75">
        <f t="shared" si="80"/>
        <v>164260.4095</v>
      </c>
    </row>
    <row r="214" ht="14.25" customHeigh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c r="BC214" s="15"/>
      <c r="BD214" s="15"/>
      <c r="BE214" s="15"/>
      <c r="BF214" s="15"/>
      <c r="BG214" s="15"/>
      <c r="BH214" s="15"/>
      <c r="BI214" s="15"/>
      <c r="BJ214" s="15"/>
      <c r="BK214" s="15"/>
      <c r="BL214" s="15"/>
      <c r="BM214" s="15"/>
      <c r="BN214" s="15"/>
      <c r="BO214" s="15"/>
      <c r="BP214" s="15"/>
      <c r="BQ214" s="15"/>
      <c r="BR214" s="15"/>
      <c r="BS214" s="15"/>
      <c r="BT214" s="15"/>
      <c r="BU214" s="15"/>
      <c r="BV214" s="15"/>
      <c r="BW214" s="15"/>
      <c r="BX214" s="15"/>
      <c r="BY214" s="15"/>
      <c r="BZ214" s="15"/>
      <c r="CA214" s="8"/>
      <c r="CB214" s="51">
        <v>23.0</v>
      </c>
      <c r="CC214" s="51">
        <f>data!$K44</f>
        <v>42</v>
      </c>
      <c r="CD214" s="51">
        <f>data!$L44</f>
        <v>103</v>
      </c>
      <c r="CE214" s="75">
        <f t="shared" si="61"/>
        <v>4061.538462</v>
      </c>
      <c r="CF214" s="76">
        <f t="shared" si="62"/>
        <v>1</v>
      </c>
      <c r="CG214" s="76">
        <f t="shared" si="63"/>
        <v>1</v>
      </c>
      <c r="CH214" s="76">
        <f t="shared" si="64"/>
        <v>0</v>
      </c>
      <c r="CI214" s="76">
        <f t="shared" si="65"/>
        <v>0.369444735</v>
      </c>
      <c r="CJ214" s="77">
        <f t="shared" si="66"/>
        <v>5054.545455</v>
      </c>
      <c r="CK214" s="77">
        <f t="shared" si="67"/>
        <v>2366.709091</v>
      </c>
      <c r="CL214" s="77">
        <f t="shared" si="68"/>
        <v>2366.709091</v>
      </c>
      <c r="CM214" s="75">
        <f t="shared" si="69"/>
        <v>418338.4615</v>
      </c>
      <c r="CN214" s="77">
        <f t="shared" si="70"/>
        <v>1730</v>
      </c>
      <c r="CO214" s="77">
        <f t="shared" si="71"/>
        <v>695.4545455</v>
      </c>
      <c r="CP214" s="77">
        <f t="shared" si="72"/>
        <v>695.4545455</v>
      </c>
      <c r="CQ214" s="25">
        <f t="shared" si="73"/>
        <v>2.921702575</v>
      </c>
      <c r="CR214" s="25">
        <f t="shared" si="74"/>
        <v>3.403111111</v>
      </c>
      <c r="CS214" s="25">
        <f t="shared" si="75"/>
        <v>3.403111111</v>
      </c>
      <c r="CT214" s="77">
        <f t="shared" si="76"/>
        <v>0</v>
      </c>
      <c r="CU214" s="77">
        <f t="shared" si="77"/>
        <v>0</v>
      </c>
      <c r="CV214" s="77">
        <f t="shared" si="78"/>
        <v>1347.792629</v>
      </c>
      <c r="CW214" s="77">
        <f t="shared" si="79"/>
        <v>0</v>
      </c>
      <c r="CX214" s="75">
        <f t="shared" si="80"/>
        <v>138822.6408</v>
      </c>
    </row>
    <row r="215" ht="14.25" customHeigh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15"/>
      <c r="AU215" s="15"/>
      <c r="AV215" s="15"/>
      <c r="AW215" s="15"/>
      <c r="AX215" s="15"/>
      <c r="AY215" s="15"/>
      <c r="AZ215" s="15"/>
      <c r="BA215" s="15"/>
      <c r="BB215" s="15"/>
      <c r="BC215" s="15"/>
      <c r="BD215" s="15"/>
      <c r="BE215" s="15"/>
      <c r="BF215" s="15"/>
      <c r="BG215" s="15"/>
      <c r="BH215" s="15"/>
      <c r="BI215" s="15"/>
      <c r="BJ215" s="15"/>
      <c r="BK215" s="15"/>
      <c r="BL215" s="15"/>
      <c r="BM215" s="15"/>
      <c r="BN215" s="15"/>
      <c r="BO215" s="15"/>
      <c r="BP215" s="15"/>
      <c r="BQ215" s="15"/>
      <c r="BR215" s="15"/>
      <c r="BS215" s="15"/>
      <c r="BT215" s="15"/>
      <c r="BU215" s="15"/>
      <c r="BV215" s="15"/>
      <c r="BW215" s="15"/>
      <c r="BX215" s="15"/>
      <c r="BY215" s="15"/>
      <c r="BZ215" s="15"/>
      <c r="CA215" s="8"/>
      <c r="CB215" s="51">
        <v>24.0</v>
      </c>
      <c r="CC215" s="51">
        <f>data!$K45</f>
        <v>43</v>
      </c>
      <c r="CD215" s="51">
        <f>data!$L45</f>
        <v>73</v>
      </c>
      <c r="CE215" s="75">
        <f t="shared" si="61"/>
        <v>4246.153846</v>
      </c>
      <c r="CF215" s="76">
        <f t="shared" si="62"/>
        <v>1</v>
      </c>
      <c r="CG215" s="76">
        <f t="shared" si="63"/>
        <v>1</v>
      </c>
      <c r="CH215" s="76">
        <f t="shared" si="64"/>
        <v>0</v>
      </c>
      <c r="CI215" s="76">
        <f t="shared" si="65"/>
        <v>0.2802436883</v>
      </c>
      <c r="CJ215" s="77">
        <f t="shared" si="66"/>
        <v>4990.909091</v>
      </c>
      <c r="CK215" s="77">
        <f t="shared" si="67"/>
        <v>2333.381818</v>
      </c>
      <c r="CL215" s="77">
        <f t="shared" si="68"/>
        <v>2333.381818</v>
      </c>
      <c r="CM215" s="75">
        <f t="shared" si="69"/>
        <v>309969.2308</v>
      </c>
      <c r="CN215" s="77">
        <f t="shared" si="70"/>
        <v>1760</v>
      </c>
      <c r="CO215" s="77">
        <f t="shared" si="71"/>
        <v>709.0909091</v>
      </c>
      <c r="CP215" s="77">
        <f t="shared" si="72"/>
        <v>709.0909091</v>
      </c>
      <c r="CQ215" s="25">
        <f t="shared" si="73"/>
        <v>2.835743802</v>
      </c>
      <c r="CR215" s="25">
        <f t="shared" si="74"/>
        <v>3.290666667</v>
      </c>
      <c r="CS215" s="25">
        <f t="shared" si="75"/>
        <v>3.290666667</v>
      </c>
      <c r="CT215" s="77">
        <f t="shared" si="76"/>
        <v>0</v>
      </c>
      <c r="CU215" s="77">
        <f t="shared" si="77"/>
        <v>0</v>
      </c>
      <c r="CV215" s="77">
        <f t="shared" si="78"/>
        <v>1465.48936</v>
      </c>
      <c r="CW215" s="77">
        <f t="shared" si="79"/>
        <v>0</v>
      </c>
      <c r="CX215" s="75">
        <f t="shared" si="80"/>
        <v>106980.7233</v>
      </c>
    </row>
    <row r="216" ht="14.25" customHeigh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c r="BC216" s="15"/>
      <c r="BD216" s="15"/>
      <c r="BE216" s="15"/>
      <c r="BF216" s="15"/>
      <c r="BG216" s="15"/>
      <c r="BH216" s="15"/>
      <c r="BI216" s="15"/>
      <c r="BJ216" s="15"/>
      <c r="BK216" s="15"/>
      <c r="BL216" s="15"/>
      <c r="BM216" s="15"/>
      <c r="BN216" s="15"/>
      <c r="BO216" s="15"/>
      <c r="BP216" s="15"/>
      <c r="BQ216" s="15"/>
      <c r="BR216" s="15"/>
      <c r="BS216" s="15"/>
      <c r="BT216" s="15"/>
      <c r="BU216" s="15"/>
      <c r="BV216" s="15"/>
      <c r="BW216" s="15"/>
      <c r="BX216" s="15"/>
      <c r="BY216" s="15"/>
      <c r="BZ216" s="15"/>
      <c r="CA216" s="8"/>
      <c r="CB216" s="51">
        <v>25.0</v>
      </c>
      <c r="CC216" s="51">
        <f>data!$K46</f>
        <v>44</v>
      </c>
      <c r="CD216" s="51">
        <f>data!$L46</f>
        <v>47</v>
      </c>
      <c r="CE216" s="75">
        <f t="shared" si="61"/>
        <v>4430.769231</v>
      </c>
      <c r="CF216" s="76">
        <f t="shared" si="62"/>
        <v>1</v>
      </c>
      <c r="CG216" s="76">
        <f t="shared" si="63"/>
        <v>1</v>
      </c>
      <c r="CH216" s="76">
        <f t="shared" si="64"/>
        <v>0</v>
      </c>
      <c r="CI216" s="76">
        <f t="shared" si="65"/>
        <v>0.1889844932</v>
      </c>
      <c r="CJ216" s="77">
        <f t="shared" si="66"/>
        <v>4927.272727</v>
      </c>
      <c r="CK216" s="77">
        <f t="shared" si="67"/>
        <v>2300.054545</v>
      </c>
      <c r="CL216" s="77">
        <f t="shared" si="68"/>
        <v>2300.054545</v>
      </c>
      <c r="CM216" s="75">
        <f t="shared" si="69"/>
        <v>208246.1538</v>
      </c>
      <c r="CN216" s="77">
        <f t="shared" si="70"/>
        <v>1790</v>
      </c>
      <c r="CO216" s="77">
        <f t="shared" si="71"/>
        <v>722.7272727</v>
      </c>
      <c r="CP216" s="77">
        <f t="shared" si="72"/>
        <v>722.7272727</v>
      </c>
      <c r="CQ216" s="25">
        <f t="shared" si="73"/>
        <v>2.752666328</v>
      </c>
      <c r="CR216" s="25">
        <f t="shared" si="74"/>
        <v>3.182465409</v>
      </c>
      <c r="CS216" s="25">
        <f t="shared" si="75"/>
        <v>3.182465409</v>
      </c>
      <c r="CT216" s="77">
        <f t="shared" si="76"/>
        <v>0</v>
      </c>
      <c r="CU216" s="77">
        <f t="shared" si="77"/>
        <v>0</v>
      </c>
      <c r="CV216" s="77">
        <f t="shared" si="78"/>
        <v>1588.302005</v>
      </c>
      <c r="CW216" s="77">
        <f t="shared" si="79"/>
        <v>0</v>
      </c>
      <c r="CX216" s="75">
        <f t="shared" si="80"/>
        <v>74650.19422</v>
      </c>
    </row>
    <row r="217" ht="14.25" customHeigh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15"/>
      <c r="AU217" s="15"/>
      <c r="AV217" s="15"/>
      <c r="AW217" s="15"/>
      <c r="AX217" s="15"/>
      <c r="AY217" s="15"/>
      <c r="AZ217" s="15"/>
      <c r="BA217" s="15"/>
      <c r="BB217" s="15"/>
      <c r="BC217" s="15"/>
      <c r="BD217" s="15"/>
      <c r="BE217" s="15"/>
      <c r="BF217" s="15"/>
      <c r="BG217" s="15"/>
      <c r="BH217" s="15"/>
      <c r="BI217" s="15"/>
      <c r="BJ217" s="15"/>
      <c r="BK217" s="15"/>
      <c r="BL217" s="15"/>
      <c r="BM217" s="15"/>
      <c r="BN217" s="15"/>
      <c r="BO217" s="15"/>
      <c r="BP217" s="15"/>
      <c r="BQ217" s="15"/>
      <c r="BR217" s="15"/>
      <c r="BS217" s="15"/>
      <c r="BT217" s="15"/>
      <c r="BU217" s="15"/>
      <c r="BV217" s="15"/>
      <c r="BW217" s="15"/>
      <c r="BX217" s="15"/>
      <c r="BY217" s="15"/>
      <c r="BZ217" s="15"/>
      <c r="CA217" s="8"/>
      <c r="CB217" s="51">
        <v>26.0</v>
      </c>
      <c r="CC217" s="51">
        <f>data!$K47</f>
        <v>45</v>
      </c>
      <c r="CD217" s="51">
        <f>data!$L47</f>
        <v>24</v>
      </c>
      <c r="CE217" s="75">
        <f t="shared" si="61"/>
        <v>4615.384615</v>
      </c>
      <c r="CF217" s="76">
        <f t="shared" si="62"/>
        <v>1</v>
      </c>
      <c r="CG217" s="76">
        <f t="shared" si="63"/>
        <v>1</v>
      </c>
      <c r="CH217" s="76">
        <f t="shared" si="64"/>
        <v>0</v>
      </c>
      <c r="CI217" s="76">
        <f t="shared" si="65"/>
        <v>0.09559508614</v>
      </c>
      <c r="CJ217" s="77">
        <f t="shared" si="66"/>
        <v>4863.636364</v>
      </c>
      <c r="CK217" s="77">
        <f t="shared" si="67"/>
        <v>2266.727273</v>
      </c>
      <c r="CL217" s="77">
        <f t="shared" si="68"/>
        <v>2266.727273</v>
      </c>
      <c r="CM217" s="75">
        <f t="shared" si="69"/>
        <v>110769.2308</v>
      </c>
      <c r="CN217" s="77">
        <f t="shared" si="70"/>
        <v>1820</v>
      </c>
      <c r="CO217" s="77">
        <f t="shared" si="71"/>
        <v>736.3636364</v>
      </c>
      <c r="CP217" s="77">
        <f t="shared" si="72"/>
        <v>736.3636364</v>
      </c>
      <c r="CQ217" s="25">
        <f t="shared" si="73"/>
        <v>2.672327672</v>
      </c>
      <c r="CR217" s="25">
        <f t="shared" si="74"/>
        <v>3.078271605</v>
      </c>
      <c r="CS217" s="25">
        <f t="shared" si="75"/>
        <v>3.078271605</v>
      </c>
      <c r="CT217" s="77">
        <f t="shared" si="76"/>
        <v>0</v>
      </c>
      <c r="CU217" s="77">
        <f t="shared" si="77"/>
        <v>0</v>
      </c>
      <c r="CV217" s="77">
        <f t="shared" si="78"/>
        <v>1716.409688</v>
      </c>
      <c r="CW217" s="77">
        <f t="shared" si="79"/>
        <v>0</v>
      </c>
      <c r="CX217" s="75">
        <f t="shared" si="80"/>
        <v>41193.83252</v>
      </c>
    </row>
    <row r="218" ht="14.25" customHeigh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c r="BK218" s="15"/>
      <c r="BL218" s="15"/>
      <c r="BM218" s="15"/>
      <c r="BN218" s="15"/>
      <c r="BO218" s="15"/>
      <c r="BP218" s="15"/>
      <c r="BQ218" s="15"/>
      <c r="BR218" s="15"/>
      <c r="BS218" s="15"/>
      <c r="BT218" s="15"/>
      <c r="BU218" s="15"/>
      <c r="BV218" s="15"/>
      <c r="BW218" s="15"/>
      <c r="BX218" s="15"/>
      <c r="BY218" s="15"/>
      <c r="BZ218" s="15"/>
      <c r="CA218" s="8"/>
      <c r="CB218" s="51">
        <v>27.0</v>
      </c>
      <c r="CC218" s="51">
        <f>data!$K48</f>
        <v>46</v>
      </c>
      <c r="CD218" s="51">
        <f>data!$L48</f>
        <v>6</v>
      </c>
      <c r="CE218" s="75">
        <f t="shared" si="61"/>
        <v>4800</v>
      </c>
      <c r="CF218" s="76">
        <f t="shared" si="62"/>
        <v>1</v>
      </c>
      <c r="CG218" s="76">
        <f t="shared" si="63"/>
        <v>1</v>
      </c>
      <c r="CH218" s="76">
        <f t="shared" si="64"/>
        <v>0</v>
      </c>
      <c r="CI218" s="76">
        <f t="shared" si="65"/>
        <v>0</v>
      </c>
      <c r="CJ218" s="77">
        <f t="shared" si="66"/>
        <v>4800</v>
      </c>
      <c r="CK218" s="77">
        <f t="shared" si="67"/>
        <v>2233.4</v>
      </c>
      <c r="CL218" s="77">
        <f t="shared" si="68"/>
        <v>2233.4</v>
      </c>
      <c r="CM218" s="75">
        <f t="shared" si="69"/>
        <v>28800</v>
      </c>
      <c r="CN218" s="77">
        <f t="shared" si="70"/>
        <v>1850</v>
      </c>
      <c r="CO218" s="77">
        <f t="shared" si="71"/>
        <v>750</v>
      </c>
      <c r="CP218" s="77">
        <f t="shared" si="72"/>
        <v>750</v>
      </c>
      <c r="CQ218" s="25">
        <f t="shared" si="73"/>
        <v>2.594594595</v>
      </c>
      <c r="CR218" s="25">
        <f t="shared" si="74"/>
        <v>2.977866667</v>
      </c>
      <c r="CS218" s="25">
        <f t="shared" si="75"/>
        <v>2.977866667</v>
      </c>
      <c r="CT218" s="77">
        <f t="shared" si="76"/>
        <v>0</v>
      </c>
      <c r="CU218" s="77">
        <f t="shared" si="77"/>
        <v>0</v>
      </c>
      <c r="CV218" s="77">
        <f t="shared" si="78"/>
        <v>1850</v>
      </c>
      <c r="CW218" s="77">
        <f t="shared" si="79"/>
        <v>0</v>
      </c>
      <c r="CX218" s="75">
        <f t="shared" si="80"/>
        <v>11100</v>
      </c>
    </row>
    <row r="219" ht="14.25" customHeigh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15"/>
      <c r="AU219" s="15"/>
      <c r="AV219" s="15"/>
      <c r="AW219" s="15"/>
      <c r="AX219" s="15"/>
      <c r="AY219" s="15"/>
      <c r="AZ219" s="15"/>
      <c r="BA219" s="15"/>
      <c r="BB219" s="15"/>
      <c r="BC219" s="15"/>
      <c r="BD219" s="15"/>
      <c r="BE219" s="15"/>
      <c r="BF219" s="15"/>
      <c r="BG219" s="15"/>
      <c r="BH219" s="15"/>
      <c r="BI219" s="15"/>
      <c r="BJ219" s="15"/>
      <c r="BK219" s="15"/>
      <c r="BL219" s="15"/>
      <c r="BM219" s="15"/>
      <c r="BN219" s="15"/>
      <c r="BO219" s="15"/>
      <c r="BP219" s="15"/>
      <c r="BQ219" s="15"/>
      <c r="BR219" s="15"/>
      <c r="BS219" s="15"/>
      <c r="BT219" s="15"/>
      <c r="BU219" s="15"/>
      <c r="BV219" s="15"/>
      <c r="BW219" s="15"/>
      <c r="BX219" s="15"/>
      <c r="BY219" s="15"/>
      <c r="BZ219" s="15"/>
      <c r="CA219" s="8"/>
      <c r="CB219" s="51">
        <v>28.0</v>
      </c>
      <c r="CC219" s="51">
        <f>data!$K49</f>
        <v>47</v>
      </c>
      <c r="CD219" s="51">
        <f>data!$L49</f>
        <v>0</v>
      </c>
      <c r="CE219" s="75">
        <f t="shared" si="61"/>
        <v>4984.615385</v>
      </c>
      <c r="CF219" s="76">
        <f t="shared" si="62"/>
        <v>1</v>
      </c>
      <c r="CG219" s="76">
        <f t="shared" si="63"/>
        <v>1</v>
      </c>
      <c r="CH219" s="76">
        <f t="shared" si="64"/>
        <v>0</v>
      </c>
      <c r="CI219" s="76">
        <f t="shared" si="65"/>
        <v>0</v>
      </c>
      <c r="CJ219" s="77">
        <f t="shared" si="66"/>
        <v>4736.363636</v>
      </c>
      <c r="CK219" s="77">
        <f t="shared" si="67"/>
        <v>2200.072727</v>
      </c>
      <c r="CL219" s="77">
        <f t="shared" si="68"/>
        <v>2200.072727</v>
      </c>
      <c r="CM219" s="75">
        <f t="shared" si="69"/>
        <v>0</v>
      </c>
      <c r="CN219" s="77">
        <f>IF($CC$219&lt;=35,$CC$181+($CC$186-$CC$181)/(35-29)*(35-$CC$219),$CC$176+($CC$181-$CC$176)/(46-35)*(46-$CC$219))</f>
        <v>1880</v>
      </c>
      <c r="CO219" s="77">
        <f>IF($CC$219&lt;=35,$CD$181+($CD$186-$CD$181)/(35-29)*(35-$CC$219),$CD$176+($CD$181-$CD$176)/(46-35)*(46-$CC$219))</f>
        <v>763.6363636</v>
      </c>
      <c r="CP219" s="77">
        <f>IF($CC$219&lt;=35,$CE$181+(($CE$186-$CE$181)/(35-29)*(35-$CC$219)),($CE$176+($CE$181-$CE$176)/(46-35)*(46-$CC$219)))</f>
        <v>763.6363636</v>
      </c>
      <c r="CQ219" s="25">
        <f>$CJ$219/$CN$219</f>
        <v>2.51934236</v>
      </c>
      <c r="CR219" s="25">
        <f>$CK$219/$CO$219</f>
        <v>2.881047619</v>
      </c>
      <c r="CS219" s="25">
        <f>$CL$219/$CP$219</f>
        <v>2.881047619</v>
      </c>
      <c r="CT219" s="77">
        <f>IF($CE$219&lt;=$CL$219,$CG$219*$CP$219/$CF$219,0)</f>
        <v>0</v>
      </c>
      <c r="CU219" s="77">
        <f>IF($CL$219&lt;$CE$219,IF($CE$219&lt;=$CK$219,$CH$219*$CP$219+(1-$CH$219)*$CO$219,0),0)</f>
        <v>0</v>
      </c>
      <c r="CV219" s="77">
        <f>IF($CK$219&lt;$CE$219,IF($CE$219&lt;=$CJ$219,$CI$219*$CO$219+(1-$CI$219)*$CN$219,0),0)</f>
        <v>0</v>
      </c>
      <c r="CW219" s="77">
        <f>IF($CE$219&gt;$CJ$219,$CN$219,0)</f>
        <v>1880</v>
      </c>
      <c r="CX219" s="75">
        <f t="shared" si="80"/>
        <v>0</v>
      </c>
    </row>
    <row r="220" ht="14.25" customHeigh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8"/>
      <c r="CB220" s="51">
        <v>29.0</v>
      </c>
      <c r="CC220" s="51">
        <f>data!$K50</f>
        <v>48</v>
      </c>
      <c r="CD220" s="51">
        <f>data!$L50</f>
        <v>0</v>
      </c>
      <c r="CE220" s="75">
        <f t="shared" si="61"/>
        <v>5169.230769</v>
      </c>
      <c r="CF220" s="76">
        <f t="shared" si="62"/>
        <v>1</v>
      </c>
      <c r="CG220" s="76">
        <f t="shared" si="63"/>
        <v>1</v>
      </c>
      <c r="CH220" s="76">
        <f t="shared" si="64"/>
        <v>0</v>
      </c>
      <c r="CI220" s="76">
        <f t="shared" si="65"/>
        <v>0</v>
      </c>
      <c r="CJ220" s="77">
        <f t="shared" si="66"/>
        <v>4672.727273</v>
      </c>
      <c r="CK220" s="77">
        <f t="shared" si="67"/>
        <v>2166.745455</v>
      </c>
      <c r="CL220" s="77">
        <f t="shared" si="68"/>
        <v>2166.745455</v>
      </c>
      <c r="CM220" s="75">
        <f t="shared" si="69"/>
        <v>0</v>
      </c>
      <c r="CN220" s="77">
        <f>IF($CC$220&lt;=35,$CC$181+($CC$186-$CC$181)/(35-29)*(35-$CC$220),$CC$176+($CC$181-$CC$176)/(46-35)*(46-$CC$220))</f>
        <v>1910</v>
      </c>
      <c r="CO220" s="77">
        <f>IF($CC$220&lt;=35,$CD$181+($CD$186-$CD$181)/(35-29)*(35-$CC$220),$CD$176+($CD$181-$CD$176)/(46-35)*(46-$CC$220))</f>
        <v>777.2727273</v>
      </c>
      <c r="CP220" s="77">
        <f>IF($CC$220&lt;=35,$CE$181+(($CE$186-$CE$181)/(35-29)*(35-$CC$220)),($CE$176+($CE$181-$CE$176)/(46-35)*(46-$CC$220)))</f>
        <v>777.2727273</v>
      </c>
      <c r="CQ220" s="25">
        <f>$CJ$220/$CN$220</f>
        <v>2.446454069</v>
      </c>
      <c r="CR220" s="25">
        <f>$CK$220/$CO$220</f>
        <v>2.787625731</v>
      </c>
      <c r="CS220" s="25">
        <f>$CL$220/$CP$220</f>
        <v>2.787625731</v>
      </c>
      <c r="CT220" s="77">
        <f>IF($CE$220&lt;=$CL$220,$CG$220*$CP$220/$CF$220,0)</f>
        <v>0</v>
      </c>
      <c r="CU220" s="77">
        <f>IF($CL$220&lt;$CE$220,IF($CE$220&lt;=$CK$220,$CH$220*$CP$220+(1-$CH$220)*$CO$220,0),0)</f>
        <v>0</v>
      </c>
      <c r="CV220" s="77">
        <f>IF($CK$220&lt;$CE$220,IF($CE$220&lt;=$CJ$220,$CI$220*$CO$220+(1-$CI$220)*$CN$220,0),0)</f>
        <v>0</v>
      </c>
      <c r="CW220" s="77">
        <f>IF($CE$220&gt;$CJ$220,$CN$220,0)</f>
        <v>1910</v>
      </c>
      <c r="CX220" s="75">
        <f t="shared" si="80"/>
        <v>0</v>
      </c>
    </row>
    <row r="221" ht="14.25" customHeigh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15"/>
      <c r="AU221" s="15"/>
      <c r="AV221" s="15"/>
      <c r="AW221" s="15"/>
      <c r="AX221" s="15"/>
      <c r="AY221" s="15"/>
      <c r="AZ221" s="15"/>
      <c r="BA221" s="15"/>
      <c r="BB221" s="15"/>
      <c r="BC221" s="15"/>
      <c r="BD221" s="15"/>
      <c r="BE221" s="15"/>
      <c r="BF221" s="15"/>
      <c r="BG221" s="15"/>
      <c r="BH221" s="15"/>
      <c r="BI221" s="15"/>
      <c r="BJ221" s="15"/>
      <c r="BK221" s="15"/>
      <c r="BL221" s="15"/>
      <c r="BM221" s="15"/>
      <c r="BN221" s="15"/>
      <c r="BO221" s="15"/>
      <c r="BP221" s="15"/>
      <c r="BQ221" s="15"/>
      <c r="BR221" s="15"/>
      <c r="BS221" s="15"/>
      <c r="BT221" s="15"/>
      <c r="BU221" s="15"/>
      <c r="BV221" s="15"/>
      <c r="BW221" s="15"/>
      <c r="BX221" s="15"/>
      <c r="BY221" s="15"/>
      <c r="BZ221" s="15"/>
      <c r="CA221" s="8"/>
      <c r="CB221" s="51">
        <v>30.0</v>
      </c>
      <c r="CC221" s="51">
        <f>data!$K51</f>
        <v>49</v>
      </c>
      <c r="CD221" s="51">
        <f>data!$L51</f>
        <v>0</v>
      </c>
      <c r="CE221" s="75">
        <f t="shared" si="61"/>
        <v>5353.846154</v>
      </c>
      <c r="CF221" s="76">
        <f t="shared" si="62"/>
        <v>1</v>
      </c>
      <c r="CG221" s="76">
        <f t="shared" si="63"/>
        <v>1</v>
      </c>
      <c r="CH221" s="76">
        <f t="shared" si="64"/>
        <v>0</v>
      </c>
      <c r="CI221" s="76">
        <f t="shared" si="65"/>
        <v>0</v>
      </c>
      <c r="CJ221" s="77">
        <f t="shared" si="66"/>
        <v>4609.090909</v>
      </c>
      <c r="CK221" s="77">
        <f t="shared" si="67"/>
        <v>2133.418182</v>
      </c>
      <c r="CL221" s="77">
        <f t="shared" si="68"/>
        <v>2133.418182</v>
      </c>
      <c r="CM221" s="75">
        <f t="shared" si="69"/>
        <v>0</v>
      </c>
      <c r="CN221" s="77">
        <f>IF($CC$221&lt;=35,$CC$181+($CC$186-$CC$181)/(35-29)*(35-$CC$221),$CC$176+($CC$181-$CC$176)/(46-35)*(46-$CC$221))</f>
        <v>1940</v>
      </c>
      <c r="CO221" s="77">
        <f>IF($CC$221&lt;=35,$CD$181+($CD$186-$CD$181)/(35-29)*(35-$CC$221),$CD$176+($CD$181-$CD$176)/(46-35)*(46-$CC$221))</f>
        <v>790.9090909</v>
      </c>
      <c r="CP221" s="77">
        <f>IF($CC$221&lt;=35,$CE$181+(($CE$186-$CE$181)/(35-29)*(35-$CC$221)),($CE$176+($CE$181-$CE$176)/(46-35)*(46-$CC$221)))</f>
        <v>790.9090909</v>
      </c>
      <c r="CQ221" s="25">
        <f>$CJ$221/$CN$221</f>
        <v>2.375820056</v>
      </c>
      <c r="CR221" s="25">
        <f>$CK$221/$CO$221</f>
        <v>2.697425287</v>
      </c>
      <c r="CS221" s="25">
        <f>$CL$221/$CP$221</f>
        <v>2.697425287</v>
      </c>
      <c r="CT221" s="77">
        <f>IF($CE$221&lt;=$CL$221,$CG$221*$CP$221/$CF$221,0)</f>
        <v>0</v>
      </c>
      <c r="CU221" s="77">
        <f>IF($CL$221&lt;$CE$221,IF($CE$221&lt;=$CK$221,$CH$221*$CP$221+(1-$CH$221)*$CO$221,0),0)</f>
        <v>0</v>
      </c>
      <c r="CV221" s="77">
        <f>IF($CK$221&lt;$CE$221,IF($CE$221&lt;=$CJ$221,$CI$221*$CO$221+(1-$CI$221)*$CN$221,0),0)</f>
        <v>0</v>
      </c>
      <c r="CW221" s="77">
        <f>IF($CE$221&gt;$CJ$221,$CN$221,0)</f>
        <v>1940</v>
      </c>
      <c r="CX221" s="75">
        <f t="shared" si="80"/>
        <v>0</v>
      </c>
    </row>
    <row r="222" ht="14.25" customHeigh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c r="BC222" s="15"/>
      <c r="BD222" s="15"/>
      <c r="BE222" s="15"/>
      <c r="BF222" s="15"/>
      <c r="BG222" s="15"/>
      <c r="BH222" s="15"/>
      <c r="BI222" s="15"/>
      <c r="BJ222" s="15"/>
      <c r="BK222" s="15"/>
      <c r="BL222" s="15"/>
      <c r="BM222" s="15"/>
      <c r="BN222" s="15"/>
      <c r="BO222" s="15"/>
      <c r="BP222" s="15"/>
      <c r="BQ222" s="15"/>
      <c r="BR222" s="15"/>
      <c r="BS222" s="15"/>
      <c r="BT222" s="15"/>
      <c r="BU222" s="15"/>
      <c r="BV222" s="15"/>
      <c r="BW222" s="15"/>
      <c r="BX222" s="15"/>
      <c r="BY222" s="15"/>
      <c r="BZ222" s="15"/>
      <c r="CA222" s="8"/>
      <c r="CB222" s="51">
        <v>31.0</v>
      </c>
      <c r="CC222" s="51">
        <f>data!$K52</f>
        <v>50</v>
      </c>
      <c r="CD222" s="51">
        <f>data!$L52</f>
        <v>0</v>
      </c>
      <c r="CE222" s="75">
        <f t="shared" si="61"/>
        <v>5538.461538</v>
      </c>
      <c r="CF222" s="76">
        <f t="shared" si="62"/>
        <v>1</v>
      </c>
      <c r="CG222" s="76">
        <f t="shared" si="63"/>
        <v>1</v>
      </c>
      <c r="CH222" s="76">
        <f t="shared" si="64"/>
        <v>0</v>
      </c>
      <c r="CI222" s="76">
        <f t="shared" si="65"/>
        <v>0</v>
      </c>
      <c r="CJ222" s="77">
        <f t="shared" si="66"/>
        <v>4545.454545</v>
      </c>
      <c r="CK222" s="77">
        <f t="shared" si="67"/>
        <v>2100.090909</v>
      </c>
      <c r="CL222" s="77">
        <f t="shared" si="68"/>
        <v>2100.090909</v>
      </c>
      <c r="CM222" s="75">
        <f t="shared" si="69"/>
        <v>0</v>
      </c>
      <c r="CN222" s="77">
        <f>IF($CC$222&lt;=35,$CC$181+($CC$186-$CC$181)/(35-29)*(35-$CC$222),$CC$176+($CC$181-$CC$176)/(46-35)*(46-$CC$222))</f>
        <v>1970</v>
      </c>
      <c r="CO222" s="77">
        <f>IF($CC$222&lt;=35,$CD$181+($CD$186-$CD$181)/(35-29)*(35-$CC$222),$CD$176+($CD$181-$CD$176)/(46-35)*(46-$CC$222))</f>
        <v>804.5454545</v>
      </c>
      <c r="CP222" s="77">
        <f>IF($CC$222&lt;=35,$CE$181+(($CE$186-$CE$181)/(35-29)*(35-$CC$222)),($CE$176+($CE$181-$CE$176)/(46-35)*(46-$CC$222)))</f>
        <v>804.5454545</v>
      </c>
      <c r="CQ222" s="25">
        <f>$CJ$222/$CN$222</f>
        <v>2.307337333</v>
      </c>
      <c r="CR222" s="25">
        <f>$CK$222/$CO$222</f>
        <v>2.610282486</v>
      </c>
      <c r="CS222" s="25">
        <f>$CL$222/$CP$222</f>
        <v>2.610282486</v>
      </c>
      <c r="CT222" s="77">
        <f>IF($CE$222&lt;=$CL$222,$CG$222*$CP$222/$CF$222,0)</f>
        <v>0</v>
      </c>
      <c r="CU222" s="77">
        <f>IF($CL$222&lt;$CE$222,IF($CE$222&lt;=$CK$222,$CH$222*$CP$222+(1-$CH$222)*$CO$222,0),0)</f>
        <v>0</v>
      </c>
      <c r="CV222" s="77">
        <f>IF($CK$222&lt;$CE$222,IF($CE$222&lt;=$CJ$222,$CI$222*$CO$222+(1-$CI$222)*$CN$222,0),0)</f>
        <v>0</v>
      </c>
      <c r="CW222" s="77">
        <f>IF($CE$222&gt;$CJ$222,$CN$222,0)</f>
        <v>1970</v>
      </c>
      <c r="CX222" s="75">
        <f t="shared" si="80"/>
        <v>0</v>
      </c>
    </row>
    <row r="223" ht="14.25" customHeigh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15"/>
      <c r="AU223" s="15"/>
      <c r="AV223" s="15"/>
      <c r="AW223" s="15"/>
      <c r="AX223" s="15"/>
      <c r="AY223" s="15"/>
      <c r="AZ223" s="15"/>
      <c r="BA223" s="15"/>
      <c r="BB223" s="15"/>
      <c r="BC223" s="15"/>
      <c r="BD223" s="15"/>
      <c r="BE223" s="15"/>
      <c r="BF223" s="15"/>
      <c r="BG223" s="15"/>
      <c r="BH223" s="15"/>
      <c r="BI223" s="15"/>
      <c r="BJ223" s="15"/>
      <c r="BK223" s="15"/>
      <c r="BL223" s="15"/>
      <c r="BM223" s="15"/>
      <c r="BN223" s="15"/>
      <c r="BO223" s="15"/>
      <c r="BP223" s="15"/>
      <c r="BQ223" s="15"/>
      <c r="BR223" s="15"/>
      <c r="BS223" s="15"/>
      <c r="BT223" s="15"/>
      <c r="BU223" s="15"/>
      <c r="BV223" s="15"/>
      <c r="BW223" s="15"/>
      <c r="BX223" s="15"/>
      <c r="BY223" s="15"/>
      <c r="BZ223" s="15"/>
      <c r="CA223" s="8"/>
      <c r="CB223" s="51"/>
      <c r="CC223" s="51"/>
      <c r="CD223" s="51">
        <f>SUM(CD192:CD222)</f>
        <v>6493</v>
      </c>
      <c r="CE223" s="51"/>
      <c r="CF223" s="51"/>
      <c r="CG223" s="51"/>
      <c r="CH223" s="51"/>
      <c r="CI223" s="51"/>
      <c r="CJ223" s="51"/>
      <c r="CK223" s="51"/>
      <c r="CL223" s="8"/>
      <c r="CM223" s="46">
        <f>SUM(CM192:CM222)</f>
        <v>12655753.85</v>
      </c>
      <c r="CN223" s="8"/>
      <c r="CO223" s="24"/>
      <c r="CP223" s="24"/>
      <c r="CQ223" s="24"/>
      <c r="CR223" s="24"/>
      <c r="CS223" s="24"/>
      <c r="CT223" s="67"/>
      <c r="CU223" s="67"/>
      <c r="CV223" s="67"/>
      <c r="CW223" s="8"/>
      <c r="CX223" s="106">
        <f>SUM(CX192:CX222)</f>
        <v>3193533.801</v>
      </c>
    </row>
    <row r="224" ht="14.25" customHeigh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c r="BD224" s="15"/>
      <c r="BE224" s="15"/>
      <c r="BF224" s="15"/>
      <c r="BG224" s="15"/>
      <c r="BH224" s="15"/>
      <c r="BI224" s="15"/>
      <c r="BJ224" s="15"/>
      <c r="BK224" s="15"/>
      <c r="BL224" s="15"/>
      <c r="BM224" s="15"/>
      <c r="BN224" s="15"/>
      <c r="BO224" s="15"/>
      <c r="BP224" s="15"/>
      <c r="BQ224" s="15"/>
      <c r="BR224" s="15"/>
      <c r="BS224" s="15"/>
      <c r="BT224" s="15"/>
      <c r="BU224" s="15"/>
      <c r="BV224" s="15"/>
      <c r="BW224" s="15"/>
      <c r="BX224" s="15"/>
      <c r="BY224" s="15"/>
      <c r="BZ224" s="15"/>
      <c r="CA224" s="8"/>
      <c r="CB224" s="8"/>
      <c r="CC224" s="8"/>
      <c r="CD224" s="8"/>
      <c r="CE224" s="8"/>
      <c r="CF224" s="8"/>
      <c r="CG224" s="8"/>
      <c r="CH224" s="8"/>
      <c r="CI224" s="8"/>
      <c r="CJ224" s="8"/>
      <c r="CK224" s="8"/>
      <c r="CL224" s="8"/>
      <c r="CM224" s="8"/>
      <c r="CN224" s="8"/>
      <c r="CO224" s="8"/>
      <c r="CP224" s="8"/>
      <c r="CQ224" s="8"/>
      <c r="CR224" s="8"/>
      <c r="CS224" s="8"/>
      <c r="CT224" s="8"/>
      <c r="CU224" s="8"/>
      <c r="CV224" s="8"/>
      <c r="CW224" s="8"/>
      <c r="CX224" s="8"/>
    </row>
    <row r="225" ht="14.25" customHeigh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c r="BD225" s="15"/>
      <c r="BE225" s="15"/>
      <c r="BF225" s="15"/>
      <c r="BG225" s="15"/>
      <c r="BH225" s="15"/>
      <c r="BI225" s="15"/>
      <c r="BJ225" s="15"/>
      <c r="BK225" s="15"/>
      <c r="BL225" s="15"/>
      <c r="BM225" s="15"/>
      <c r="BN225" s="15"/>
      <c r="BO225" s="15"/>
      <c r="BP225" s="15"/>
      <c r="BQ225" s="15"/>
      <c r="BR225" s="15"/>
      <c r="BS225" s="15"/>
      <c r="BT225" s="15"/>
      <c r="BU225" s="15"/>
      <c r="BV225" s="15"/>
      <c r="BW225" s="15"/>
      <c r="BX225" s="15"/>
      <c r="BY225" s="15"/>
      <c r="BZ225" s="15"/>
      <c r="CA225" s="8"/>
      <c r="CB225" s="8"/>
      <c r="CC225" s="8"/>
      <c r="CD225" s="8"/>
      <c r="CE225" s="8"/>
      <c r="CF225" s="8"/>
      <c r="CG225" s="8"/>
      <c r="CH225" s="8"/>
      <c r="CI225" s="8"/>
      <c r="CJ225" s="8"/>
      <c r="CK225" s="8"/>
      <c r="CL225" s="8"/>
      <c r="CM225" s="8"/>
      <c r="CN225" s="8"/>
      <c r="CO225" s="8"/>
      <c r="CP225" s="8"/>
      <c r="CQ225" s="8"/>
      <c r="CR225" s="8"/>
      <c r="CS225" s="8"/>
      <c r="CT225" s="8"/>
      <c r="CU225" s="8"/>
      <c r="CV225" s="8"/>
      <c r="CW225" s="8"/>
      <c r="CX225" s="8"/>
    </row>
    <row r="226" ht="14.25" customHeigh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c r="BK226" s="15"/>
      <c r="BL226" s="15"/>
      <c r="BM226" s="15"/>
      <c r="BN226" s="15"/>
      <c r="BO226" s="15"/>
      <c r="BP226" s="15"/>
      <c r="BQ226" s="15"/>
      <c r="BR226" s="15"/>
      <c r="BS226" s="15"/>
      <c r="BT226" s="15"/>
      <c r="BU226" s="15"/>
      <c r="BV226" s="15"/>
      <c r="BW226" s="15"/>
      <c r="BX226" s="15"/>
      <c r="BY226" s="15"/>
      <c r="BZ226" s="15"/>
      <c r="CA226" s="8"/>
      <c r="CB226" s="8"/>
      <c r="CC226" s="8"/>
      <c r="CD226" s="8"/>
      <c r="CE226" s="8"/>
      <c r="CF226" s="8"/>
      <c r="CG226" s="8"/>
      <c r="CH226" s="8"/>
      <c r="CI226" s="8"/>
      <c r="CJ226" s="8"/>
      <c r="CK226" s="8"/>
      <c r="CL226" s="8"/>
      <c r="CM226" s="8"/>
      <c r="CN226" s="8"/>
      <c r="CO226" s="8"/>
      <c r="CP226" s="8"/>
      <c r="CQ226" s="8"/>
      <c r="CR226" s="8"/>
      <c r="CS226" s="8"/>
      <c r="CT226" s="8"/>
      <c r="CU226" s="8"/>
      <c r="CV226" s="8"/>
      <c r="CW226" s="8"/>
      <c r="CX226" s="8"/>
    </row>
    <row r="227" ht="14.25" customHeigh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15"/>
      <c r="AU227" s="15"/>
      <c r="AV227" s="15"/>
      <c r="AW227" s="15"/>
      <c r="AX227" s="15"/>
      <c r="AY227" s="15"/>
      <c r="AZ227" s="15"/>
      <c r="BA227" s="15"/>
      <c r="BB227" s="15"/>
      <c r="BC227" s="15"/>
      <c r="BD227" s="15"/>
      <c r="BE227" s="15"/>
      <c r="BF227" s="15"/>
      <c r="BG227" s="15"/>
      <c r="BH227" s="15"/>
      <c r="BI227" s="15"/>
      <c r="BJ227" s="15"/>
      <c r="BK227" s="15"/>
      <c r="BL227" s="15"/>
      <c r="BM227" s="15"/>
      <c r="BN227" s="15"/>
      <c r="BO227" s="15"/>
      <c r="BP227" s="15"/>
      <c r="BQ227" s="15"/>
      <c r="BR227" s="15"/>
      <c r="BS227" s="15"/>
      <c r="BT227" s="15"/>
      <c r="BU227" s="15"/>
      <c r="BV227" s="15"/>
      <c r="BW227" s="15"/>
      <c r="BX227" s="15"/>
      <c r="BY227" s="15"/>
      <c r="BZ227" s="15"/>
      <c r="CA227" s="8"/>
      <c r="CB227" s="8"/>
      <c r="CC227" s="8"/>
      <c r="CD227" s="8"/>
      <c r="CE227" s="8"/>
      <c r="CF227" s="8"/>
      <c r="CG227" s="8"/>
      <c r="CH227" s="8"/>
      <c r="CI227" s="8"/>
      <c r="CJ227" s="8"/>
      <c r="CK227" s="8"/>
      <c r="CL227" s="8"/>
      <c r="CM227" s="8"/>
      <c r="CN227" s="8"/>
      <c r="CO227" s="8"/>
      <c r="CP227" s="8"/>
      <c r="CQ227" s="8"/>
      <c r="CR227" s="8"/>
      <c r="CS227" s="8"/>
      <c r="CT227" s="8"/>
      <c r="CU227" s="8"/>
      <c r="CV227" s="8"/>
      <c r="CW227" s="8"/>
      <c r="CX227" s="8"/>
    </row>
    <row r="228" ht="14.25" customHeight="1">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8"/>
      <c r="CB228" s="8"/>
      <c r="CC228" s="8"/>
      <c r="CD228" s="8"/>
      <c r="CE228" s="8"/>
      <c r="CF228" s="8"/>
      <c r="CG228" s="8"/>
      <c r="CH228" s="8"/>
      <c r="CI228" s="8"/>
      <c r="CJ228" s="8"/>
      <c r="CK228" s="8"/>
      <c r="CL228" s="8"/>
      <c r="CM228" s="8"/>
      <c r="CN228" s="8"/>
      <c r="CO228" s="8"/>
      <c r="CP228" s="8"/>
      <c r="CQ228" s="8"/>
      <c r="CR228" s="8"/>
      <c r="CS228" s="8"/>
      <c r="CT228" s="8"/>
      <c r="CU228" s="8"/>
      <c r="CV228" s="8"/>
      <c r="CW228" s="8"/>
      <c r="CX228" s="8"/>
    </row>
    <row r="229" ht="14.25" customHeight="1">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15"/>
      <c r="BO229" s="15"/>
      <c r="BP229" s="15"/>
      <c r="BQ229" s="15"/>
      <c r="BR229" s="15"/>
      <c r="BS229" s="15"/>
      <c r="BT229" s="15"/>
      <c r="BU229" s="15"/>
      <c r="BV229" s="15"/>
      <c r="BW229" s="15"/>
      <c r="BX229" s="15"/>
      <c r="BY229" s="15"/>
      <c r="BZ229" s="15"/>
      <c r="CA229" s="8"/>
      <c r="CB229" s="8"/>
      <c r="CC229" s="8"/>
      <c r="CD229" s="8"/>
      <c r="CE229" s="8"/>
      <c r="CF229" s="8"/>
      <c r="CG229" s="8"/>
      <c r="CH229" s="8"/>
      <c r="CI229" s="8"/>
      <c r="CJ229" s="8"/>
      <c r="CK229" s="8"/>
      <c r="CL229" s="8"/>
      <c r="CM229" s="8"/>
      <c r="CN229" s="8"/>
      <c r="CO229" s="8"/>
      <c r="CP229" s="8"/>
      <c r="CQ229" s="8"/>
      <c r="CR229" s="8"/>
      <c r="CS229" s="8"/>
      <c r="CT229" s="8"/>
      <c r="CU229" s="8"/>
      <c r="CV229" s="8"/>
      <c r="CW229" s="8"/>
      <c r="CX229" s="8"/>
    </row>
    <row r="230" ht="14.25" customHeight="1">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15"/>
      <c r="BO230" s="15"/>
      <c r="BP230" s="15"/>
      <c r="BQ230" s="15"/>
      <c r="BR230" s="15"/>
      <c r="BS230" s="15"/>
      <c r="BT230" s="15"/>
      <c r="BU230" s="15"/>
      <c r="BV230" s="15"/>
      <c r="BW230" s="15"/>
      <c r="BX230" s="15"/>
      <c r="BY230" s="15"/>
      <c r="BZ230" s="15"/>
      <c r="CA230" s="8"/>
      <c r="CB230" s="8"/>
      <c r="CC230" s="8"/>
      <c r="CD230" s="8"/>
      <c r="CE230" s="8"/>
      <c r="CF230" s="8"/>
      <c r="CG230" s="8"/>
      <c r="CH230" s="8"/>
      <c r="CI230" s="8"/>
      <c r="CJ230" s="8"/>
      <c r="CK230" s="8"/>
      <c r="CL230" s="8"/>
      <c r="CM230" s="8"/>
      <c r="CN230" s="8"/>
      <c r="CO230" s="8"/>
      <c r="CP230" s="8"/>
      <c r="CQ230" s="8"/>
      <c r="CR230" s="8"/>
      <c r="CS230" s="8"/>
      <c r="CT230" s="8"/>
      <c r="CU230" s="8"/>
      <c r="CV230" s="8"/>
      <c r="CW230" s="8"/>
      <c r="CX230" s="8"/>
    </row>
    <row r="231" ht="14.25" customHeight="1">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15"/>
      <c r="AU231" s="15"/>
      <c r="AV231" s="15"/>
      <c r="AW231" s="15"/>
      <c r="AX231" s="15"/>
      <c r="AY231" s="15"/>
      <c r="AZ231" s="15"/>
      <c r="BA231" s="15"/>
      <c r="BB231" s="15"/>
      <c r="BC231" s="15"/>
      <c r="BD231" s="15"/>
      <c r="BE231" s="15"/>
      <c r="BF231" s="15"/>
      <c r="BG231" s="15"/>
      <c r="BH231" s="15"/>
      <c r="BI231" s="15"/>
      <c r="BJ231" s="15"/>
      <c r="BK231" s="15"/>
      <c r="BL231" s="15"/>
      <c r="BM231" s="15"/>
      <c r="BN231" s="15"/>
      <c r="BO231" s="15"/>
      <c r="BP231" s="15"/>
      <c r="BQ231" s="15"/>
      <c r="BR231" s="15"/>
      <c r="BS231" s="15"/>
      <c r="BT231" s="15"/>
      <c r="BU231" s="15"/>
      <c r="BV231" s="15"/>
      <c r="BW231" s="15"/>
      <c r="BX231" s="15"/>
      <c r="BY231" s="15"/>
      <c r="BZ231" s="15"/>
      <c r="CA231" s="8"/>
      <c r="CB231" s="8"/>
      <c r="CC231" s="8"/>
      <c r="CD231" s="8"/>
      <c r="CE231" s="8"/>
      <c r="CF231" s="8"/>
      <c r="CG231" s="8"/>
      <c r="CH231" s="8"/>
      <c r="CI231" s="8"/>
      <c r="CJ231" s="8"/>
      <c r="CK231" s="8"/>
      <c r="CL231" s="8"/>
      <c r="CM231" s="8"/>
      <c r="CN231" s="8"/>
      <c r="CO231" s="8"/>
      <c r="CP231" s="8"/>
      <c r="CQ231" s="8"/>
      <c r="CR231" s="8"/>
      <c r="CS231" s="8"/>
      <c r="CT231" s="8"/>
      <c r="CU231" s="8"/>
      <c r="CV231" s="8"/>
      <c r="CW231" s="8"/>
      <c r="CX231" s="8"/>
    </row>
    <row r="232" ht="14.25" customHeight="1">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15"/>
      <c r="BO232" s="15"/>
      <c r="BP232" s="15"/>
      <c r="BQ232" s="15"/>
      <c r="BR232" s="15"/>
      <c r="BS232" s="15"/>
      <c r="BT232" s="15"/>
      <c r="BU232" s="15"/>
      <c r="BV232" s="15"/>
      <c r="BW232" s="15"/>
      <c r="BX232" s="15"/>
      <c r="BY232" s="15"/>
      <c r="BZ232" s="15"/>
      <c r="CA232" s="8"/>
      <c r="CB232" s="8"/>
      <c r="CC232" s="8"/>
      <c r="CD232" s="8"/>
      <c r="CE232" s="8"/>
      <c r="CF232" s="8"/>
      <c r="CG232" s="8"/>
      <c r="CH232" s="8"/>
      <c r="CI232" s="8"/>
      <c r="CJ232" s="8"/>
      <c r="CK232" s="8"/>
      <c r="CL232" s="8"/>
      <c r="CM232" s="8"/>
      <c r="CN232" s="8"/>
      <c r="CO232" s="8"/>
      <c r="CP232" s="8"/>
      <c r="CQ232" s="8"/>
      <c r="CR232" s="8"/>
      <c r="CS232" s="8"/>
      <c r="CT232" s="8"/>
      <c r="CU232" s="8"/>
      <c r="CV232" s="8"/>
      <c r="CW232" s="8"/>
      <c r="CX232" s="8"/>
    </row>
    <row r="233" ht="14.25" customHeight="1">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15"/>
      <c r="BO233" s="15"/>
      <c r="BP233" s="15"/>
      <c r="BQ233" s="15"/>
      <c r="BR233" s="15"/>
      <c r="BS233" s="15"/>
      <c r="BT233" s="15"/>
      <c r="BU233" s="15"/>
      <c r="BV233" s="15"/>
      <c r="BW233" s="15"/>
      <c r="BX233" s="15"/>
      <c r="BY233" s="15"/>
      <c r="BZ233" s="15"/>
      <c r="CA233" s="8"/>
      <c r="CB233" s="8"/>
      <c r="CC233" s="8"/>
      <c r="CD233" s="8"/>
      <c r="CE233" s="8"/>
      <c r="CF233" s="8"/>
      <c r="CG233" s="8"/>
      <c r="CH233" s="8"/>
      <c r="CI233" s="8"/>
      <c r="CJ233" s="8"/>
      <c r="CK233" s="8"/>
      <c r="CL233" s="8"/>
      <c r="CM233" s="8"/>
      <c r="CN233" s="8"/>
      <c r="CO233" s="8"/>
      <c r="CP233" s="8"/>
      <c r="CQ233" s="8"/>
      <c r="CR233" s="8"/>
      <c r="CS233" s="8"/>
      <c r="CT233" s="8"/>
      <c r="CU233" s="8"/>
      <c r="CV233" s="8"/>
      <c r="CW233" s="8"/>
      <c r="CX233" s="8"/>
    </row>
    <row r="234" ht="14.25" customHeight="1">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15"/>
      <c r="BO234" s="15"/>
      <c r="BP234" s="15"/>
      <c r="BQ234" s="15"/>
      <c r="BR234" s="15"/>
      <c r="BS234" s="15"/>
      <c r="BT234" s="15"/>
      <c r="BU234" s="15"/>
      <c r="BV234" s="15"/>
      <c r="BW234" s="15"/>
      <c r="BX234" s="15"/>
      <c r="BY234" s="15"/>
      <c r="BZ234" s="15"/>
      <c r="CA234" s="8"/>
      <c r="CB234" s="8"/>
      <c r="CC234" s="8"/>
      <c r="CD234" s="8"/>
      <c r="CE234" s="8"/>
      <c r="CF234" s="8"/>
      <c r="CG234" s="8"/>
      <c r="CH234" s="8"/>
      <c r="CI234" s="8"/>
      <c r="CJ234" s="8"/>
      <c r="CK234" s="8"/>
      <c r="CL234" s="8"/>
      <c r="CM234" s="8"/>
      <c r="CN234" s="8"/>
      <c r="CO234" s="8"/>
      <c r="CP234" s="8"/>
      <c r="CQ234" s="8"/>
      <c r="CR234" s="8"/>
      <c r="CS234" s="8"/>
      <c r="CT234" s="8"/>
      <c r="CU234" s="8"/>
      <c r="CV234" s="8"/>
      <c r="CW234" s="8"/>
      <c r="CX234" s="8"/>
    </row>
    <row r="235" ht="14.25" customHeight="1">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15"/>
      <c r="BO235" s="15"/>
      <c r="BP235" s="15"/>
      <c r="BQ235" s="15"/>
      <c r="BR235" s="15"/>
      <c r="BS235" s="15"/>
      <c r="BT235" s="15"/>
      <c r="BU235" s="15"/>
      <c r="BV235" s="15"/>
      <c r="BW235" s="15"/>
      <c r="BX235" s="15"/>
      <c r="BY235" s="15"/>
      <c r="BZ235" s="15"/>
      <c r="CA235" s="8"/>
      <c r="CB235" s="8"/>
      <c r="CC235" s="8"/>
      <c r="CD235" s="8"/>
      <c r="CE235" s="8"/>
      <c r="CF235" s="8"/>
      <c r="CG235" s="8"/>
      <c r="CH235" s="8"/>
      <c r="CI235" s="8"/>
      <c r="CJ235" s="8"/>
      <c r="CK235" s="8"/>
      <c r="CL235" s="8"/>
      <c r="CM235" s="8"/>
      <c r="CN235" s="8"/>
      <c r="CO235" s="8"/>
      <c r="CP235" s="8"/>
      <c r="CQ235" s="8"/>
      <c r="CR235" s="8"/>
      <c r="CS235" s="8"/>
      <c r="CT235" s="8"/>
      <c r="CU235" s="8"/>
      <c r="CV235" s="8"/>
      <c r="CW235" s="8"/>
      <c r="CX235" s="8"/>
    </row>
    <row r="236" ht="14.25" customHeight="1">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8"/>
      <c r="CB236" s="8"/>
      <c r="CC236" s="8"/>
      <c r="CD236" s="8"/>
      <c r="CE236" s="8"/>
      <c r="CF236" s="8"/>
      <c r="CG236" s="8"/>
      <c r="CH236" s="8"/>
      <c r="CI236" s="8"/>
      <c r="CJ236" s="8"/>
      <c r="CK236" s="8"/>
      <c r="CL236" s="8"/>
      <c r="CM236" s="8"/>
      <c r="CN236" s="8"/>
      <c r="CO236" s="8"/>
      <c r="CP236" s="8"/>
      <c r="CQ236" s="8"/>
      <c r="CR236" s="8"/>
      <c r="CS236" s="8"/>
      <c r="CT236" s="8"/>
      <c r="CU236" s="8"/>
      <c r="CV236" s="8"/>
      <c r="CW236" s="8"/>
      <c r="CX236" s="8"/>
    </row>
    <row r="237" ht="14.25" customHeight="1">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15"/>
      <c r="BD237" s="15"/>
      <c r="BE237" s="15"/>
      <c r="BF237" s="15"/>
      <c r="BG237" s="15"/>
      <c r="BH237" s="15"/>
      <c r="BI237" s="15"/>
      <c r="BJ237" s="15"/>
      <c r="BK237" s="15"/>
      <c r="BL237" s="15"/>
      <c r="BM237" s="15"/>
      <c r="BN237" s="15"/>
      <c r="BO237" s="15"/>
      <c r="BP237" s="15"/>
      <c r="BQ237" s="15"/>
      <c r="BR237" s="15"/>
      <c r="BS237" s="15"/>
      <c r="BT237" s="15"/>
      <c r="BU237" s="15"/>
      <c r="BV237" s="15"/>
      <c r="BW237" s="15"/>
      <c r="BX237" s="15"/>
      <c r="BY237" s="15"/>
      <c r="BZ237" s="15"/>
      <c r="CA237" s="8"/>
      <c r="CB237" s="8"/>
      <c r="CC237" s="8"/>
      <c r="CD237" s="8"/>
      <c r="CE237" s="8"/>
      <c r="CF237" s="8"/>
      <c r="CG237" s="8"/>
      <c r="CH237" s="8"/>
      <c r="CI237" s="8"/>
      <c r="CJ237" s="8"/>
      <c r="CK237" s="8"/>
      <c r="CL237" s="8"/>
      <c r="CM237" s="8"/>
      <c r="CN237" s="8"/>
      <c r="CO237" s="8"/>
      <c r="CP237" s="8"/>
      <c r="CQ237" s="8"/>
      <c r="CR237" s="8"/>
      <c r="CS237" s="8"/>
      <c r="CT237" s="8"/>
      <c r="CU237" s="8"/>
      <c r="CV237" s="8"/>
      <c r="CW237" s="8"/>
      <c r="CX237" s="8"/>
    </row>
    <row r="238" ht="14.25" customHeight="1">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c r="BC238" s="15"/>
      <c r="BD238" s="15"/>
      <c r="BE238" s="15"/>
      <c r="BF238" s="15"/>
      <c r="BG238" s="15"/>
      <c r="BH238" s="15"/>
      <c r="BI238" s="15"/>
      <c r="BJ238" s="15"/>
      <c r="BK238" s="15"/>
      <c r="BL238" s="15"/>
      <c r="BM238" s="15"/>
      <c r="BN238" s="15"/>
      <c r="BO238" s="15"/>
      <c r="BP238" s="15"/>
      <c r="BQ238" s="15"/>
      <c r="BR238" s="15"/>
      <c r="BS238" s="15"/>
      <c r="BT238" s="15"/>
      <c r="BU238" s="15"/>
      <c r="BV238" s="15"/>
      <c r="BW238" s="15"/>
      <c r="BX238" s="15"/>
      <c r="BY238" s="15"/>
      <c r="BZ238" s="15"/>
      <c r="CA238" s="8"/>
      <c r="CB238" s="8"/>
      <c r="CC238" s="8"/>
      <c r="CD238" s="8"/>
      <c r="CE238" s="8"/>
      <c r="CF238" s="8"/>
      <c r="CG238" s="8"/>
      <c r="CH238" s="8"/>
      <c r="CI238" s="8"/>
      <c r="CJ238" s="8"/>
      <c r="CK238" s="8"/>
      <c r="CL238" s="8"/>
      <c r="CM238" s="8"/>
      <c r="CN238" s="8"/>
      <c r="CO238" s="8"/>
      <c r="CP238" s="8"/>
      <c r="CQ238" s="8"/>
      <c r="CR238" s="8"/>
      <c r="CS238" s="8"/>
      <c r="CT238" s="8"/>
      <c r="CU238" s="8"/>
      <c r="CV238" s="8"/>
      <c r="CW238" s="8"/>
      <c r="CX238" s="8"/>
    </row>
    <row r="239" ht="14.25" customHeight="1">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15"/>
      <c r="BO239" s="15"/>
      <c r="BP239" s="15"/>
      <c r="BQ239" s="15"/>
      <c r="BR239" s="15"/>
      <c r="BS239" s="15"/>
      <c r="BT239" s="15"/>
      <c r="BU239" s="15"/>
      <c r="BV239" s="15"/>
      <c r="BW239" s="15"/>
      <c r="BX239" s="15"/>
      <c r="BY239" s="15"/>
      <c r="BZ239" s="15"/>
      <c r="CA239" s="8"/>
      <c r="CB239" s="8"/>
      <c r="CC239" s="8"/>
      <c r="CD239" s="8"/>
      <c r="CE239" s="8"/>
      <c r="CF239" s="8"/>
      <c r="CG239" s="8"/>
      <c r="CH239" s="8"/>
      <c r="CI239" s="8"/>
      <c r="CJ239" s="8"/>
      <c r="CK239" s="8"/>
      <c r="CL239" s="8"/>
      <c r="CM239" s="8"/>
      <c r="CN239" s="8"/>
      <c r="CO239" s="8"/>
      <c r="CP239" s="8"/>
      <c r="CQ239" s="8"/>
      <c r="CR239" s="8"/>
      <c r="CS239" s="8"/>
      <c r="CT239" s="8"/>
      <c r="CU239" s="8"/>
      <c r="CV239" s="8"/>
      <c r="CW239" s="8"/>
      <c r="CX239" s="8"/>
    </row>
    <row r="240" ht="14.25" customHeight="1">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c r="BK240" s="15"/>
      <c r="BL240" s="15"/>
      <c r="BM240" s="15"/>
      <c r="BN240" s="15"/>
      <c r="BO240" s="15"/>
      <c r="BP240" s="15"/>
      <c r="BQ240" s="15"/>
      <c r="BR240" s="15"/>
      <c r="BS240" s="15"/>
      <c r="BT240" s="15"/>
      <c r="BU240" s="15"/>
      <c r="BV240" s="15"/>
      <c r="BW240" s="15"/>
      <c r="BX240" s="15"/>
      <c r="BY240" s="15"/>
      <c r="BZ240" s="15"/>
      <c r="CA240" s="8"/>
      <c r="CB240" s="8"/>
      <c r="CC240" s="8"/>
      <c r="CD240" s="8"/>
      <c r="CE240" s="8"/>
      <c r="CF240" s="8"/>
      <c r="CG240" s="8"/>
      <c r="CH240" s="8"/>
      <c r="CI240" s="8"/>
      <c r="CJ240" s="8"/>
      <c r="CK240" s="8"/>
      <c r="CL240" s="8"/>
      <c r="CM240" s="8"/>
      <c r="CN240" s="8"/>
      <c r="CO240" s="8"/>
      <c r="CP240" s="8"/>
      <c r="CQ240" s="8"/>
      <c r="CR240" s="8"/>
      <c r="CS240" s="8"/>
      <c r="CT240" s="8"/>
      <c r="CU240" s="8"/>
      <c r="CV240" s="8"/>
      <c r="CW240" s="8"/>
      <c r="CX240" s="8"/>
    </row>
    <row r="241" ht="14.25" customHeight="1">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5"/>
      <c r="BC241" s="15"/>
      <c r="BD241" s="15"/>
      <c r="BE241" s="15"/>
      <c r="BF241" s="15"/>
      <c r="BG241" s="15"/>
      <c r="BH241" s="15"/>
      <c r="BI241" s="15"/>
      <c r="BJ241" s="15"/>
      <c r="BK241" s="15"/>
      <c r="BL241" s="15"/>
      <c r="BM241" s="15"/>
      <c r="BN241" s="15"/>
      <c r="BO241" s="15"/>
      <c r="BP241" s="15"/>
      <c r="BQ241" s="15"/>
      <c r="BR241" s="15"/>
      <c r="BS241" s="15"/>
      <c r="BT241" s="15"/>
      <c r="BU241" s="15"/>
      <c r="BV241" s="15"/>
      <c r="BW241" s="15"/>
      <c r="BX241" s="15"/>
      <c r="BY241" s="15"/>
      <c r="BZ241" s="15"/>
      <c r="CA241" s="8"/>
      <c r="CB241" s="8"/>
      <c r="CC241" s="8"/>
      <c r="CD241" s="8"/>
      <c r="CE241" s="8"/>
      <c r="CF241" s="8"/>
      <c r="CG241" s="8"/>
      <c r="CH241" s="8"/>
      <c r="CI241" s="8"/>
      <c r="CJ241" s="8"/>
      <c r="CK241" s="8"/>
      <c r="CL241" s="8"/>
      <c r="CM241" s="8"/>
      <c r="CN241" s="8"/>
      <c r="CO241" s="8"/>
      <c r="CP241" s="8"/>
      <c r="CQ241" s="8"/>
      <c r="CR241" s="8"/>
      <c r="CS241" s="8"/>
      <c r="CT241" s="8"/>
      <c r="CU241" s="8"/>
      <c r="CV241" s="8"/>
      <c r="CW241" s="8"/>
      <c r="CX241" s="8"/>
    </row>
    <row r="242" ht="14.25" customHeight="1">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15"/>
      <c r="BO242" s="15"/>
      <c r="BP242" s="15"/>
      <c r="BQ242" s="15"/>
      <c r="BR242" s="15"/>
      <c r="BS242" s="15"/>
      <c r="BT242" s="15"/>
      <c r="BU242" s="15"/>
      <c r="BV242" s="15"/>
      <c r="BW242" s="15"/>
      <c r="BX242" s="15"/>
      <c r="BY242" s="15"/>
      <c r="BZ242" s="15"/>
      <c r="CA242" s="8"/>
      <c r="CB242" s="8"/>
      <c r="CC242" s="8"/>
      <c r="CD242" s="8"/>
      <c r="CE242" s="8"/>
      <c r="CF242" s="8"/>
      <c r="CG242" s="8"/>
      <c r="CH242" s="8"/>
      <c r="CI242" s="8"/>
      <c r="CJ242" s="8"/>
      <c r="CK242" s="8"/>
      <c r="CL242" s="8"/>
      <c r="CM242" s="8"/>
      <c r="CN242" s="8"/>
      <c r="CO242" s="8"/>
      <c r="CP242" s="8"/>
      <c r="CQ242" s="8"/>
      <c r="CR242" s="8"/>
      <c r="CS242" s="8"/>
      <c r="CT242" s="8"/>
      <c r="CU242" s="8"/>
      <c r="CV242" s="8"/>
      <c r="CW242" s="8"/>
      <c r="CX242" s="8"/>
    </row>
    <row r="243" ht="14.25" customHeight="1">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15"/>
      <c r="BC243" s="15"/>
      <c r="BD243" s="15"/>
      <c r="BE243" s="15"/>
      <c r="BF243" s="15"/>
      <c r="BG243" s="15"/>
      <c r="BH243" s="15"/>
      <c r="BI243" s="15"/>
      <c r="BJ243" s="15"/>
      <c r="BK243" s="15"/>
      <c r="BL243" s="15"/>
      <c r="BM243" s="15"/>
      <c r="BN243" s="15"/>
      <c r="BO243" s="15"/>
      <c r="BP243" s="15"/>
      <c r="BQ243" s="15"/>
      <c r="BR243" s="15"/>
      <c r="BS243" s="15"/>
      <c r="BT243" s="15"/>
      <c r="BU243" s="15"/>
      <c r="BV243" s="15"/>
      <c r="BW243" s="15"/>
      <c r="BX243" s="15"/>
      <c r="BY243" s="15"/>
      <c r="BZ243" s="15"/>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row>
    <row r="244" ht="14.25" customHeight="1">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row>
    <row r="245" ht="14.25" customHeight="1">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c r="BD245" s="15"/>
      <c r="BE245" s="15"/>
      <c r="BF245" s="15"/>
      <c r="BG245" s="15"/>
      <c r="BH245" s="15"/>
      <c r="BI245" s="15"/>
      <c r="BJ245" s="15"/>
      <c r="BK245" s="15"/>
      <c r="BL245" s="15"/>
      <c r="BM245" s="15"/>
      <c r="BN245" s="15"/>
      <c r="BO245" s="15"/>
      <c r="BP245" s="15"/>
      <c r="BQ245" s="15"/>
      <c r="BR245" s="15"/>
      <c r="BS245" s="15"/>
      <c r="BT245" s="15"/>
      <c r="BU245" s="15"/>
      <c r="BV245" s="15"/>
      <c r="BW245" s="15"/>
      <c r="BX245" s="15"/>
      <c r="BY245" s="15"/>
      <c r="BZ245" s="15"/>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row>
    <row r="246" ht="14.25" customHeight="1">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W246" s="15"/>
      <c r="BX246" s="15"/>
      <c r="BY246" s="15"/>
      <c r="BZ246" s="15"/>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row>
    <row r="247" ht="14.25" customHeight="1">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W247" s="15"/>
      <c r="BX247" s="15"/>
      <c r="BY247" s="15"/>
      <c r="BZ247" s="15"/>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row>
    <row r="248" ht="14.25" customHeight="1">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c r="BC248" s="15"/>
      <c r="BD248" s="15"/>
      <c r="BE248" s="15"/>
      <c r="BF248" s="15"/>
      <c r="BG248" s="15"/>
      <c r="BH248" s="15"/>
      <c r="BI248" s="15"/>
      <c r="BJ248" s="15"/>
      <c r="BK248" s="15"/>
      <c r="BL248" s="15"/>
      <c r="BM248" s="15"/>
      <c r="BN248" s="15"/>
      <c r="BO248" s="15"/>
      <c r="BP248" s="15"/>
      <c r="BQ248" s="15"/>
      <c r="BR248" s="15"/>
      <c r="BS248" s="15"/>
      <c r="BT248" s="15"/>
      <c r="BU248" s="15"/>
      <c r="BV248" s="15"/>
      <c r="BW248" s="15"/>
      <c r="BX248" s="15"/>
      <c r="BY248" s="15"/>
      <c r="BZ248" s="15"/>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row>
    <row r="249" ht="14.25" customHeight="1">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15"/>
      <c r="AT249" s="15"/>
      <c r="AU249" s="15"/>
      <c r="AV249" s="15"/>
      <c r="AW249" s="15"/>
      <c r="AX249" s="15"/>
      <c r="AY249" s="15"/>
      <c r="AZ249" s="15"/>
      <c r="BA249" s="15"/>
      <c r="BB249" s="15"/>
      <c r="BC249" s="15"/>
      <c r="BD249" s="15"/>
      <c r="BE249" s="15"/>
      <c r="BF249" s="15"/>
      <c r="BG249" s="15"/>
      <c r="BH249" s="15"/>
      <c r="BI249" s="15"/>
      <c r="BJ249" s="15"/>
      <c r="BK249" s="15"/>
      <c r="BL249" s="15"/>
      <c r="BM249" s="15"/>
      <c r="BN249" s="15"/>
      <c r="BO249" s="15"/>
      <c r="BP249" s="15"/>
      <c r="BQ249" s="15"/>
      <c r="BR249" s="15"/>
      <c r="BS249" s="15"/>
      <c r="BT249" s="15"/>
      <c r="BU249" s="15"/>
      <c r="BV249" s="15"/>
      <c r="BW249" s="15"/>
      <c r="BX249" s="15"/>
      <c r="BY249" s="15"/>
      <c r="BZ249" s="15"/>
      <c r="CA249" s="8"/>
      <c r="CB249" s="8"/>
      <c r="CC249" s="8"/>
      <c r="CD249" s="8"/>
      <c r="CE249" s="8"/>
      <c r="CF249" s="8"/>
      <c r="CG249" s="8"/>
      <c r="CH249" s="8"/>
      <c r="CI249" s="8"/>
      <c r="CJ249" s="8"/>
      <c r="CK249" s="8"/>
      <c r="CL249" s="8"/>
      <c r="CM249" s="8"/>
      <c r="CN249" s="8"/>
      <c r="CO249" s="8"/>
      <c r="CP249" s="8"/>
      <c r="CQ249" s="8"/>
      <c r="CR249" s="8"/>
      <c r="CS249" s="8"/>
      <c r="CT249" s="8"/>
      <c r="CU249" s="8"/>
      <c r="CV249" s="8"/>
      <c r="CW249" s="8"/>
      <c r="CX249" s="8"/>
    </row>
    <row r="250" ht="14.25" customHeight="1">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c r="BC250" s="15"/>
      <c r="BD250" s="15"/>
      <c r="BE250" s="15"/>
      <c r="BF250" s="15"/>
      <c r="BG250" s="15"/>
      <c r="BH250" s="15"/>
      <c r="BI250" s="15"/>
      <c r="BJ250" s="15"/>
      <c r="BK250" s="15"/>
      <c r="BL250" s="15"/>
      <c r="BM250" s="15"/>
      <c r="BN250" s="15"/>
      <c r="BO250" s="15"/>
      <c r="BP250" s="15"/>
      <c r="BQ250" s="15"/>
      <c r="BR250" s="15"/>
      <c r="BS250" s="15"/>
      <c r="BT250" s="15"/>
      <c r="BU250" s="15"/>
      <c r="BV250" s="15"/>
      <c r="BW250" s="15"/>
      <c r="BX250" s="15"/>
      <c r="BY250" s="15"/>
      <c r="BZ250" s="15"/>
      <c r="CA250" s="8"/>
      <c r="CB250" s="8"/>
      <c r="CC250" s="8"/>
      <c r="CD250" s="8"/>
      <c r="CE250" s="8"/>
      <c r="CF250" s="8"/>
      <c r="CG250" s="8"/>
      <c r="CH250" s="8"/>
      <c r="CI250" s="8"/>
      <c r="CJ250" s="8"/>
      <c r="CK250" s="8"/>
      <c r="CL250" s="8"/>
      <c r="CM250" s="8"/>
      <c r="CN250" s="8"/>
      <c r="CO250" s="8"/>
      <c r="CP250" s="8"/>
      <c r="CQ250" s="8"/>
      <c r="CR250" s="8"/>
      <c r="CS250" s="8"/>
      <c r="CT250" s="8"/>
      <c r="CU250" s="8"/>
      <c r="CV250" s="8"/>
      <c r="CW250" s="8"/>
      <c r="CX250" s="8"/>
    </row>
    <row r="251" ht="14.25" customHeight="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BW251" s="15"/>
      <c r="BX251" s="15"/>
      <c r="BY251" s="15"/>
      <c r="BZ251" s="15"/>
      <c r="CA251" s="8"/>
      <c r="CB251" s="8"/>
      <c r="CC251" s="8"/>
      <c r="CD251" s="8"/>
      <c r="CE251" s="8"/>
      <c r="CF251" s="8"/>
      <c r="CG251" s="8"/>
      <c r="CH251" s="8"/>
      <c r="CI251" s="8"/>
      <c r="CJ251" s="8"/>
      <c r="CK251" s="8"/>
      <c r="CL251" s="8"/>
      <c r="CM251" s="8"/>
      <c r="CN251" s="8"/>
      <c r="CO251" s="8"/>
      <c r="CP251" s="8"/>
      <c r="CQ251" s="8"/>
      <c r="CR251" s="8"/>
      <c r="CS251" s="8"/>
      <c r="CT251" s="8"/>
      <c r="CU251" s="8"/>
      <c r="CV251" s="8"/>
      <c r="CW251" s="8"/>
      <c r="CX251" s="8"/>
    </row>
    <row r="252" ht="14.25" customHeight="1">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c r="BO252" s="15"/>
      <c r="BP252" s="15"/>
      <c r="BQ252" s="15"/>
      <c r="BR252" s="15"/>
      <c r="BS252" s="15"/>
      <c r="BT252" s="15"/>
      <c r="BU252" s="15"/>
      <c r="BV252" s="15"/>
      <c r="BW252" s="15"/>
      <c r="BX252" s="15"/>
      <c r="BY252" s="15"/>
      <c r="BZ252" s="15"/>
      <c r="CA252" s="8"/>
      <c r="CB252" s="8"/>
      <c r="CC252" s="8"/>
      <c r="CD252" s="8"/>
      <c r="CE252" s="8"/>
      <c r="CF252" s="8"/>
      <c r="CG252" s="8"/>
      <c r="CH252" s="8"/>
      <c r="CI252" s="8"/>
      <c r="CJ252" s="8"/>
      <c r="CK252" s="8"/>
      <c r="CL252" s="8"/>
      <c r="CM252" s="8"/>
      <c r="CN252" s="8"/>
      <c r="CO252" s="8"/>
      <c r="CP252" s="8"/>
      <c r="CQ252" s="8"/>
      <c r="CR252" s="8"/>
      <c r="CS252" s="8"/>
      <c r="CT252" s="8"/>
      <c r="CU252" s="8"/>
      <c r="CV252" s="8"/>
      <c r="CW252" s="8"/>
      <c r="CX252" s="8"/>
    </row>
    <row r="253" ht="14.25" customHeight="1">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c r="BO253" s="15"/>
      <c r="BP253" s="15"/>
      <c r="BQ253" s="15"/>
      <c r="BR253" s="15"/>
      <c r="BS253" s="15"/>
      <c r="BT253" s="15"/>
      <c r="BU253" s="15"/>
      <c r="BV253" s="15"/>
      <c r="BW253" s="15"/>
      <c r="BX253" s="15"/>
      <c r="BY253" s="15"/>
      <c r="BZ253" s="15"/>
      <c r="CA253" s="8"/>
      <c r="CB253" s="8"/>
      <c r="CC253" s="8"/>
      <c r="CD253" s="8"/>
      <c r="CE253" s="8"/>
      <c r="CF253" s="8"/>
      <c r="CG253" s="8"/>
      <c r="CH253" s="8"/>
      <c r="CI253" s="8"/>
      <c r="CJ253" s="8"/>
      <c r="CK253" s="8"/>
      <c r="CL253" s="8"/>
      <c r="CM253" s="8"/>
      <c r="CN253" s="8"/>
      <c r="CO253" s="8"/>
      <c r="CP253" s="8"/>
      <c r="CQ253" s="8"/>
      <c r="CR253" s="8"/>
      <c r="CS253" s="8"/>
      <c r="CT253" s="8"/>
      <c r="CU253" s="8"/>
      <c r="CV253" s="8"/>
      <c r="CW253" s="8"/>
      <c r="CX253" s="8"/>
    </row>
    <row r="254" ht="14.25" customHeigh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c r="BD254" s="15"/>
      <c r="BE254" s="15"/>
      <c r="BF254" s="15"/>
      <c r="BG254" s="15"/>
      <c r="BH254" s="15"/>
      <c r="BI254" s="15"/>
      <c r="BJ254" s="15"/>
      <c r="BK254" s="15"/>
      <c r="BL254" s="15"/>
      <c r="BM254" s="15"/>
      <c r="BN254" s="15"/>
      <c r="BO254" s="15"/>
      <c r="BP254" s="15"/>
      <c r="BQ254" s="15"/>
      <c r="BR254" s="15"/>
      <c r="BS254" s="15"/>
      <c r="BT254" s="15"/>
      <c r="BU254" s="15"/>
      <c r="BV254" s="15"/>
      <c r="BW254" s="15"/>
      <c r="BX254" s="15"/>
      <c r="BY254" s="15"/>
      <c r="BZ254" s="15"/>
      <c r="CA254" s="8"/>
      <c r="CB254" s="8"/>
      <c r="CC254" s="8"/>
      <c r="CD254" s="8"/>
      <c r="CE254" s="8"/>
      <c r="CF254" s="8"/>
      <c r="CG254" s="8"/>
      <c r="CH254" s="8"/>
      <c r="CI254" s="8"/>
      <c r="CJ254" s="8"/>
      <c r="CK254" s="8"/>
      <c r="CL254" s="8"/>
      <c r="CM254" s="8"/>
      <c r="CN254" s="8"/>
      <c r="CO254" s="8"/>
      <c r="CP254" s="8"/>
      <c r="CQ254" s="8"/>
      <c r="CR254" s="8"/>
      <c r="CS254" s="8"/>
      <c r="CT254" s="8"/>
      <c r="CU254" s="8"/>
      <c r="CV254" s="8"/>
      <c r="CW254" s="8"/>
      <c r="CX254" s="8"/>
    </row>
    <row r="255" ht="14.25" customHeigh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15"/>
      <c r="BB255" s="15"/>
      <c r="BC255" s="15"/>
      <c r="BD255" s="15"/>
      <c r="BE255" s="15"/>
      <c r="BF255" s="15"/>
      <c r="BG255" s="15"/>
      <c r="BH255" s="15"/>
      <c r="BI255" s="15"/>
      <c r="BJ255" s="15"/>
      <c r="BK255" s="15"/>
      <c r="BL255" s="15"/>
      <c r="BM255" s="15"/>
      <c r="BN255" s="15"/>
      <c r="BO255" s="15"/>
      <c r="BP255" s="15"/>
      <c r="BQ255" s="15"/>
      <c r="BR255" s="15"/>
      <c r="BS255" s="15"/>
      <c r="BT255" s="15"/>
      <c r="BU255" s="15"/>
      <c r="BV255" s="15"/>
      <c r="BW255" s="15"/>
      <c r="BX255" s="15"/>
      <c r="BY255" s="15"/>
      <c r="BZ255" s="15"/>
      <c r="CA255" s="8"/>
      <c r="CB255" s="8"/>
      <c r="CC255" s="8"/>
      <c r="CD255" s="8"/>
      <c r="CE255" s="8"/>
      <c r="CF255" s="8"/>
      <c r="CG255" s="8"/>
      <c r="CH255" s="8"/>
      <c r="CI255" s="8"/>
      <c r="CJ255" s="8"/>
      <c r="CK255" s="8"/>
      <c r="CL255" s="8"/>
      <c r="CM255" s="8"/>
      <c r="CN255" s="8"/>
      <c r="CO255" s="8"/>
      <c r="CP255" s="8"/>
      <c r="CQ255" s="8"/>
      <c r="CR255" s="8"/>
      <c r="CS255" s="8"/>
      <c r="CT255" s="8"/>
      <c r="CU255" s="8"/>
      <c r="CV255" s="8"/>
      <c r="CW255" s="8"/>
      <c r="CX255" s="8"/>
    </row>
    <row r="256" ht="14.25" customHeigh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15"/>
      <c r="BD256" s="15"/>
      <c r="BE256" s="15"/>
      <c r="BF256" s="15"/>
      <c r="BG256" s="15"/>
      <c r="BH256" s="15"/>
      <c r="BI256" s="15"/>
      <c r="BJ256" s="15"/>
      <c r="BK256" s="15"/>
      <c r="BL256" s="15"/>
      <c r="BM256" s="15"/>
      <c r="BN256" s="15"/>
      <c r="BO256" s="15"/>
      <c r="BP256" s="15"/>
      <c r="BQ256" s="15"/>
      <c r="BR256" s="15"/>
      <c r="BS256" s="15"/>
      <c r="BT256" s="15"/>
      <c r="BU256" s="15"/>
      <c r="BV256" s="15"/>
      <c r="BW256" s="15"/>
      <c r="BX256" s="15"/>
      <c r="BY256" s="15"/>
      <c r="BZ256" s="15"/>
      <c r="CA256" s="8"/>
      <c r="CB256" s="8"/>
      <c r="CC256" s="8"/>
      <c r="CD256" s="8"/>
      <c r="CE256" s="8"/>
      <c r="CF256" s="8"/>
      <c r="CG256" s="8"/>
      <c r="CH256" s="8"/>
      <c r="CI256" s="8"/>
      <c r="CJ256" s="8"/>
      <c r="CK256" s="8"/>
      <c r="CL256" s="8"/>
      <c r="CM256" s="8"/>
      <c r="CN256" s="8"/>
      <c r="CO256" s="8"/>
      <c r="CP256" s="8"/>
      <c r="CQ256" s="8"/>
      <c r="CR256" s="8"/>
      <c r="CS256" s="8"/>
      <c r="CT256" s="8"/>
      <c r="CU256" s="8"/>
      <c r="CV256" s="8"/>
      <c r="CW256" s="8"/>
      <c r="CX256" s="8"/>
    </row>
    <row r="257" ht="14.25" customHeigh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15"/>
      <c r="AU257" s="15"/>
      <c r="AV257" s="15"/>
      <c r="AW257" s="15"/>
      <c r="AX257" s="15"/>
      <c r="AY257" s="15"/>
      <c r="AZ257" s="15"/>
      <c r="BA257" s="15"/>
      <c r="BB257" s="15"/>
      <c r="BC257" s="15"/>
      <c r="BD257" s="15"/>
      <c r="BE257" s="15"/>
      <c r="BF257" s="15"/>
      <c r="BG257" s="15"/>
      <c r="BH257" s="15"/>
      <c r="BI257" s="15"/>
      <c r="BJ257" s="15"/>
      <c r="BK257" s="15"/>
      <c r="BL257" s="15"/>
      <c r="BM257" s="15"/>
      <c r="BN257" s="15"/>
      <c r="BO257" s="15"/>
      <c r="BP257" s="15"/>
      <c r="BQ257" s="15"/>
      <c r="BR257" s="15"/>
      <c r="BS257" s="15"/>
      <c r="BT257" s="15"/>
      <c r="BU257" s="15"/>
      <c r="BV257" s="15"/>
      <c r="BW257" s="15"/>
      <c r="BX257" s="15"/>
      <c r="BY257" s="15"/>
      <c r="BZ257" s="15"/>
      <c r="CA257" s="8"/>
      <c r="CB257" s="8"/>
      <c r="CC257" s="8"/>
      <c r="CD257" s="8"/>
      <c r="CE257" s="8"/>
      <c r="CF257" s="8"/>
      <c r="CG257" s="8"/>
      <c r="CH257" s="8"/>
      <c r="CI257" s="8"/>
      <c r="CJ257" s="8"/>
      <c r="CK257" s="8"/>
      <c r="CL257" s="8"/>
      <c r="CM257" s="8"/>
      <c r="CN257" s="8"/>
      <c r="CO257" s="8"/>
      <c r="CP257" s="8"/>
      <c r="CQ257" s="8"/>
      <c r="CR257" s="8"/>
      <c r="CS257" s="8"/>
      <c r="CT257" s="8"/>
      <c r="CU257" s="8"/>
      <c r="CV257" s="8"/>
      <c r="CW257" s="8"/>
      <c r="CX257" s="8"/>
    </row>
    <row r="258" ht="14.25" customHeigh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c r="BC258" s="15"/>
      <c r="BD258" s="15"/>
      <c r="BE258" s="15"/>
      <c r="BF258" s="15"/>
      <c r="BG258" s="15"/>
      <c r="BH258" s="15"/>
      <c r="BI258" s="15"/>
      <c r="BJ258" s="15"/>
      <c r="BK258" s="15"/>
      <c r="BL258" s="15"/>
      <c r="BM258" s="15"/>
      <c r="BN258" s="15"/>
      <c r="BO258" s="15"/>
      <c r="BP258" s="15"/>
      <c r="BQ258" s="15"/>
      <c r="BR258" s="15"/>
      <c r="BS258" s="15"/>
      <c r="BT258" s="15"/>
      <c r="BU258" s="15"/>
      <c r="BV258" s="15"/>
      <c r="BW258" s="15"/>
      <c r="BX258" s="15"/>
      <c r="BY258" s="15"/>
      <c r="BZ258" s="15"/>
      <c r="CA258" s="8"/>
      <c r="CB258" s="8"/>
      <c r="CC258" s="8"/>
      <c r="CD258" s="8"/>
      <c r="CE258" s="8"/>
      <c r="CF258" s="8"/>
      <c r="CG258" s="8"/>
      <c r="CH258" s="8"/>
      <c r="CI258" s="8"/>
      <c r="CJ258" s="8"/>
      <c r="CK258" s="8"/>
      <c r="CL258" s="8"/>
      <c r="CM258" s="8"/>
      <c r="CN258" s="8"/>
      <c r="CO258" s="8"/>
      <c r="CP258" s="8"/>
      <c r="CQ258" s="8"/>
      <c r="CR258" s="8"/>
      <c r="CS258" s="8"/>
      <c r="CT258" s="8"/>
      <c r="CU258" s="8"/>
      <c r="CV258" s="8"/>
      <c r="CW258" s="8"/>
      <c r="CX258" s="8"/>
    </row>
    <row r="259" ht="14.25" customHeigh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15"/>
      <c r="BB259" s="15"/>
      <c r="BC259" s="15"/>
      <c r="BD259" s="15"/>
      <c r="BE259" s="15"/>
      <c r="BF259" s="15"/>
      <c r="BG259" s="15"/>
      <c r="BH259" s="15"/>
      <c r="BI259" s="15"/>
      <c r="BJ259" s="15"/>
      <c r="BK259" s="15"/>
      <c r="BL259" s="15"/>
      <c r="BM259" s="15"/>
      <c r="BN259" s="15"/>
      <c r="BO259" s="15"/>
      <c r="BP259" s="15"/>
      <c r="BQ259" s="15"/>
      <c r="BR259" s="15"/>
      <c r="BS259" s="15"/>
      <c r="BT259" s="15"/>
      <c r="BU259" s="15"/>
      <c r="BV259" s="15"/>
      <c r="BW259" s="15"/>
      <c r="BX259" s="15"/>
      <c r="BY259" s="15"/>
      <c r="BZ259" s="15"/>
      <c r="CA259" s="8"/>
      <c r="CB259" s="8"/>
      <c r="CC259" s="8"/>
      <c r="CD259" s="8"/>
      <c r="CE259" s="8"/>
      <c r="CF259" s="8"/>
      <c r="CG259" s="8"/>
      <c r="CH259" s="8"/>
      <c r="CI259" s="8"/>
      <c r="CJ259" s="8"/>
      <c r="CK259" s="8"/>
      <c r="CL259" s="8"/>
      <c r="CM259" s="8"/>
      <c r="CN259" s="8"/>
      <c r="CO259" s="8"/>
      <c r="CP259" s="8"/>
      <c r="CQ259" s="8"/>
      <c r="CR259" s="8"/>
      <c r="CS259" s="8"/>
      <c r="CT259" s="8"/>
      <c r="CU259" s="8"/>
      <c r="CV259" s="8"/>
      <c r="CW259" s="8"/>
      <c r="CX259" s="8"/>
    </row>
    <row r="260" ht="14.25" customHeigh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c r="BC260" s="15"/>
      <c r="BD260" s="15"/>
      <c r="BE260" s="15"/>
      <c r="BF260" s="15"/>
      <c r="BG260" s="15"/>
      <c r="BH260" s="15"/>
      <c r="BI260" s="15"/>
      <c r="BJ260" s="15"/>
      <c r="BK260" s="15"/>
      <c r="BL260" s="15"/>
      <c r="BM260" s="15"/>
      <c r="BN260" s="15"/>
      <c r="BO260" s="15"/>
      <c r="BP260" s="15"/>
      <c r="BQ260" s="15"/>
      <c r="BR260" s="15"/>
      <c r="BS260" s="15"/>
      <c r="BT260" s="15"/>
      <c r="BU260" s="15"/>
      <c r="BV260" s="15"/>
      <c r="BW260" s="15"/>
      <c r="BX260" s="15"/>
      <c r="BY260" s="15"/>
      <c r="BZ260" s="15"/>
      <c r="CA260" s="8"/>
      <c r="CB260" s="8"/>
      <c r="CC260" s="8"/>
      <c r="CD260" s="8"/>
      <c r="CE260" s="8"/>
      <c r="CF260" s="8"/>
      <c r="CG260" s="8"/>
      <c r="CH260" s="8"/>
      <c r="CI260" s="8"/>
      <c r="CJ260" s="8"/>
      <c r="CK260" s="8"/>
      <c r="CL260" s="8"/>
      <c r="CM260" s="8"/>
      <c r="CN260" s="8"/>
      <c r="CO260" s="8"/>
      <c r="CP260" s="8"/>
      <c r="CQ260" s="8"/>
      <c r="CR260" s="8"/>
      <c r="CS260" s="8"/>
      <c r="CT260" s="8"/>
      <c r="CU260" s="8"/>
      <c r="CV260" s="8"/>
      <c r="CW260" s="8"/>
      <c r="CX260" s="8"/>
    </row>
    <row r="261" ht="14.25" customHeigh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15"/>
      <c r="BB261" s="15"/>
      <c r="BC261" s="15"/>
      <c r="BD261" s="15"/>
      <c r="BE261" s="15"/>
      <c r="BF261" s="15"/>
      <c r="BG261" s="15"/>
      <c r="BH261" s="15"/>
      <c r="BI261" s="15"/>
      <c r="BJ261" s="15"/>
      <c r="BK261" s="15"/>
      <c r="BL261" s="15"/>
      <c r="BM261" s="15"/>
      <c r="BN261" s="15"/>
      <c r="BO261" s="15"/>
      <c r="BP261" s="15"/>
      <c r="BQ261" s="15"/>
      <c r="BR261" s="15"/>
      <c r="BS261" s="15"/>
      <c r="BT261" s="15"/>
      <c r="BU261" s="15"/>
      <c r="BV261" s="15"/>
      <c r="BW261" s="15"/>
      <c r="BX261" s="15"/>
      <c r="BY261" s="15"/>
      <c r="BZ261" s="15"/>
      <c r="CA261" s="8"/>
      <c r="CB261" s="8"/>
      <c r="CC261" s="8"/>
      <c r="CD261" s="8"/>
      <c r="CE261" s="8"/>
      <c r="CF261" s="8"/>
      <c r="CG261" s="8"/>
      <c r="CH261" s="8"/>
      <c r="CI261" s="8"/>
      <c r="CJ261" s="8"/>
      <c r="CK261" s="8"/>
      <c r="CL261" s="8"/>
      <c r="CM261" s="8"/>
      <c r="CN261" s="8"/>
      <c r="CO261" s="8"/>
      <c r="CP261" s="8"/>
      <c r="CQ261" s="8"/>
      <c r="CR261" s="8"/>
      <c r="CS261" s="8"/>
      <c r="CT261" s="8"/>
      <c r="CU261" s="8"/>
      <c r="CV261" s="8"/>
      <c r="CW261" s="8"/>
      <c r="CX261" s="8"/>
    </row>
    <row r="262" ht="14.25" customHeigh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c r="BC262" s="15"/>
      <c r="BD262" s="15"/>
      <c r="BE262" s="15"/>
      <c r="BF262" s="15"/>
      <c r="BG262" s="15"/>
      <c r="BH262" s="15"/>
      <c r="BI262" s="15"/>
      <c r="BJ262" s="15"/>
      <c r="BK262" s="15"/>
      <c r="BL262" s="15"/>
      <c r="BM262" s="15"/>
      <c r="BN262" s="15"/>
      <c r="BO262" s="15"/>
      <c r="BP262" s="15"/>
      <c r="BQ262" s="15"/>
      <c r="BR262" s="15"/>
      <c r="BS262" s="15"/>
      <c r="BT262" s="15"/>
      <c r="BU262" s="15"/>
      <c r="BV262" s="15"/>
      <c r="BW262" s="15"/>
      <c r="BX262" s="15"/>
      <c r="BY262" s="15"/>
      <c r="BZ262" s="15"/>
      <c r="CA262" s="8"/>
      <c r="CB262" s="8"/>
      <c r="CC262" s="8"/>
      <c r="CD262" s="8"/>
      <c r="CE262" s="8"/>
      <c r="CF262" s="8"/>
      <c r="CG262" s="8"/>
      <c r="CH262" s="8"/>
      <c r="CI262" s="8"/>
      <c r="CJ262" s="8"/>
      <c r="CK262" s="8"/>
      <c r="CL262" s="8"/>
      <c r="CM262" s="8"/>
      <c r="CN262" s="8"/>
      <c r="CO262" s="8"/>
      <c r="CP262" s="8"/>
      <c r="CQ262" s="8"/>
      <c r="CR262" s="8"/>
      <c r="CS262" s="8"/>
      <c r="CT262" s="8"/>
      <c r="CU262" s="8"/>
      <c r="CV262" s="8"/>
      <c r="CW262" s="8"/>
      <c r="CX262" s="8"/>
    </row>
    <row r="263" ht="14.25" customHeigh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15"/>
      <c r="BB263" s="15"/>
      <c r="BC263" s="15"/>
      <c r="BD263" s="15"/>
      <c r="BE263" s="15"/>
      <c r="BF263" s="15"/>
      <c r="BG263" s="15"/>
      <c r="BH263" s="15"/>
      <c r="BI263" s="15"/>
      <c r="BJ263" s="15"/>
      <c r="BK263" s="15"/>
      <c r="BL263" s="15"/>
      <c r="BM263" s="15"/>
      <c r="BN263" s="15"/>
      <c r="BO263" s="15"/>
      <c r="BP263" s="15"/>
      <c r="BQ263" s="15"/>
      <c r="BR263" s="15"/>
      <c r="BS263" s="15"/>
      <c r="BT263" s="15"/>
      <c r="BU263" s="15"/>
      <c r="BV263" s="15"/>
      <c r="BW263" s="15"/>
      <c r="BX263" s="15"/>
      <c r="BY263" s="15"/>
      <c r="BZ263" s="15"/>
      <c r="CA263" s="8"/>
      <c r="CB263" s="8"/>
      <c r="CC263" s="8"/>
      <c r="CD263" s="8"/>
      <c r="CE263" s="8"/>
      <c r="CF263" s="8"/>
      <c r="CG263" s="8"/>
      <c r="CH263" s="8"/>
      <c r="CI263" s="8"/>
      <c r="CJ263" s="8"/>
      <c r="CK263" s="8"/>
      <c r="CL263" s="8"/>
      <c r="CM263" s="8"/>
      <c r="CN263" s="8"/>
      <c r="CO263" s="8"/>
      <c r="CP263" s="8"/>
      <c r="CQ263" s="8"/>
      <c r="CR263" s="8"/>
      <c r="CS263" s="8"/>
      <c r="CT263" s="8"/>
      <c r="CU263" s="8"/>
      <c r="CV263" s="8"/>
      <c r="CW263" s="8"/>
      <c r="CX263" s="8"/>
    </row>
    <row r="264" ht="14.25" customHeigh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c r="BD264" s="15"/>
      <c r="BE264" s="15"/>
      <c r="BF264" s="15"/>
      <c r="BG264" s="15"/>
      <c r="BH264" s="15"/>
      <c r="BI264" s="15"/>
      <c r="BJ264" s="15"/>
      <c r="BK264" s="15"/>
      <c r="BL264" s="15"/>
      <c r="BM264" s="15"/>
      <c r="BN264" s="15"/>
      <c r="BO264" s="15"/>
      <c r="BP264" s="15"/>
      <c r="BQ264" s="15"/>
      <c r="BR264" s="15"/>
      <c r="BS264" s="15"/>
      <c r="BT264" s="15"/>
      <c r="BU264" s="15"/>
      <c r="BV264" s="15"/>
      <c r="BW264" s="15"/>
      <c r="BX264" s="15"/>
      <c r="BY264" s="15"/>
      <c r="BZ264" s="15"/>
      <c r="CA264" s="8"/>
      <c r="CB264" s="8"/>
      <c r="CC264" s="8"/>
      <c r="CD264" s="8"/>
      <c r="CE264" s="8"/>
      <c r="CF264" s="8"/>
      <c r="CG264" s="8"/>
      <c r="CH264" s="8"/>
      <c r="CI264" s="8"/>
      <c r="CJ264" s="8"/>
      <c r="CK264" s="8"/>
      <c r="CL264" s="8"/>
      <c r="CM264" s="8"/>
      <c r="CN264" s="8"/>
      <c r="CO264" s="8"/>
      <c r="CP264" s="8"/>
      <c r="CQ264" s="8"/>
      <c r="CR264" s="8"/>
      <c r="CS264" s="8"/>
      <c r="CT264" s="8"/>
      <c r="CU264" s="8"/>
      <c r="CV264" s="8"/>
      <c r="CW264" s="8"/>
      <c r="CX264" s="8"/>
    </row>
    <row r="265" ht="14.25" customHeigh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15"/>
      <c r="BB265" s="15"/>
      <c r="BC265" s="15"/>
      <c r="BD265" s="15"/>
      <c r="BE265" s="15"/>
      <c r="BF265" s="15"/>
      <c r="BG265" s="15"/>
      <c r="BH265" s="15"/>
      <c r="BI265" s="15"/>
      <c r="BJ265" s="15"/>
      <c r="BK265" s="15"/>
      <c r="BL265" s="15"/>
      <c r="BM265" s="15"/>
      <c r="BN265" s="15"/>
      <c r="BO265" s="15"/>
      <c r="BP265" s="15"/>
      <c r="BQ265" s="15"/>
      <c r="BR265" s="15"/>
      <c r="BS265" s="15"/>
      <c r="BT265" s="15"/>
      <c r="BU265" s="15"/>
      <c r="BV265" s="15"/>
      <c r="BW265" s="15"/>
      <c r="BX265" s="15"/>
      <c r="BY265" s="15"/>
      <c r="BZ265" s="15"/>
      <c r="CA265" s="8"/>
      <c r="CB265" s="8"/>
      <c r="CC265" s="8"/>
      <c r="CD265" s="8"/>
      <c r="CE265" s="8"/>
      <c r="CF265" s="8"/>
      <c r="CG265" s="8"/>
      <c r="CH265" s="8"/>
      <c r="CI265" s="8"/>
      <c r="CJ265" s="8"/>
      <c r="CK265" s="8"/>
      <c r="CL265" s="8"/>
      <c r="CM265" s="8"/>
      <c r="CN265" s="8"/>
      <c r="CO265" s="8"/>
      <c r="CP265" s="8"/>
      <c r="CQ265" s="8"/>
      <c r="CR265" s="8"/>
      <c r="CS265" s="8"/>
      <c r="CT265" s="8"/>
      <c r="CU265" s="8"/>
      <c r="CV265" s="8"/>
      <c r="CW265" s="8"/>
      <c r="CX265" s="8"/>
    </row>
    <row r="266" ht="14.25" customHeigh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c r="BC266" s="15"/>
      <c r="BD266" s="15"/>
      <c r="BE266" s="15"/>
      <c r="BF266" s="15"/>
      <c r="BG266" s="15"/>
      <c r="BH266" s="15"/>
      <c r="BI266" s="15"/>
      <c r="BJ266" s="15"/>
      <c r="BK266" s="15"/>
      <c r="BL266" s="15"/>
      <c r="BM266" s="15"/>
      <c r="BN266" s="15"/>
      <c r="BO266" s="15"/>
      <c r="BP266" s="15"/>
      <c r="BQ266" s="15"/>
      <c r="BR266" s="15"/>
      <c r="BS266" s="15"/>
      <c r="BT266" s="15"/>
      <c r="BU266" s="15"/>
      <c r="BV266" s="15"/>
      <c r="BW266" s="15"/>
      <c r="BX266" s="15"/>
      <c r="BY266" s="15"/>
      <c r="BZ266" s="15"/>
      <c r="CA266" s="8"/>
      <c r="CB266" s="8"/>
      <c r="CC266" s="8"/>
      <c r="CD266" s="8"/>
      <c r="CE266" s="8"/>
      <c r="CF266" s="8"/>
      <c r="CG266" s="8"/>
      <c r="CH266" s="8"/>
      <c r="CI266" s="8"/>
      <c r="CJ266" s="8"/>
      <c r="CK266" s="8"/>
      <c r="CL266" s="8"/>
      <c r="CM266" s="8"/>
      <c r="CN266" s="8"/>
      <c r="CO266" s="8"/>
      <c r="CP266" s="8"/>
      <c r="CQ266" s="8"/>
      <c r="CR266" s="8"/>
      <c r="CS266" s="8"/>
      <c r="CT266" s="8"/>
      <c r="CU266" s="8"/>
      <c r="CV266" s="8"/>
      <c r="CW266" s="8"/>
      <c r="CX266" s="8"/>
    </row>
    <row r="267" ht="14.25" customHeigh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C267" s="15"/>
      <c r="BD267" s="15"/>
      <c r="BE267" s="15"/>
      <c r="BF267" s="15"/>
      <c r="BG267" s="15"/>
      <c r="BH267" s="15"/>
      <c r="BI267" s="15"/>
      <c r="BJ267" s="15"/>
      <c r="BK267" s="15"/>
      <c r="BL267" s="15"/>
      <c r="BM267" s="15"/>
      <c r="BN267" s="15"/>
      <c r="BO267" s="15"/>
      <c r="BP267" s="15"/>
      <c r="BQ267" s="15"/>
      <c r="BR267" s="15"/>
      <c r="BS267" s="15"/>
      <c r="BT267" s="15"/>
      <c r="BU267" s="15"/>
      <c r="BV267" s="15"/>
      <c r="BW267" s="15"/>
      <c r="BX267" s="15"/>
      <c r="BY267" s="15"/>
      <c r="BZ267" s="15"/>
      <c r="CA267" s="8"/>
      <c r="CB267" s="8"/>
      <c r="CC267" s="8"/>
      <c r="CD267" s="8"/>
      <c r="CE267" s="8"/>
      <c r="CF267" s="8"/>
      <c r="CG267" s="8"/>
      <c r="CH267" s="8"/>
      <c r="CI267" s="8"/>
      <c r="CJ267" s="8"/>
      <c r="CK267" s="8"/>
      <c r="CL267" s="8"/>
      <c r="CM267" s="8"/>
      <c r="CN267" s="8"/>
      <c r="CO267" s="8"/>
      <c r="CP267" s="8"/>
      <c r="CQ267" s="8"/>
      <c r="CR267" s="8"/>
      <c r="CS267" s="8"/>
      <c r="CT267" s="8"/>
      <c r="CU267" s="8"/>
      <c r="CV267" s="8"/>
      <c r="CW267" s="8"/>
      <c r="CX267" s="8"/>
    </row>
    <row r="268" ht="14.25" customHeigh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C268" s="15"/>
      <c r="BD268" s="15"/>
      <c r="BE268" s="15"/>
      <c r="BF268" s="15"/>
      <c r="BG268" s="15"/>
      <c r="BH268" s="15"/>
      <c r="BI268" s="15"/>
      <c r="BJ268" s="15"/>
      <c r="BK268" s="15"/>
      <c r="BL268" s="15"/>
      <c r="BM268" s="15"/>
      <c r="BN268" s="15"/>
      <c r="BO268" s="15"/>
      <c r="BP268" s="15"/>
      <c r="BQ268" s="15"/>
      <c r="BR268" s="15"/>
      <c r="BS268" s="15"/>
      <c r="BT268" s="15"/>
      <c r="BU268" s="15"/>
      <c r="BV268" s="15"/>
      <c r="BW268" s="15"/>
      <c r="BX268" s="15"/>
      <c r="BY268" s="15"/>
      <c r="BZ268" s="15"/>
      <c r="CA268" s="8"/>
      <c r="CB268" s="8"/>
      <c r="CC268" s="8"/>
      <c r="CD268" s="8"/>
      <c r="CE268" s="8"/>
      <c r="CF268" s="8"/>
      <c r="CG268" s="8"/>
      <c r="CH268" s="8"/>
      <c r="CI268" s="8"/>
      <c r="CJ268" s="8"/>
      <c r="CK268" s="8"/>
      <c r="CL268" s="8"/>
      <c r="CM268" s="8"/>
      <c r="CN268" s="8"/>
      <c r="CO268" s="8"/>
      <c r="CP268" s="8"/>
      <c r="CQ268" s="8"/>
      <c r="CR268" s="8"/>
      <c r="CS268" s="8"/>
      <c r="CT268" s="8"/>
      <c r="CU268" s="8"/>
      <c r="CV268" s="8"/>
      <c r="CW268" s="8"/>
      <c r="CX268" s="8"/>
    </row>
    <row r="269" ht="14.25" customHeigh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C269" s="15"/>
      <c r="BD269" s="15"/>
      <c r="BE269" s="15"/>
      <c r="BF269" s="15"/>
      <c r="BG269" s="15"/>
      <c r="BH269" s="15"/>
      <c r="BI269" s="15"/>
      <c r="BJ269" s="15"/>
      <c r="BK269" s="15"/>
      <c r="BL269" s="15"/>
      <c r="BM269" s="15"/>
      <c r="BN269" s="15"/>
      <c r="BO269" s="15"/>
      <c r="BP269" s="15"/>
      <c r="BQ269" s="15"/>
      <c r="BR269" s="15"/>
      <c r="BS269" s="15"/>
      <c r="BT269" s="15"/>
      <c r="BU269" s="15"/>
      <c r="BV269" s="15"/>
      <c r="BW269" s="15"/>
      <c r="BX269" s="15"/>
      <c r="BY269" s="15"/>
      <c r="BZ269" s="15"/>
      <c r="CA269" s="8"/>
      <c r="CB269" s="8"/>
      <c r="CC269" s="8"/>
      <c r="CD269" s="8"/>
      <c r="CE269" s="8"/>
      <c r="CF269" s="8"/>
      <c r="CG269" s="8"/>
      <c r="CH269" s="8"/>
      <c r="CI269" s="8"/>
      <c r="CJ269" s="8"/>
      <c r="CK269" s="8"/>
      <c r="CL269" s="8"/>
      <c r="CM269" s="8"/>
      <c r="CN269" s="8"/>
      <c r="CO269" s="8"/>
      <c r="CP269" s="8"/>
      <c r="CQ269" s="8"/>
      <c r="CR269" s="8"/>
      <c r="CS269" s="8"/>
      <c r="CT269" s="8"/>
      <c r="CU269" s="8"/>
      <c r="CV269" s="8"/>
      <c r="CW269" s="8"/>
      <c r="CX269" s="8"/>
    </row>
    <row r="270" ht="14.25" customHeigh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C270" s="15"/>
      <c r="BD270" s="15"/>
      <c r="BE270" s="15"/>
      <c r="BF270" s="15"/>
      <c r="BG270" s="15"/>
      <c r="BH270" s="15"/>
      <c r="BI270" s="15"/>
      <c r="BJ270" s="15"/>
      <c r="BK270" s="15"/>
      <c r="BL270" s="15"/>
      <c r="BM270" s="15"/>
      <c r="BN270" s="15"/>
      <c r="BO270" s="15"/>
      <c r="BP270" s="15"/>
      <c r="BQ270" s="15"/>
      <c r="BR270" s="15"/>
      <c r="BS270" s="15"/>
      <c r="BT270" s="15"/>
      <c r="BU270" s="15"/>
      <c r="BV270" s="15"/>
      <c r="BW270" s="15"/>
      <c r="BX270" s="15"/>
      <c r="BY270" s="15"/>
      <c r="BZ270" s="15"/>
      <c r="CA270" s="8"/>
      <c r="CB270" s="8"/>
      <c r="CC270" s="8"/>
      <c r="CD270" s="8"/>
      <c r="CE270" s="8"/>
      <c r="CF270" s="8"/>
      <c r="CG270" s="8"/>
      <c r="CH270" s="8"/>
      <c r="CI270" s="8"/>
      <c r="CJ270" s="8"/>
      <c r="CK270" s="8"/>
      <c r="CL270" s="8"/>
      <c r="CM270" s="8"/>
      <c r="CN270" s="8"/>
      <c r="CO270" s="8"/>
      <c r="CP270" s="8"/>
      <c r="CQ270" s="8"/>
      <c r="CR270" s="8"/>
      <c r="CS270" s="8"/>
      <c r="CT270" s="8"/>
      <c r="CU270" s="8"/>
      <c r="CV270" s="8"/>
      <c r="CW270" s="8"/>
      <c r="CX270" s="8"/>
    </row>
    <row r="271" ht="14.25" customHeigh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C271" s="15"/>
      <c r="BD271" s="15"/>
      <c r="BE271" s="15"/>
      <c r="BF271" s="15"/>
      <c r="BG271" s="15"/>
      <c r="BH271" s="15"/>
      <c r="BI271" s="15"/>
      <c r="BJ271" s="15"/>
      <c r="BK271" s="15"/>
      <c r="BL271" s="15"/>
      <c r="BM271" s="15"/>
      <c r="BN271" s="15"/>
      <c r="BO271" s="15"/>
      <c r="BP271" s="15"/>
      <c r="BQ271" s="15"/>
      <c r="BR271" s="15"/>
      <c r="BS271" s="15"/>
      <c r="BT271" s="15"/>
      <c r="BU271" s="15"/>
      <c r="BV271" s="15"/>
      <c r="BW271" s="15"/>
      <c r="BX271" s="15"/>
      <c r="BY271" s="15"/>
      <c r="BZ271" s="15"/>
      <c r="CA271" s="8"/>
      <c r="CB271" s="8"/>
      <c r="CC271" s="8"/>
      <c r="CD271" s="8"/>
      <c r="CE271" s="8"/>
      <c r="CF271" s="8"/>
      <c r="CG271" s="8"/>
      <c r="CH271" s="8"/>
      <c r="CI271" s="8"/>
      <c r="CJ271" s="8"/>
      <c r="CK271" s="8"/>
      <c r="CL271" s="8"/>
      <c r="CM271" s="8"/>
      <c r="CN271" s="8"/>
      <c r="CO271" s="8"/>
      <c r="CP271" s="8"/>
      <c r="CQ271" s="8"/>
      <c r="CR271" s="8"/>
      <c r="CS271" s="8"/>
      <c r="CT271" s="8"/>
      <c r="CU271" s="8"/>
      <c r="CV271" s="8"/>
      <c r="CW271" s="8"/>
      <c r="CX271" s="8"/>
    </row>
    <row r="272" ht="14.25" customHeigh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c r="BD272" s="15"/>
      <c r="BE272" s="15"/>
      <c r="BF272" s="15"/>
      <c r="BG272" s="15"/>
      <c r="BH272" s="15"/>
      <c r="BI272" s="15"/>
      <c r="BJ272" s="15"/>
      <c r="BK272" s="15"/>
      <c r="BL272" s="15"/>
      <c r="BM272" s="15"/>
      <c r="BN272" s="15"/>
      <c r="BO272" s="15"/>
      <c r="BP272" s="15"/>
      <c r="BQ272" s="15"/>
      <c r="BR272" s="15"/>
      <c r="BS272" s="15"/>
      <c r="BT272" s="15"/>
      <c r="BU272" s="15"/>
      <c r="BV272" s="15"/>
      <c r="BW272" s="15"/>
      <c r="BX272" s="15"/>
      <c r="BY272" s="15"/>
      <c r="BZ272" s="15"/>
      <c r="CA272" s="8"/>
      <c r="CB272" s="8"/>
      <c r="CC272" s="8"/>
      <c r="CD272" s="8"/>
      <c r="CE272" s="8"/>
      <c r="CF272" s="8"/>
      <c r="CG272" s="8"/>
      <c r="CH272" s="8"/>
      <c r="CI272" s="8"/>
      <c r="CJ272" s="8"/>
      <c r="CK272" s="8"/>
      <c r="CL272" s="8"/>
      <c r="CM272" s="8"/>
      <c r="CN272" s="8"/>
      <c r="CO272" s="8"/>
      <c r="CP272" s="8"/>
      <c r="CQ272" s="8"/>
      <c r="CR272" s="8"/>
      <c r="CS272" s="8"/>
      <c r="CT272" s="8"/>
      <c r="CU272" s="8"/>
      <c r="CV272" s="8"/>
      <c r="CW272" s="8"/>
      <c r="CX272" s="8"/>
    </row>
    <row r="273" ht="14.25" customHeigh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15"/>
      <c r="BD273" s="15"/>
      <c r="BE273" s="15"/>
      <c r="BF273" s="15"/>
      <c r="BG273" s="15"/>
      <c r="BH273" s="15"/>
      <c r="BI273" s="15"/>
      <c r="BJ273" s="15"/>
      <c r="BK273" s="15"/>
      <c r="BL273" s="15"/>
      <c r="BM273" s="15"/>
      <c r="BN273" s="15"/>
      <c r="BO273" s="15"/>
      <c r="BP273" s="15"/>
      <c r="BQ273" s="15"/>
      <c r="BR273" s="15"/>
      <c r="BS273" s="15"/>
      <c r="BT273" s="15"/>
      <c r="BU273" s="15"/>
      <c r="BV273" s="15"/>
      <c r="BW273" s="15"/>
      <c r="BX273" s="15"/>
      <c r="BY273" s="15"/>
      <c r="BZ273" s="15"/>
      <c r="CA273" s="8"/>
      <c r="CB273" s="8"/>
      <c r="CC273" s="8"/>
      <c r="CD273" s="8"/>
      <c r="CE273" s="8"/>
      <c r="CF273" s="8"/>
      <c r="CG273" s="8"/>
      <c r="CH273" s="8"/>
      <c r="CI273" s="8"/>
      <c r="CJ273" s="8"/>
      <c r="CK273" s="8"/>
      <c r="CL273" s="8"/>
      <c r="CM273" s="8"/>
      <c r="CN273" s="8"/>
      <c r="CO273" s="8"/>
      <c r="CP273" s="8"/>
      <c r="CQ273" s="8"/>
      <c r="CR273" s="8"/>
      <c r="CS273" s="8"/>
      <c r="CT273" s="8"/>
      <c r="CU273" s="8"/>
      <c r="CV273" s="8"/>
      <c r="CW273" s="8"/>
      <c r="CX273" s="8"/>
    </row>
    <row r="274" ht="14.25" customHeigh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C274" s="15"/>
      <c r="BD274" s="15"/>
      <c r="BE274" s="15"/>
      <c r="BF274" s="15"/>
      <c r="BG274" s="15"/>
      <c r="BH274" s="15"/>
      <c r="BI274" s="15"/>
      <c r="BJ274" s="15"/>
      <c r="BK274" s="15"/>
      <c r="BL274" s="15"/>
      <c r="BM274" s="15"/>
      <c r="BN274" s="15"/>
      <c r="BO274" s="15"/>
      <c r="BP274" s="15"/>
      <c r="BQ274" s="15"/>
      <c r="BR274" s="15"/>
      <c r="BS274" s="15"/>
      <c r="BT274" s="15"/>
      <c r="BU274" s="15"/>
      <c r="BV274" s="15"/>
      <c r="BW274" s="15"/>
      <c r="BX274" s="15"/>
      <c r="BY274" s="15"/>
      <c r="BZ274" s="15"/>
      <c r="CA274" s="8"/>
      <c r="CB274" s="8"/>
      <c r="CC274" s="8"/>
      <c r="CD274" s="8"/>
      <c r="CE274" s="8"/>
      <c r="CF274" s="8"/>
      <c r="CG274" s="8"/>
      <c r="CH274" s="8"/>
      <c r="CI274" s="8"/>
      <c r="CJ274" s="8"/>
      <c r="CK274" s="8"/>
      <c r="CL274" s="8"/>
      <c r="CM274" s="8"/>
      <c r="CN274" s="8"/>
      <c r="CO274" s="8"/>
      <c r="CP274" s="8"/>
      <c r="CQ274" s="8"/>
      <c r="CR274" s="8"/>
      <c r="CS274" s="8"/>
      <c r="CT274" s="8"/>
      <c r="CU274" s="8"/>
      <c r="CV274" s="8"/>
      <c r="CW274" s="8"/>
      <c r="CX274" s="8"/>
    </row>
    <row r="275" ht="14.25" customHeigh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BW275" s="15"/>
      <c r="BX275" s="15"/>
      <c r="BY275" s="15"/>
      <c r="BZ275" s="15"/>
      <c r="CA275" s="8"/>
      <c r="CB275" s="8"/>
      <c r="CC275" s="8"/>
      <c r="CD275" s="8"/>
      <c r="CE275" s="8"/>
      <c r="CF275" s="8"/>
      <c r="CG275" s="8"/>
      <c r="CH275" s="8"/>
      <c r="CI275" s="8"/>
      <c r="CJ275" s="8"/>
      <c r="CK275" s="8"/>
      <c r="CL275" s="8"/>
      <c r="CM275" s="8"/>
      <c r="CN275" s="8"/>
      <c r="CO275" s="8"/>
      <c r="CP275" s="8"/>
      <c r="CQ275" s="8"/>
      <c r="CR275" s="8"/>
      <c r="CS275" s="8"/>
      <c r="CT275" s="8"/>
      <c r="CU275" s="8"/>
      <c r="CV275" s="8"/>
      <c r="CW275" s="8"/>
      <c r="CX275" s="8"/>
    </row>
    <row r="276" ht="14.25" customHeigh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C276" s="15"/>
      <c r="BD276" s="15"/>
      <c r="BE276" s="15"/>
      <c r="BF276" s="15"/>
      <c r="BG276" s="15"/>
      <c r="BH276" s="15"/>
      <c r="BI276" s="15"/>
      <c r="BJ276" s="15"/>
      <c r="BK276" s="15"/>
      <c r="BL276" s="15"/>
      <c r="BM276" s="15"/>
      <c r="BN276" s="15"/>
      <c r="BO276" s="15"/>
      <c r="BP276" s="15"/>
      <c r="BQ276" s="15"/>
      <c r="BR276" s="15"/>
      <c r="BS276" s="15"/>
      <c r="BT276" s="15"/>
      <c r="BU276" s="15"/>
      <c r="BV276" s="15"/>
      <c r="BW276" s="15"/>
      <c r="BX276" s="15"/>
      <c r="BY276" s="15"/>
      <c r="BZ276" s="15"/>
      <c r="CA276" s="8"/>
      <c r="CB276" s="8"/>
      <c r="CC276" s="8"/>
      <c r="CD276" s="8"/>
      <c r="CE276" s="8"/>
      <c r="CF276" s="8"/>
      <c r="CG276" s="8"/>
      <c r="CH276" s="8"/>
      <c r="CI276" s="8"/>
      <c r="CJ276" s="8"/>
      <c r="CK276" s="8"/>
      <c r="CL276" s="8"/>
      <c r="CM276" s="8"/>
      <c r="CN276" s="8"/>
      <c r="CO276" s="8"/>
      <c r="CP276" s="8"/>
      <c r="CQ276" s="8"/>
      <c r="CR276" s="8"/>
      <c r="CS276" s="8"/>
      <c r="CT276" s="8"/>
      <c r="CU276" s="8"/>
      <c r="CV276" s="8"/>
      <c r="CW276" s="8"/>
      <c r="CX276" s="8"/>
    </row>
    <row r="277" ht="14.25" customHeigh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C277" s="15"/>
      <c r="BD277" s="15"/>
      <c r="BE277" s="15"/>
      <c r="BF277" s="15"/>
      <c r="BG277" s="15"/>
      <c r="BH277" s="15"/>
      <c r="BI277" s="15"/>
      <c r="BJ277" s="15"/>
      <c r="BK277" s="15"/>
      <c r="BL277" s="15"/>
      <c r="BM277" s="15"/>
      <c r="BN277" s="15"/>
      <c r="BO277" s="15"/>
      <c r="BP277" s="15"/>
      <c r="BQ277" s="15"/>
      <c r="BR277" s="15"/>
      <c r="BS277" s="15"/>
      <c r="BT277" s="15"/>
      <c r="BU277" s="15"/>
      <c r="BV277" s="15"/>
      <c r="BW277" s="15"/>
      <c r="BX277" s="15"/>
      <c r="BY277" s="15"/>
      <c r="BZ277" s="15"/>
      <c r="CA277" s="8"/>
      <c r="CB277" s="8"/>
      <c r="CC277" s="8"/>
      <c r="CD277" s="8"/>
      <c r="CE277" s="8"/>
      <c r="CF277" s="8"/>
      <c r="CG277" s="8"/>
      <c r="CH277" s="8"/>
      <c r="CI277" s="8"/>
      <c r="CJ277" s="8"/>
      <c r="CK277" s="8"/>
      <c r="CL277" s="8"/>
      <c r="CM277" s="8"/>
      <c r="CN277" s="8"/>
      <c r="CO277" s="8"/>
      <c r="CP277" s="8"/>
      <c r="CQ277" s="8"/>
      <c r="CR277" s="8"/>
      <c r="CS277" s="8"/>
      <c r="CT277" s="8"/>
      <c r="CU277" s="8"/>
      <c r="CV277" s="8"/>
      <c r="CW277" s="8"/>
      <c r="CX277" s="8"/>
    </row>
    <row r="278" ht="14.25" customHeigh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c r="BC278" s="15"/>
      <c r="BD278" s="15"/>
      <c r="BE278" s="15"/>
      <c r="BF278" s="15"/>
      <c r="BG278" s="15"/>
      <c r="BH278" s="15"/>
      <c r="BI278" s="15"/>
      <c r="BJ278" s="15"/>
      <c r="BK278" s="15"/>
      <c r="BL278" s="15"/>
      <c r="BM278" s="15"/>
      <c r="BN278" s="15"/>
      <c r="BO278" s="15"/>
      <c r="BP278" s="15"/>
      <c r="BQ278" s="15"/>
      <c r="BR278" s="15"/>
      <c r="BS278" s="15"/>
      <c r="BT278" s="15"/>
      <c r="BU278" s="15"/>
      <c r="BV278" s="15"/>
      <c r="BW278" s="15"/>
      <c r="BX278" s="15"/>
      <c r="BY278" s="15"/>
      <c r="BZ278" s="15"/>
      <c r="CA278" s="8"/>
      <c r="CB278" s="8"/>
      <c r="CC278" s="8"/>
      <c r="CD278" s="8"/>
      <c r="CE278" s="8"/>
      <c r="CF278" s="8"/>
      <c r="CG278" s="8"/>
      <c r="CH278" s="8"/>
      <c r="CI278" s="8"/>
      <c r="CJ278" s="8"/>
      <c r="CK278" s="8"/>
      <c r="CL278" s="8"/>
      <c r="CM278" s="8"/>
      <c r="CN278" s="8"/>
      <c r="CO278" s="8"/>
      <c r="CP278" s="8"/>
      <c r="CQ278" s="8"/>
      <c r="CR278" s="8"/>
      <c r="CS278" s="8"/>
      <c r="CT278" s="8"/>
      <c r="CU278" s="8"/>
      <c r="CV278" s="8"/>
      <c r="CW278" s="8"/>
      <c r="CX278" s="8"/>
    </row>
    <row r="279" ht="14.25" customHeight="1">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BW279" s="15"/>
      <c r="BX279" s="15"/>
      <c r="BY279" s="15"/>
      <c r="BZ279" s="15"/>
      <c r="CA279" s="8"/>
      <c r="CB279" s="8"/>
      <c r="CC279" s="8"/>
      <c r="CD279" s="8"/>
      <c r="CE279" s="8"/>
      <c r="CF279" s="8"/>
      <c r="CG279" s="8"/>
      <c r="CH279" s="8"/>
      <c r="CI279" s="8"/>
      <c r="CJ279" s="8"/>
      <c r="CK279" s="8"/>
      <c r="CL279" s="8"/>
      <c r="CM279" s="8"/>
      <c r="CN279" s="8"/>
      <c r="CO279" s="8"/>
      <c r="CP279" s="8"/>
      <c r="CQ279" s="8"/>
      <c r="CR279" s="8"/>
      <c r="CS279" s="8"/>
      <c r="CT279" s="8"/>
      <c r="CU279" s="8"/>
      <c r="CV279" s="8"/>
      <c r="CW279" s="8"/>
      <c r="CX279" s="8"/>
    </row>
    <row r="280" ht="14.25" customHeight="1">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c r="BK280" s="15"/>
      <c r="BL280" s="15"/>
      <c r="BM280" s="15"/>
      <c r="BN280" s="15"/>
      <c r="BO280" s="15"/>
      <c r="BP280" s="15"/>
      <c r="BQ280" s="15"/>
      <c r="BR280" s="15"/>
      <c r="BS280" s="15"/>
      <c r="BT280" s="15"/>
      <c r="BU280" s="15"/>
      <c r="BV280" s="15"/>
      <c r="BW280" s="15"/>
      <c r="BX280" s="15"/>
      <c r="BY280" s="15"/>
      <c r="BZ280" s="15"/>
      <c r="CA280" s="8"/>
      <c r="CB280" s="8"/>
      <c r="CC280" s="8"/>
      <c r="CD280" s="8"/>
      <c r="CE280" s="8"/>
      <c r="CF280" s="8"/>
      <c r="CG280" s="8"/>
      <c r="CH280" s="8"/>
      <c r="CI280" s="8"/>
      <c r="CJ280" s="8"/>
      <c r="CK280" s="8"/>
      <c r="CL280" s="8"/>
      <c r="CM280" s="8"/>
      <c r="CN280" s="8"/>
      <c r="CO280" s="8"/>
      <c r="CP280" s="8"/>
      <c r="CQ280" s="8"/>
      <c r="CR280" s="8"/>
      <c r="CS280" s="8"/>
      <c r="CT280" s="8"/>
      <c r="CU280" s="8"/>
      <c r="CV280" s="8"/>
      <c r="CW280" s="8"/>
      <c r="CX280" s="8"/>
    </row>
    <row r="281" ht="14.25" customHeight="1">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BW281" s="15"/>
      <c r="BX281" s="15"/>
      <c r="BY281" s="15"/>
      <c r="BZ281" s="15"/>
      <c r="CA281" s="8"/>
      <c r="CB281" s="8"/>
      <c r="CC281" s="8"/>
      <c r="CD281" s="8"/>
      <c r="CE281" s="8"/>
      <c r="CF281" s="8"/>
      <c r="CG281" s="8"/>
      <c r="CH281" s="8"/>
      <c r="CI281" s="8"/>
      <c r="CJ281" s="8"/>
      <c r="CK281" s="8"/>
      <c r="CL281" s="8"/>
      <c r="CM281" s="8"/>
      <c r="CN281" s="8"/>
      <c r="CO281" s="8"/>
      <c r="CP281" s="8"/>
      <c r="CQ281" s="8"/>
      <c r="CR281" s="8"/>
      <c r="CS281" s="8"/>
      <c r="CT281" s="8"/>
      <c r="CU281" s="8"/>
      <c r="CV281" s="8"/>
      <c r="CW281" s="8"/>
      <c r="CX281" s="8"/>
    </row>
    <row r="282" ht="14.25" customHeight="1">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BW282" s="15"/>
      <c r="BX282" s="15"/>
      <c r="BY282" s="15"/>
      <c r="BZ282" s="15"/>
      <c r="CA282" s="8"/>
      <c r="CB282" s="8"/>
      <c r="CC282" s="8"/>
      <c r="CD282" s="8"/>
      <c r="CE282" s="8"/>
      <c r="CF282" s="8"/>
      <c r="CG282" s="8"/>
      <c r="CH282" s="8"/>
      <c r="CI282" s="8"/>
      <c r="CJ282" s="8"/>
      <c r="CK282" s="8"/>
      <c r="CL282" s="8"/>
      <c r="CM282" s="8"/>
      <c r="CN282" s="8"/>
      <c r="CO282" s="8"/>
      <c r="CP282" s="8"/>
      <c r="CQ282" s="8"/>
      <c r="CR282" s="8"/>
      <c r="CS282" s="8"/>
      <c r="CT282" s="8"/>
      <c r="CU282" s="8"/>
      <c r="CV282" s="8"/>
      <c r="CW282" s="8"/>
      <c r="CX282" s="8"/>
    </row>
    <row r="283" ht="14.25" customHeight="1">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c r="BK283" s="15"/>
      <c r="BL283" s="15"/>
      <c r="BM283" s="15"/>
      <c r="BN283" s="15"/>
      <c r="BO283" s="15"/>
      <c r="BP283" s="15"/>
      <c r="BQ283" s="15"/>
      <c r="BR283" s="15"/>
      <c r="BS283" s="15"/>
      <c r="BT283" s="15"/>
      <c r="BU283" s="15"/>
      <c r="BV283" s="15"/>
      <c r="BW283" s="15"/>
      <c r="BX283" s="15"/>
      <c r="BY283" s="15"/>
      <c r="BZ283" s="15"/>
      <c r="CA283" s="8"/>
      <c r="CB283" s="8"/>
      <c r="CC283" s="8"/>
      <c r="CD283" s="8"/>
      <c r="CE283" s="8"/>
      <c r="CF283" s="8"/>
      <c r="CG283" s="8"/>
      <c r="CH283" s="8"/>
      <c r="CI283" s="8"/>
      <c r="CJ283" s="8"/>
      <c r="CK283" s="8"/>
      <c r="CL283" s="8"/>
      <c r="CM283" s="8"/>
      <c r="CN283" s="8"/>
      <c r="CO283" s="8"/>
      <c r="CP283" s="8"/>
      <c r="CQ283" s="8"/>
      <c r="CR283" s="8"/>
      <c r="CS283" s="8"/>
      <c r="CT283" s="8"/>
      <c r="CU283" s="8"/>
      <c r="CV283" s="8"/>
      <c r="CW283" s="8"/>
      <c r="CX283" s="8"/>
    </row>
    <row r="284" ht="14.25" customHeight="1">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c r="BK284" s="15"/>
      <c r="BL284" s="15"/>
      <c r="BM284" s="15"/>
      <c r="BN284" s="15"/>
      <c r="BO284" s="15"/>
      <c r="BP284" s="15"/>
      <c r="BQ284" s="15"/>
      <c r="BR284" s="15"/>
      <c r="BS284" s="15"/>
      <c r="BT284" s="15"/>
      <c r="BU284" s="15"/>
      <c r="BV284" s="15"/>
      <c r="BW284" s="15"/>
      <c r="BX284" s="15"/>
      <c r="BY284" s="15"/>
      <c r="BZ284" s="15"/>
      <c r="CA284" s="8"/>
      <c r="CB284" s="8"/>
      <c r="CC284" s="8"/>
      <c r="CD284" s="8"/>
      <c r="CE284" s="8"/>
      <c r="CF284" s="8"/>
      <c r="CG284" s="8"/>
      <c r="CH284" s="8"/>
      <c r="CI284" s="8"/>
      <c r="CJ284" s="8"/>
      <c r="CK284" s="8"/>
      <c r="CL284" s="8"/>
      <c r="CM284" s="8"/>
      <c r="CN284" s="8"/>
      <c r="CO284" s="8"/>
      <c r="CP284" s="8"/>
      <c r="CQ284" s="8"/>
      <c r="CR284" s="8"/>
      <c r="CS284" s="8"/>
      <c r="CT284" s="8"/>
      <c r="CU284" s="8"/>
      <c r="CV284" s="8"/>
      <c r="CW284" s="8"/>
      <c r="CX284" s="8"/>
    </row>
    <row r="285" ht="14.25" customHeight="1">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15"/>
      <c r="BB285" s="15"/>
      <c r="BC285" s="15"/>
      <c r="BD285" s="15"/>
      <c r="BE285" s="15"/>
      <c r="BF285" s="15"/>
      <c r="BG285" s="15"/>
      <c r="BH285" s="15"/>
      <c r="BI285" s="15"/>
      <c r="BJ285" s="15"/>
      <c r="BK285" s="15"/>
      <c r="BL285" s="15"/>
      <c r="BM285" s="15"/>
      <c r="BN285" s="15"/>
      <c r="BO285" s="15"/>
      <c r="BP285" s="15"/>
      <c r="BQ285" s="15"/>
      <c r="BR285" s="15"/>
      <c r="BS285" s="15"/>
      <c r="BT285" s="15"/>
      <c r="BU285" s="15"/>
      <c r="BV285" s="15"/>
      <c r="BW285" s="15"/>
      <c r="BX285" s="15"/>
      <c r="BY285" s="15"/>
      <c r="BZ285" s="15"/>
      <c r="CA285" s="8"/>
      <c r="CB285" s="8"/>
      <c r="CC285" s="8"/>
      <c r="CD285" s="8"/>
      <c r="CE285" s="8"/>
      <c r="CF285" s="8"/>
      <c r="CG285" s="8"/>
      <c r="CH285" s="8"/>
      <c r="CI285" s="8"/>
      <c r="CJ285" s="8"/>
      <c r="CK285" s="8"/>
      <c r="CL285" s="8"/>
      <c r="CM285" s="8"/>
      <c r="CN285" s="8"/>
      <c r="CO285" s="8"/>
      <c r="CP285" s="8"/>
      <c r="CQ285" s="8"/>
      <c r="CR285" s="8"/>
      <c r="CS285" s="8"/>
      <c r="CT285" s="8"/>
      <c r="CU285" s="8"/>
      <c r="CV285" s="8"/>
      <c r="CW285" s="8"/>
      <c r="CX285" s="8"/>
    </row>
    <row r="286" ht="14.25" customHeight="1">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c r="BK286" s="15"/>
      <c r="BL286" s="15"/>
      <c r="BM286" s="15"/>
      <c r="BN286" s="15"/>
      <c r="BO286" s="15"/>
      <c r="BP286" s="15"/>
      <c r="BQ286" s="15"/>
      <c r="BR286" s="15"/>
      <c r="BS286" s="15"/>
      <c r="BT286" s="15"/>
      <c r="BU286" s="15"/>
      <c r="BV286" s="15"/>
      <c r="BW286" s="15"/>
      <c r="BX286" s="15"/>
      <c r="BY286" s="15"/>
      <c r="BZ286" s="15"/>
      <c r="CA286" s="8"/>
      <c r="CB286" s="8"/>
      <c r="CC286" s="8"/>
      <c r="CD286" s="8"/>
      <c r="CE286" s="8"/>
      <c r="CF286" s="8"/>
      <c r="CG286" s="8"/>
      <c r="CH286" s="8"/>
      <c r="CI286" s="8"/>
      <c r="CJ286" s="8"/>
      <c r="CK286" s="8"/>
      <c r="CL286" s="8"/>
      <c r="CM286" s="8"/>
      <c r="CN286" s="8"/>
      <c r="CO286" s="8"/>
      <c r="CP286" s="8"/>
      <c r="CQ286" s="8"/>
      <c r="CR286" s="8"/>
      <c r="CS286" s="8"/>
      <c r="CT286" s="8"/>
      <c r="CU286" s="8"/>
      <c r="CV286" s="8"/>
      <c r="CW286" s="8"/>
      <c r="CX286" s="8"/>
    </row>
    <row r="287" ht="14.25" customHeight="1">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BW287" s="15"/>
      <c r="BX287" s="15"/>
      <c r="BY287" s="15"/>
      <c r="BZ287" s="15"/>
      <c r="CA287" s="8"/>
      <c r="CB287" s="8"/>
      <c r="CC287" s="8"/>
      <c r="CD287" s="8"/>
      <c r="CE287" s="8"/>
      <c r="CF287" s="8"/>
      <c r="CG287" s="8"/>
      <c r="CH287" s="8"/>
      <c r="CI287" s="8"/>
      <c r="CJ287" s="8"/>
      <c r="CK287" s="8"/>
      <c r="CL287" s="8"/>
      <c r="CM287" s="8"/>
      <c r="CN287" s="8"/>
      <c r="CO287" s="8"/>
      <c r="CP287" s="8"/>
      <c r="CQ287" s="8"/>
      <c r="CR287" s="8"/>
      <c r="CS287" s="8"/>
      <c r="CT287" s="8"/>
      <c r="CU287" s="8"/>
      <c r="CV287" s="8"/>
      <c r="CW287" s="8"/>
      <c r="CX287" s="8"/>
    </row>
    <row r="288" ht="14.25" customHeight="1">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c r="BC288" s="15"/>
      <c r="BD288" s="15"/>
      <c r="BE288" s="15"/>
      <c r="BF288" s="15"/>
      <c r="BG288" s="15"/>
      <c r="BH288" s="15"/>
      <c r="BI288" s="15"/>
      <c r="BJ288" s="15"/>
      <c r="BK288" s="15"/>
      <c r="BL288" s="15"/>
      <c r="BM288" s="15"/>
      <c r="BN288" s="15"/>
      <c r="BO288" s="15"/>
      <c r="BP288" s="15"/>
      <c r="BQ288" s="15"/>
      <c r="BR288" s="15"/>
      <c r="BS288" s="15"/>
      <c r="BT288" s="15"/>
      <c r="BU288" s="15"/>
      <c r="BV288" s="15"/>
      <c r="BW288" s="15"/>
      <c r="BX288" s="15"/>
      <c r="BY288" s="15"/>
      <c r="BZ288" s="15"/>
      <c r="CA288" s="8"/>
      <c r="CB288" s="8"/>
      <c r="CC288" s="8"/>
      <c r="CD288" s="8"/>
      <c r="CE288" s="8"/>
      <c r="CF288" s="8"/>
      <c r="CG288" s="8"/>
      <c r="CH288" s="8"/>
      <c r="CI288" s="8"/>
      <c r="CJ288" s="8"/>
      <c r="CK288" s="8"/>
      <c r="CL288" s="8"/>
      <c r="CM288" s="8"/>
      <c r="CN288" s="8"/>
      <c r="CO288" s="8"/>
      <c r="CP288" s="8"/>
      <c r="CQ288" s="8"/>
      <c r="CR288" s="8"/>
      <c r="CS288" s="8"/>
      <c r="CT288" s="8"/>
      <c r="CU288" s="8"/>
      <c r="CV288" s="8"/>
      <c r="CW288" s="8"/>
      <c r="CX288" s="8"/>
    </row>
    <row r="289" ht="14.25" customHeight="1">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BW289" s="15"/>
      <c r="BX289" s="15"/>
      <c r="BY289" s="15"/>
      <c r="BZ289" s="15"/>
      <c r="CA289" s="8"/>
      <c r="CB289" s="8"/>
      <c r="CC289" s="8"/>
      <c r="CD289" s="8"/>
      <c r="CE289" s="8"/>
      <c r="CF289" s="8"/>
      <c r="CG289" s="8"/>
      <c r="CH289" s="8"/>
      <c r="CI289" s="8"/>
      <c r="CJ289" s="8"/>
      <c r="CK289" s="8"/>
      <c r="CL289" s="8"/>
      <c r="CM289" s="8"/>
      <c r="CN289" s="8"/>
      <c r="CO289" s="8"/>
      <c r="CP289" s="8"/>
      <c r="CQ289" s="8"/>
      <c r="CR289" s="8"/>
      <c r="CS289" s="8"/>
      <c r="CT289" s="8"/>
      <c r="CU289" s="8"/>
      <c r="CV289" s="8"/>
      <c r="CW289" s="8"/>
      <c r="CX289" s="8"/>
    </row>
    <row r="290" ht="14.25" customHeight="1">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c r="BC290" s="15"/>
      <c r="BD290" s="15"/>
      <c r="BE290" s="15"/>
      <c r="BF290" s="15"/>
      <c r="BG290" s="15"/>
      <c r="BH290" s="15"/>
      <c r="BI290" s="15"/>
      <c r="BJ290" s="15"/>
      <c r="BK290" s="15"/>
      <c r="BL290" s="15"/>
      <c r="BM290" s="15"/>
      <c r="BN290" s="15"/>
      <c r="BO290" s="15"/>
      <c r="BP290" s="15"/>
      <c r="BQ290" s="15"/>
      <c r="BR290" s="15"/>
      <c r="BS290" s="15"/>
      <c r="BT290" s="15"/>
      <c r="BU290" s="15"/>
      <c r="BV290" s="15"/>
      <c r="BW290" s="15"/>
      <c r="BX290" s="15"/>
      <c r="BY290" s="15"/>
      <c r="BZ290" s="15"/>
      <c r="CA290" s="8"/>
      <c r="CB290" s="8"/>
      <c r="CC290" s="8"/>
      <c r="CD290" s="8"/>
      <c r="CE290" s="8"/>
      <c r="CF290" s="8"/>
      <c r="CG290" s="8"/>
      <c r="CH290" s="8"/>
      <c r="CI290" s="8"/>
      <c r="CJ290" s="8"/>
      <c r="CK290" s="8"/>
      <c r="CL290" s="8"/>
      <c r="CM290" s="8"/>
      <c r="CN290" s="8"/>
      <c r="CO290" s="8"/>
      <c r="CP290" s="8"/>
      <c r="CQ290" s="8"/>
      <c r="CR290" s="8"/>
      <c r="CS290" s="8"/>
      <c r="CT290" s="8"/>
      <c r="CU290" s="8"/>
      <c r="CV290" s="8"/>
      <c r="CW290" s="8"/>
      <c r="CX290" s="8"/>
    </row>
    <row r="291" ht="14.25" customHeight="1">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15"/>
      <c r="BB291" s="15"/>
      <c r="BC291" s="15"/>
      <c r="BD291" s="15"/>
      <c r="BE291" s="15"/>
      <c r="BF291" s="15"/>
      <c r="BG291" s="15"/>
      <c r="BH291" s="15"/>
      <c r="BI291" s="15"/>
      <c r="BJ291" s="15"/>
      <c r="BK291" s="15"/>
      <c r="BL291" s="15"/>
      <c r="BM291" s="15"/>
      <c r="BN291" s="15"/>
      <c r="BO291" s="15"/>
      <c r="BP291" s="15"/>
      <c r="BQ291" s="15"/>
      <c r="BR291" s="15"/>
      <c r="BS291" s="15"/>
      <c r="BT291" s="15"/>
      <c r="BU291" s="15"/>
      <c r="BV291" s="15"/>
      <c r="BW291" s="15"/>
      <c r="BX291" s="15"/>
      <c r="BY291" s="15"/>
      <c r="BZ291" s="15"/>
      <c r="CA291" s="8"/>
      <c r="CB291" s="8"/>
      <c r="CC291" s="8"/>
      <c r="CD291" s="8"/>
      <c r="CE291" s="8"/>
      <c r="CF291" s="8"/>
      <c r="CG291" s="8"/>
      <c r="CH291" s="8"/>
      <c r="CI291" s="8"/>
      <c r="CJ291" s="8"/>
      <c r="CK291" s="8"/>
      <c r="CL291" s="8"/>
      <c r="CM291" s="8"/>
      <c r="CN291" s="8"/>
      <c r="CO291" s="8"/>
      <c r="CP291" s="8"/>
      <c r="CQ291" s="8"/>
      <c r="CR291" s="8"/>
      <c r="CS291" s="8"/>
      <c r="CT291" s="8"/>
      <c r="CU291" s="8"/>
      <c r="CV291" s="8"/>
      <c r="CW291" s="8"/>
      <c r="CX291" s="8"/>
    </row>
    <row r="292" ht="14.25" customHeight="1">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c r="BC292" s="15"/>
      <c r="BD292" s="15"/>
      <c r="BE292" s="15"/>
      <c r="BF292" s="15"/>
      <c r="BG292" s="15"/>
      <c r="BH292" s="15"/>
      <c r="BI292" s="15"/>
      <c r="BJ292" s="15"/>
      <c r="BK292" s="15"/>
      <c r="BL292" s="15"/>
      <c r="BM292" s="15"/>
      <c r="BN292" s="15"/>
      <c r="BO292" s="15"/>
      <c r="BP292" s="15"/>
      <c r="BQ292" s="15"/>
      <c r="BR292" s="15"/>
      <c r="BS292" s="15"/>
      <c r="BT292" s="15"/>
      <c r="BU292" s="15"/>
      <c r="BV292" s="15"/>
      <c r="BW292" s="15"/>
      <c r="BX292" s="15"/>
      <c r="BY292" s="15"/>
      <c r="BZ292" s="15"/>
      <c r="CA292" s="8"/>
      <c r="CB292" s="8"/>
      <c r="CC292" s="8"/>
      <c r="CD292" s="8"/>
      <c r="CE292" s="8"/>
      <c r="CF292" s="8"/>
      <c r="CG292" s="8"/>
      <c r="CH292" s="8"/>
      <c r="CI292" s="8"/>
      <c r="CJ292" s="8"/>
      <c r="CK292" s="8"/>
      <c r="CL292" s="8"/>
      <c r="CM292" s="8"/>
      <c r="CN292" s="8"/>
      <c r="CO292" s="8"/>
      <c r="CP292" s="8"/>
      <c r="CQ292" s="8"/>
      <c r="CR292" s="8"/>
      <c r="CS292" s="8"/>
      <c r="CT292" s="8"/>
      <c r="CU292" s="8"/>
      <c r="CV292" s="8"/>
      <c r="CW292" s="8"/>
      <c r="CX292" s="8"/>
    </row>
    <row r="293" ht="14.25" customHeight="1">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c r="AY293" s="15"/>
      <c r="AZ293" s="15"/>
      <c r="BA293" s="15"/>
      <c r="BB293" s="15"/>
      <c r="BC293" s="15"/>
      <c r="BD293" s="15"/>
      <c r="BE293" s="15"/>
      <c r="BF293" s="15"/>
      <c r="BG293" s="15"/>
      <c r="BH293" s="15"/>
      <c r="BI293" s="15"/>
      <c r="BJ293" s="15"/>
      <c r="BK293" s="15"/>
      <c r="BL293" s="15"/>
      <c r="BM293" s="15"/>
      <c r="BN293" s="15"/>
      <c r="BO293" s="15"/>
      <c r="BP293" s="15"/>
      <c r="BQ293" s="15"/>
      <c r="BR293" s="15"/>
      <c r="BS293" s="15"/>
      <c r="BT293" s="15"/>
      <c r="BU293" s="15"/>
      <c r="BV293" s="15"/>
      <c r="BW293" s="15"/>
      <c r="BX293" s="15"/>
      <c r="BY293" s="15"/>
      <c r="BZ293" s="15"/>
      <c r="CA293" s="8"/>
      <c r="CB293" s="8"/>
      <c r="CC293" s="8"/>
      <c r="CD293" s="8"/>
      <c r="CE293" s="8"/>
      <c r="CF293" s="8"/>
      <c r="CG293" s="8"/>
      <c r="CH293" s="8"/>
      <c r="CI293" s="8"/>
      <c r="CJ293" s="8"/>
      <c r="CK293" s="8"/>
      <c r="CL293" s="8"/>
      <c r="CM293" s="8"/>
      <c r="CN293" s="8"/>
      <c r="CO293" s="8"/>
      <c r="CP293" s="8"/>
      <c r="CQ293" s="8"/>
      <c r="CR293" s="8"/>
      <c r="CS293" s="8"/>
      <c r="CT293" s="8"/>
      <c r="CU293" s="8"/>
      <c r="CV293" s="8"/>
      <c r="CW293" s="8"/>
      <c r="CX293" s="8"/>
    </row>
    <row r="294" ht="14.25" customHeight="1">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BW294" s="15"/>
      <c r="BX294" s="15"/>
      <c r="BY294" s="15"/>
      <c r="BZ294" s="15"/>
      <c r="CA294" s="8"/>
      <c r="CB294" s="8"/>
      <c r="CC294" s="8"/>
      <c r="CD294" s="8"/>
      <c r="CE294" s="8"/>
      <c r="CF294" s="8"/>
      <c r="CG294" s="8"/>
      <c r="CH294" s="8"/>
      <c r="CI294" s="8"/>
      <c r="CJ294" s="8"/>
      <c r="CK294" s="8"/>
      <c r="CL294" s="8"/>
      <c r="CM294" s="8"/>
      <c r="CN294" s="8"/>
      <c r="CO294" s="8"/>
      <c r="CP294" s="8"/>
      <c r="CQ294" s="8"/>
      <c r="CR294" s="8"/>
      <c r="CS294" s="8"/>
      <c r="CT294" s="8"/>
      <c r="CU294" s="8"/>
      <c r="CV294" s="8"/>
      <c r="CW294" s="8"/>
      <c r="CX294" s="8"/>
    </row>
    <row r="295" ht="14.25" customHeight="1">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BN295" s="15"/>
      <c r="BO295" s="15"/>
      <c r="BP295" s="15"/>
      <c r="BQ295" s="15"/>
      <c r="BR295" s="15"/>
      <c r="BS295" s="15"/>
      <c r="BT295" s="15"/>
      <c r="BU295" s="15"/>
      <c r="BV295" s="15"/>
      <c r="BW295" s="15"/>
      <c r="BX295" s="15"/>
      <c r="BY295" s="15"/>
      <c r="BZ295" s="15"/>
      <c r="CA295" s="8"/>
      <c r="CB295" s="8"/>
      <c r="CC295" s="8"/>
      <c r="CD295" s="8"/>
      <c r="CE295" s="8"/>
      <c r="CF295" s="8"/>
      <c r="CG295" s="8"/>
      <c r="CH295" s="8"/>
      <c r="CI295" s="8"/>
      <c r="CJ295" s="8"/>
      <c r="CK295" s="8"/>
      <c r="CL295" s="8"/>
      <c r="CM295" s="8"/>
      <c r="CN295" s="8"/>
      <c r="CO295" s="8"/>
      <c r="CP295" s="8"/>
      <c r="CQ295" s="8"/>
      <c r="CR295" s="8"/>
      <c r="CS295" s="8"/>
      <c r="CT295" s="8"/>
      <c r="CU295" s="8"/>
      <c r="CV295" s="8"/>
      <c r="CW295" s="8"/>
      <c r="CX295" s="8"/>
    </row>
    <row r="296" ht="14.25" customHeight="1">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c r="BC296" s="15"/>
      <c r="BD296" s="15"/>
      <c r="BE296" s="15"/>
      <c r="BF296" s="15"/>
      <c r="BG296" s="15"/>
      <c r="BH296" s="15"/>
      <c r="BI296" s="15"/>
      <c r="BJ296" s="15"/>
      <c r="BK296" s="15"/>
      <c r="BL296" s="15"/>
      <c r="BM296" s="15"/>
      <c r="BN296" s="15"/>
      <c r="BO296" s="15"/>
      <c r="BP296" s="15"/>
      <c r="BQ296" s="15"/>
      <c r="BR296" s="15"/>
      <c r="BS296" s="15"/>
      <c r="BT296" s="15"/>
      <c r="BU296" s="15"/>
      <c r="BV296" s="15"/>
      <c r="BW296" s="15"/>
      <c r="BX296" s="15"/>
      <c r="BY296" s="15"/>
      <c r="BZ296" s="15"/>
      <c r="CA296" s="8"/>
      <c r="CB296" s="8"/>
      <c r="CC296" s="8"/>
      <c r="CD296" s="8"/>
      <c r="CE296" s="8"/>
      <c r="CF296" s="8"/>
      <c r="CG296" s="8"/>
      <c r="CH296" s="8"/>
      <c r="CI296" s="8"/>
      <c r="CJ296" s="8"/>
      <c r="CK296" s="8"/>
      <c r="CL296" s="8"/>
      <c r="CM296" s="8"/>
      <c r="CN296" s="8"/>
      <c r="CO296" s="8"/>
      <c r="CP296" s="8"/>
      <c r="CQ296" s="8"/>
      <c r="CR296" s="8"/>
      <c r="CS296" s="8"/>
      <c r="CT296" s="8"/>
      <c r="CU296" s="8"/>
      <c r="CV296" s="8"/>
      <c r="CW296" s="8"/>
      <c r="CX296" s="8"/>
    </row>
    <row r="297" ht="14.25" customHeight="1">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15"/>
      <c r="BB297" s="15"/>
      <c r="BC297" s="15"/>
      <c r="BD297" s="15"/>
      <c r="BE297" s="15"/>
      <c r="BF297" s="15"/>
      <c r="BG297" s="15"/>
      <c r="BH297" s="15"/>
      <c r="BI297" s="15"/>
      <c r="BJ297" s="15"/>
      <c r="BK297" s="15"/>
      <c r="BL297" s="15"/>
      <c r="BM297" s="15"/>
      <c r="BN297" s="15"/>
      <c r="BO297" s="15"/>
      <c r="BP297" s="15"/>
      <c r="BQ297" s="15"/>
      <c r="BR297" s="15"/>
      <c r="BS297" s="15"/>
      <c r="BT297" s="15"/>
      <c r="BU297" s="15"/>
      <c r="BV297" s="15"/>
      <c r="BW297" s="15"/>
      <c r="BX297" s="15"/>
      <c r="BY297" s="15"/>
      <c r="BZ297" s="15"/>
      <c r="CA297" s="8"/>
      <c r="CB297" s="8"/>
      <c r="CC297" s="8"/>
      <c r="CD297" s="8"/>
      <c r="CE297" s="8"/>
      <c r="CF297" s="8"/>
      <c r="CG297" s="8"/>
      <c r="CH297" s="8"/>
      <c r="CI297" s="8"/>
      <c r="CJ297" s="8"/>
      <c r="CK297" s="8"/>
      <c r="CL297" s="8"/>
      <c r="CM297" s="8"/>
      <c r="CN297" s="8"/>
      <c r="CO297" s="8"/>
      <c r="CP297" s="8"/>
      <c r="CQ297" s="8"/>
      <c r="CR297" s="8"/>
      <c r="CS297" s="8"/>
      <c r="CT297" s="8"/>
      <c r="CU297" s="8"/>
      <c r="CV297" s="8"/>
      <c r="CW297" s="8"/>
      <c r="CX297" s="8"/>
    </row>
    <row r="298" ht="14.25" customHeight="1">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c r="BC298" s="15"/>
      <c r="BD298" s="15"/>
      <c r="BE298" s="15"/>
      <c r="BF298" s="15"/>
      <c r="BG298" s="15"/>
      <c r="BH298" s="15"/>
      <c r="BI298" s="15"/>
      <c r="BJ298" s="15"/>
      <c r="BK298" s="15"/>
      <c r="BL298" s="15"/>
      <c r="BM298" s="15"/>
      <c r="BN298" s="15"/>
      <c r="BO298" s="15"/>
      <c r="BP298" s="15"/>
      <c r="BQ298" s="15"/>
      <c r="BR298" s="15"/>
      <c r="BS298" s="15"/>
      <c r="BT298" s="15"/>
      <c r="BU298" s="15"/>
      <c r="BV298" s="15"/>
      <c r="BW298" s="15"/>
      <c r="BX298" s="15"/>
      <c r="BY298" s="15"/>
      <c r="BZ298" s="15"/>
      <c r="CA298" s="8"/>
      <c r="CB298" s="8"/>
      <c r="CC298" s="8"/>
      <c r="CD298" s="8"/>
      <c r="CE298" s="8"/>
      <c r="CF298" s="8"/>
      <c r="CG298" s="8"/>
      <c r="CH298" s="8"/>
      <c r="CI298" s="8"/>
      <c r="CJ298" s="8"/>
      <c r="CK298" s="8"/>
      <c r="CL298" s="8"/>
      <c r="CM298" s="8"/>
      <c r="CN298" s="8"/>
      <c r="CO298" s="8"/>
      <c r="CP298" s="8"/>
      <c r="CQ298" s="8"/>
      <c r="CR298" s="8"/>
      <c r="CS298" s="8"/>
      <c r="CT298" s="8"/>
      <c r="CU298" s="8"/>
      <c r="CV298" s="8"/>
      <c r="CW298" s="8"/>
      <c r="CX298" s="8"/>
    </row>
    <row r="299" ht="14.25" customHeight="1">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BW299" s="15"/>
      <c r="BX299" s="15"/>
      <c r="BY299" s="15"/>
      <c r="BZ299" s="15"/>
      <c r="CA299" s="8"/>
      <c r="CB299" s="8"/>
      <c r="CC299" s="8"/>
      <c r="CD299" s="8"/>
      <c r="CE299" s="8"/>
      <c r="CF299" s="8"/>
      <c r="CG299" s="8"/>
      <c r="CH299" s="8"/>
      <c r="CI299" s="8"/>
      <c r="CJ299" s="8"/>
      <c r="CK299" s="8"/>
      <c r="CL299" s="8"/>
      <c r="CM299" s="8"/>
      <c r="CN299" s="8"/>
      <c r="CO299" s="8"/>
      <c r="CP299" s="8"/>
      <c r="CQ299" s="8"/>
      <c r="CR299" s="8"/>
      <c r="CS299" s="8"/>
      <c r="CT299" s="8"/>
      <c r="CU299" s="8"/>
      <c r="CV299" s="8"/>
      <c r="CW299" s="8"/>
      <c r="CX299" s="8"/>
    </row>
    <row r="300" ht="14.25" customHeight="1">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BN300" s="15"/>
      <c r="BO300" s="15"/>
      <c r="BP300" s="15"/>
      <c r="BQ300" s="15"/>
      <c r="BR300" s="15"/>
      <c r="BS300" s="15"/>
      <c r="BT300" s="15"/>
      <c r="BU300" s="15"/>
      <c r="BV300" s="15"/>
      <c r="BW300" s="15"/>
      <c r="BX300" s="15"/>
      <c r="BY300" s="15"/>
      <c r="BZ300" s="15"/>
      <c r="CA300" s="8"/>
      <c r="CB300" s="8"/>
      <c r="CC300" s="8"/>
      <c r="CD300" s="8"/>
      <c r="CE300" s="8"/>
      <c r="CF300" s="8"/>
      <c r="CG300" s="8"/>
      <c r="CH300" s="8"/>
      <c r="CI300" s="8"/>
      <c r="CJ300" s="8"/>
      <c r="CK300" s="8"/>
      <c r="CL300" s="8"/>
      <c r="CM300" s="8"/>
      <c r="CN300" s="8"/>
      <c r="CO300" s="8"/>
      <c r="CP300" s="8"/>
      <c r="CQ300" s="8"/>
      <c r="CR300" s="8"/>
      <c r="CS300" s="8"/>
      <c r="CT300" s="8"/>
      <c r="CU300" s="8"/>
      <c r="CV300" s="8"/>
      <c r="CW300" s="8"/>
      <c r="CX300" s="8"/>
    </row>
    <row r="301" ht="14.25" customHeight="1">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BW301" s="15"/>
      <c r="BX301" s="15"/>
      <c r="BY301" s="15"/>
      <c r="BZ301" s="15"/>
      <c r="CA301" s="8"/>
      <c r="CB301" s="8"/>
      <c r="CC301" s="8"/>
      <c r="CD301" s="8"/>
      <c r="CE301" s="8"/>
      <c r="CF301" s="8"/>
      <c r="CG301" s="8"/>
      <c r="CH301" s="8"/>
      <c r="CI301" s="8"/>
      <c r="CJ301" s="8"/>
      <c r="CK301" s="8"/>
      <c r="CL301" s="8"/>
      <c r="CM301" s="8"/>
      <c r="CN301" s="8"/>
      <c r="CO301" s="8"/>
      <c r="CP301" s="8"/>
      <c r="CQ301" s="8"/>
      <c r="CR301" s="8"/>
      <c r="CS301" s="8"/>
      <c r="CT301" s="8"/>
      <c r="CU301" s="8"/>
      <c r="CV301" s="8"/>
      <c r="CW301" s="8"/>
      <c r="CX301" s="8"/>
    </row>
    <row r="302" ht="14.25" customHeight="1">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BN302" s="15"/>
      <c r="BO302" s="15"/>
      <c r="BP302" s="15"/>
      <c r="BQ302" s="15"/>
      <c r="BR302" s="15"/>
      <c r="BS302" s="15"/>
      <c r="BT302" s="15"/>
      <c r="BU302" s="15"/>
      <c r="BV302" s="15"/>
      <c r="BW302" s="15"/>
      <c r="BX302" s="15"/>
      <c r="BY302" s="15"/>
      <c r="BZ302" s="15"/>
      <c r="CA302" s="8"/>
      <c r="CB302" s="8"/>
      <c r="CC302" s="8"/>
      <c r="CD302" s="8"/>
      <c r="CE302" s="8"/>
      <c r="CF302" s="8"/>
      <c r="CG302" s="8"/>
      <c r="CH302" s="8"/>
      <c r="CI302" s="8"/>
      <c r="CJ302" s="8"/>
      <c r="CK302" s="8"/>
      <c r="CL302" s="8"/>
      <c r="CM302" s="8"/>
      <c r="CN302" s="8"/>
      <c r="CO302" s="8"/>
      <c r="CP302" s="8"/>
      <c r="CQ302" s="8"/>
      <c r="CR302" s="8"/>
      <c r="CS302" s="8"/>
      <c r="CT302" s="8"/>
      <c r="CU302" s="8"/>
      <c r="CV302" s="8"/>
      <c r="CW302" s="8"/>
      <c r="CX302" s="8"/>
    </row>
    <row r="303" ht="14.25" customHeight="1">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c r="BD303" s="15"/>
      <c r="BE303" s="15"/>
      <c r="BF303" s="15"/>
      <c r="BG303" s="15"/>
      <c r="BH303" s="15"/>
      <c r="BI303" s="15"/>
      <c r="BJ303" s="15"/>
      <c r="BK303" s="15"/>
      <c r="BL303" s="15"/>
      <c r="BM303" s="15"/>
      <c r="BN303" s="15"/>
      <c r="BO303" s="15"/>
      <c r="BP303" s="15"/>
      <c r="BQ303" s="15"/>
      <c r="BR303" s="15"/>
      <c r="BS303" s="15"/>
      <c r="BT303" s="15"/>
      <c r="BU303" s="15"/>
      <c r="BV303" s="15"/>
      <c r="BW303" s="15"/>
      <c r="BX303" s="15"/>
      <c r="BY303" s="15"/>
      <c r="BZ303" s="15"/>
      <c r="CA303" s="8"/>
      <c r="CB303" s="8"/>
      <c r="CC303" s="8"/>
      <c r="CD303" s="8"/>
      <c r="CE303" s="8"/>
      <c r="CF303" s="8"/>
      <c r="CG303" s="8"/>
      <c r="CH303" s="8"/>
      <c r="CI303" s="8"/>
      <c r="CJ303" s="8"/>
      <c r="CK303" s="8"/>
      <c r="CL303" s="8"/>
      <c r="CM303" s="8"/>
      <c r="CN303" s="8"/>
      <c r="CO303" s="8"/>
      <c r="CP303" s="8"/>
      <c r="CQ303" s="8"/>
      <c r="CR303" s="8"/>
      <c r="CS303" s="8"/>
      <c r="CT303" s="8"/>
      <c r="CU303" s="8"/>
      <c r="CV303" s="8"/>
      <c r="CW303" s="8"/>
      <c r="CX303" s="8"/>
    </row>
    <row r="304" ht="14.25" customHeight="1">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c r="BD304" s="15"/>
      <c r="BE304" s="15"/>
      <c r="BF304" s="15"/>
      <c r="BG304" s="15"/>
      <c r="BH304" s="15"/>
      <c r="BI304" s="15"/>
      <c r="BJ304" s="15"/>
      <c r="BK304" s="15"/>
      <c r="BL304" s="15"/>
      <c r="BM304" s="15"/>
      <c r="BN304" s="15"/>
      <c r="BO304" s="15"/>
      <c r="BP304" s="15"/>
      <c r="BQ304" s="15"/>
      <c r="BR304" s="15"/>
      <c r="BS304" s="15"/>
      <c r="BT304" s="15"/>
      <c r="BU304" s="15"/>
      <c r="BV304" s="15"/>
      <c r="BW304" s="15"/>
      <c r="BX304" s="15"/>
      <c r="BY304" s="15"/>
      <c r="BZ304" s="15"/>
      <c r="CA304" s="8"/>
      <c r="CB304" s="8"/>
      <c r="CC304" s="8"/>
      <c r="CD304" s="8"/>
      <c r="CE304" s="8"/>
      <c r="CF304" s="8"/>
      <c r="CG304" s="8"/>
      <c r="CH304" s="8"/>
      <c r="CI304" s="8"/>
      <c r="CJ304" s="8"/>
      <c r="CK304" s="8"/>
      <c r="CL304" s="8"/>
      <c r="CM304" s="8"/>
      <c r="CN304" s="8"/>
      <c r="CO304" s="8"/>
      <c r="CP304" s="8"/>
      <c r="CQ304" s="8"/>
      <c r="CR304" s="8"/>
      <c r="CS304" s="8"/>
      <c r="CT304" s="8"/>
      <c r="CU304" s="8"/>
      <c r="CV304" s="8"/>
      <c r="CW304" s="8"/>
      <c r="CX304" s="8"/>
    </row>
    <row r="305" ht="14.25" customHeight="1">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15"/>
      <c r="BB305" s="15"/>
      <c r="BC305" s="15"/>
      <c r="BD305" s="15"/>
      <c r="BE305" s="15"/>
      <c r="BF305" s="15"/>
      <c r="BG305" s="15"/>
      <c r="BH305" s="15"/>
      <c r="BI305" s="15"/>
      <c r="BJ305" s="15"/>
      <c r="BK305" s="15"/>
      <c r="BL305" s="15"/>
      <c r="BM305" s="15"/>
      <c r="BN305" s="15"/>
      <c r="BO305" s="15"/>
      <c r="BP305" s="15"/>
      <c r="BQ305" s="15"/>
      <c r="BR305" s="15"/>
      <c r="BS305" s="15"/>
      <c r="BT305" s="15"/>
      <c r="BU305" s="15"/>
      <c r="BV305" s="15"/>
      <c r="BW305" s="15"/>
      <c r="BX305" s="15"/>
      <c r="BY305" s="15"/>
      <c r="BZ305" s="15"/>
      <c r="CA305" s="8"/>
      <c r="CB305" s="8"/>
      <c r="CC305" s="8"/>
      <c r="CD305" s="8"/>
      <c r="CE305" s="8"/>
      <c r="CF305" s="8"/>
      <c r="CG305" s="8"/>
      <c r="CH305" s="8"/>
      <c r="CI305" s="8"/>
      <c r="CJ305" s="8"/>
      <c r="CK305" s="8"/>
      <c r="CL305" s="8"/>
      <c r="CM305" s="8"/>
      <c r="CN305" s="8"/>
      <c r="CO305" s="8"/>
      <c r="CP305" s="8"/>
      <c r="CQ305" s="8"/>
      <c r="CR305" s="8"/>
      <c r="CS305" s="8"/>
      <c r="CT305" s="8"/>
      <c r="CU305" s="8"/>
      <c r="CV305" s="8"/>
      <c r="CW305" s="8"/>
      <c r="CX305" s="8"/>
    </row>
    <row r="306" ht="14.25" customHeight="1">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c r="BC306" s="15"/>
      <c r="BD306" s="15"/>
      <c r="BE306" s="15"/>
      <c r="BF306" s="15"/>
      <c r="BG306" s="15"/>
      <c r="BH306" s="15"/>
      <c r="BI306" s="15"/>
      <c r="BJ306" s="15"/>
      <c r="BK306" s="15"/>
      <c r="BL306" s="15"/>
      <c r="BM306" s="15"/>
      <c r="BN306" s="15"/>
      <c r="BO306" s="15"/>
      <c r="BP306" s="15"/>
      <c r="BQ306" s="15"/>
      <c r="BR306" s="15"/>
      <c r="BS306" s="15"/>
      <c r="BT306" s="15"/>
      <c r="BU306" s="15"/>
      <c r="BV306" s="15"/>
      <c r="BW306" s="15"/>
      <c r="BX306" s="15"/>
      <c r="BY306" s="15"/>
      <c r="BZ306" s="15"/>
      <c r="CA306" s="8"/>
      <c r="CB306" s="8"/>
      <c r="CC306" s="8"/>
      <c r="CD306" s="8"/>
      <c r="CE306" s="8"/>
      <c r="CF306" s="8"/>
      <c r="CG306" s="8"/>
      <c r="CH306" s="8"/>
      <c r="CI306" s="8"/>
      <c r="CJ306" s="8"/>
      <c r="CK306" s="8"/>
      <c r="CL306" s="8"/>
      <c r="CM306" s="8"/>
      <c r="CN306" s="8"/>
      <c r="CO306" s="8"/>
      <c r="CP306" s="8"/>
      <c r="CQ306" s="8"/>
      <c r="CR306" s="8"/>
      <c r="CS306" s="8"/>
      <c r="CT306" s="8"/>
      <c r="CU306" s="8"/>
      <c r="CV306" s="8"/>
      <c r="CW306" s="8"/>
      <c r="CX306" s="8"/>
    </row>
    <row r="307" ht="14.25" customHeight="1">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5"/>
      <c r="BC307" s="15"/>
      <c r="BD307" s="15"/>
      <c r="BE307" s="15"/>
      <c r="BF307" s="15"/>
      <c r="BG307" s="15"/>
      <c r="BH307" s="15"/>
      <c r="BI307" s="15"/>
      <c r="BJ307" s="15"/>
      <c r="BK307" s="15"/>
      <c r="BL307" s="15"/>
      <c r="BM307" s="15"/>
      <c r="BN307" s="15"/>
      <c r="BO307" s="15"/>
      <c r="BP307" s="15"/>
      <c r="BQ307" s="15"/>
      <c r="BR307" s="15"/>
      <c r="BS307" s="15"/>
      <c r="BT307" s="15"/>
      <c r="BU307" s="15"/>
      <c r="BV307" s="15"/>
      <c r="BW307" s="15"/>
      <c r="BX307" s="15"/>
      <c r="BY307" s="15"/>
      <c r="BZ307" s="15"/>
      <c r="CA307" s="8"/>
      <c r="CB307" s="8"/>
      <c r="CC307" s="8"/>
      <c r="CD307" s="8"/>
      <c r="CE307" s="8"/>
      <c r="CF307" s="8"/>
      <c r="CG307" s="8"/>
      <c r="CH307" s="8"/>
      <c r="CI307" s="8"/>
      <c r="CJ307" s="8"/>
      <c r="CK307" s="8"/>
      <c r="CL307" s="8"/>
      <c r="CM307" s="8"/>
      <c r="CN307" s="8"/>
      <c r="CO307" s="8"/>
      <c r="CP307" s="8"/>
      <c r="CQ307" s="8"/>
      <c r="CR307" s="8"/>
      <c r="CS307" s="8"/>
      <c r="CT307" s="8"/>
      <c r="CU307" s="8"/>
      <c r="CV307" s="8"/>
      <c r="CW307" s="8"/>
      <c r="CX307" s="8"/>
    </row>
    <row r="308" ht="14.25" customHeight="1">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c r="BC308" s="15"/>
      <c r="BD308" s="15"/>
      <c r="BE308" s="15"/>
      <c r="BF308" s="15"/>
      <c r="BG308" s="15"/>
      <c r="BH308" s="15"/>
      <c r="BI308" s="15"/>
      <c r="BJ308" s="15"/>
      <c r="BK308" s="15"/>
      <c r="BL308" s="15"/>
      <c r="BM308" s="15"/>
      <c r="BN308" s="15"/>
      <c r="BO308" s="15"/>
      <c r="BP308" s="15"/>
      <c r="BQ308" s="15"/>
      <c r="BR308" s="15"/>
      <c r="BS308" s="15"/>
      <c r="BT308" s="15"/>
      <c r="BU308" s="15"/>
      <c r="BV308" s="15"/>
      <c r="BW308" s="15"/>
      <c r="BX308" s="15"/>
      <c r="BY308" s="15"/>
      <c r="BZ308" s="15"/>
      <c r="CA308" s="8"/>
      <c r="CB308" s="8"/>
      <c r="CC308" s="8"/>
      <c r="CD308" s="8"/>
      <c r="CE308" s="8"/>
      <c r="CF308" s="8"/>
      <c r="CG308" s="8"/>
      <c r="CH308" s="8"/>
      <c r="CI308" s="8"/>
      <c r="CJ308" s="8"/>
      <c r="CK308" s="8"/>
      <c r="CL308" s="8"/>
      <c r="CM308" s="8"/>
      <c r="CN308" s="8"/>
      <c r="CO308" s="8"/>
      <c r="CP308" s="8"/>
      <c r="CQ308" s="8"/>
      <c r="CR308" s="8"/>
      <c r="CS308" s="8"/>
      <c r="CT308" s="8"/>
      <c r="CU308" s="8"/>
      <c r="CV308" s="8"/>
      <c r="CW308" s="8"/>
      <c r="CX308" s="8"/>
    </row>
    <row r="309" ht="14.25" customHeight="1">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15"/>
      <c r="BB309" s="15"/>
      <c r="BC309" s="15"/>
      <c r="BD309" s="15"/>
      <c r="BE309" s="15"/>
      <c r="BF309" s="15"/>
      <c r="BG309" s="15"/>
      <c r="BH309" s="15"/>
      <c r="BI309" s="15"/>
      <c r="BJ309" s="15"/>
      <c r="BK309" s="15"/>
      <c r="BL309" s="15"/>
      <c r="BM309" s="15"/>
      <c r="BN309" s="15"/>
      <c r="BO309" s="15"/>
      <c r="BP309" s="15"/>
      <c r="BQ309" s="15"/>
      <c r="BR309" s="15"/>
      <c r="BS309" s="15"/>
      <c r="BT309" s="15"/>
      <c r="BU309" s="15"/>
      <c r="BV309" s="15"/>
      <c r="BW309" s="15"/>
      <c r="BX309" s="15"/>
      <c r="BY309" s="15"/>
      <c r="BZ309" s="15"/>
      <c r="CA309" s="8"/>
      <c r="CB309" s="8"/>
      <c r="CC309" s="8"/>
      <c r="CD309" s="8"/>
      <c r="CE309" s="8"/>
      <c r="CF309" s="8"/>
      <c r="CG309" s="8"/>
      <c r="CH309" s="8"/>
      <c r="CI309" s="8"/>
      <c r="CJ309" s="8"/>
      <c r="CK309" s="8"/>
      <c r="CL309" s="8"/>
      <c r="CM309" s="8"/>
      <c r="CN309" s="8"/>
      <c r="CO309" s="8"/>
      <c r="CP309" s="8"/>
      <c r="CQ309" s="8"/>
      <c r="CR309" s="8"/>
      <c r="CS309" s="8"/>
      <c r="CT309" s="8"/>
      <c r="CU309" s="8"/>
      <c r="CV309" s="8"/>
      <c r="CW309" s="8"/>
      <c r="CX309" s="8"/>
    </row>
    <row r="310" ht="14.25" customHeight="1">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c r="BC310" s="15"/>
      <c r="BD310" s="15"/>
      <c r="BE310" s="15"/>
      <c r="BF310" s="15"/>
      <c r="BG310" s="15"/>
      <c r="BH310" s="15"/>
      <c r="BI310" s="15"/>
      <c r="BJ310" s="15"/>
      <c r="BK310" s="15"/>
      <c r="BL310" s="15"/>
      <c r="BM310" s="15"/>
      <c r="BN310" s="15"/>
      <c r="BO310" s="15"/>
      <c r="BP310" s="15"/>
      <c r="BQ310" s="15"/>
      <c r="BR310" s="15"/>
      <c r="BS310" s="15"/>
      <c r="BT310" s="15"/>
      <c r="BU310" s="15"/>
      <c r="BV310" s="15"/>
      <c r="BW310" s="15"/>
      <c r="BX310" s="15"/>
      <c r="BY310" s="15"/>
      <c r="BZ310" s="15"/>
      <c r="CA310" s="8"/>
      <c r="CB310" s="8"/>
      <c r="CC310" s="8"/>
      <c r="CD310" s="8"/>
      <c r="CE310" s="8"/>
      <c r="CF310" s="8"/>
      <c r="CG310" s="8"/>
      <c r="CH310" s="8"/>
      <c r="CI310" s="8"/>
      <c r="CJ310" s="8"/>
      <c r="CK310" s="8"/>
      <c r="CL310" s="8"/>
      <c r="CM310" s="8"/>
      <c r="CN310" s="8"/>
      <c r="CO310" s="8"/>
      <c r="CP310" s="8"/>
      <c r="CQ310" s="8"/>
      <c r="CR310" s="8"/>
      <c r="CS310" s="8"/>
      <c r="CT310" s="8"/>
      <c r="CU310" s="8"/>
      <c r="CV310" s="8"/>
      <c r="CW310" s="8"/>
      <c r="CX310" s="8"/>
    </row>
    <row r="311" ht="14.25" customHeight="1">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15"/>
      <c r="BB311" s="15"/>
      <c r="BC311" s="15"/>
      <c r="BD311" s="15"/>
      <c r="BE311" s="15"/>
      <c r="BF311" s="15"/>
      <c r="BG311" s="15"/>
      <c r="BH311" s="15"/>
      <c r="BI311" s="15"/>
      <c r="BJ311" s="15"/>
      <c r="BK311" s="15"/>
      <c r="BL311" s="15"/>
      <c r="BM311" s="15"/>
      <c r="BN311" s="15"/>
      <c r="BO311" s="15"/>
      <c r="BP311" s="15"/>
      <c r="BQ311" s="15"/>
      <c r="BR311" s="15"/>
      <c r="BS311" s="15"/>
      <c r="BT311" s="15"/>
      <c r="BU311" s="15"/>
      <c r="BV311" s="15"/>
      <c r="BW311" s="15"/>
      <c r="BX311" s="15"/>
      <c r="BY311" s="15"/>
      <c r="BZ311" s="15"/>
      <c r="CA311" s="8"/>
      <c r="CB311" s="8"/>
      <c r="CC311" s="8"/>
      <c r="CD311" s="8"/>
      <c r="CE311" s="8"/>
      <c r="CF311" s="8"/>
      <c r="CG311" s="8"/>
      <c r="CH311" s="8"/>
      <c r="CI311" s="8"/>
      <c r="CJ311" s="8"/>
      <c r="CK311" s="8"/>
      <c r="CL311" s="8"/>
      <c r="CM311" s="8"/>
      <c r="CN311" s="8"/>
      <c r="CO311" s="8"/>
      <c r="CP311" s="8"/>
      <c r="CQ311" s="8"/>
      <c r="CR311" s="8"/>
      <c r="CS311" s="8"/>
      <c r="CT311" s="8"/>
      <c r="CU311" s="8"/>
      <c r="CV311" s="8"/>
      <c r="CW311" s="8"/>
      <c r="CX311" s="8"/>
    </row>
    <row r="312" ht="14.25" customHeight="1">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c r="BC312" s="15"/>
      <c r="BD312" s="15"/>
      <c r="BE312" s="15"/>
      <c r="BF312" s="15"/>
      <c r="BG312" s="15"/>
      <c r="BH312" s="15"/>
      <c r="BI312" s="15"/>
      <c r="BJ312" s="15"/>
      <c r="BK312" s="15"/>
      <c r="BL312" s="15"/>
      <c r="BM312" s="15"/>
      <c r="BN312" s="15"/>
      <c r="BO312" s="15"/>
      <c r="BP312" s="15"/>
      <c r="BQ312" s="15"/>
      <c r="BR312" s="15"/>
      <c r="BS312" s="15"/>
      <c r="BT312" s="15"/>
      <c r="BU312" s="15"/>
      <c r="BV312" s="15"/>
      <c r="BW312" s="15"/>
      <c r="BX312" s="15"/>
      <c r="BY312" s="15"/>
      <c r="BZ312" s="15"/>
      <c r="CA312" s="8"/>
      <c r="CB312" s="8"/>
      <c r="CC312" s="8"/>
      <c r="CD312" s="8"/>
      <c r="CE312" s="8"/>
      <c r="CF312" s="8"/>
      <c r="CG312" s="8"/>
      <c r="CH312" s="8"/>
      <c r="CI312" s="8"/>
      <c r="CJ312" s="8"/>
      <c r="CK312" s="8"/>
      <c r="CL312" s="8"/>
      <c r="CM312" s="8"/>
      <c r="CN312" s="8"/>
      <c r="CO312" s="8"/>
      <c r="CP312" s="8"/>
      <c r="CQ312" s="8"/>
      <c r="CR312" s="8"/>
      <c r="CS312" s="8"/>
      <c r="CT312" s="8"/>
      <c r="CU312" s="8"/>
      <c r="CV312" s="8"/>
      <c r="CW312" s="8"/>
      <c r="CX312" s="8"/>
    </row>
    <row r="313" ht="14.25" customHeight="1">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8"/>
      <c r="CB313" s="8"/>
      <c r="CC313" s="8"/>
      <c r="CD313" s="8"/>
      <c r="CE313" s="8"/>
      <c r="CF313" s="8"/>
      <c r="CG313" s="8"/>
      <c r="CH313" s="8"/>
      <c r="CI313" s="8"/>
      <c r="CJ313" s="8"/>
      <c r="CK313" s="8"/>
      <c r="CL313" s="8"/>
      <c r="CM313" s="8"/>
      <c r="CN313" s="8"/>
      <c r="CO313" s="8"/>
      <c r="CP313" s="8"/>
      <c r="CQ313" s="8"/>
      <c r="CR313" s="8"/>
      <c r="CS313" s="8"/>
      <c r="CT313" s="8"/>
      <c r="CU313" s="8"/>
      <c r="CV313" s="8"/>
      <c r="CW313" s="8"/>
      <c r="CX313" s="8"/>
    </row>
    <row r="314" ht="14.25" customHeight="1">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c r="BC314" s="15"/>
      <c r="BD314" s="15"/>
      <c r="BE314" s="15"/>
      <c r="BF314" s="15"/>
      <c r="BG314" s="15"/>
      <c r="BH314" s="15"/>
      <c r="BI314" s="15"/>
      <c r="BJ314" s="15"/>
      <c r="BK314" s="15"/>
      <c r="BL314" s="15"/>
      <c r="BM314" s="15"/>
      <c r="BN314" s="15"/>
      <c r="BO314" s="15"/>
      <c r="BP314" s="15"/>
      <c r="BQ314" s="15"/>
      <c r="BR314" s="15"/>
      <c r="BS314" s="15"/>
      <c r="BT314" s="15"/>
      <c r="BU314" s="15"/>
      <c r="BV314" s="15"/>
      <c r="BW314" s="15"/>
      <c r="BX314" s="15"/>
      <c r="BY314" s="15"/>
      <c r="BZ314" s="15"/>
      <c r="CA314" s="8"/>
      <c r="CB314" s="8"/>
      <c r="CC314" s="8"/>
      <c r="CD314" s="8"/>
      <c r="CE314" s="8"/>
      <c r="CF314" s="8"/>
      <c r="CG314" s="8"/>
      <c r="CH314" s="8"/>
      <c r="CI314" s="8"/>
      <c r="CJ314" s="8"/>
      <c r="CK314" s="8"/>
      <c r="CL314" s="8"/>
      <c r="CM314" s="8"/>
      <c r="CN314" s="8"/>
      <c r="CO314" s="8"/>
      <c r="CP314" s="8"/>
      <c r="CQ314" s="8"/>
      <c r="CR314" s="8"/>
      <c r="CS314" s="8"/>
      <c r="CT314" s="8"/>
      <c r="CU314" s="8"/>
      <c r="CV314" s="8"/>
      <c r="CW314" s="8"/>
      <c r="CX314" s="8"/>
    </row>
    <row r="315" ht="14.25" customHeight="1">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c r="AY315" s="15"/>
      <c r="AZ315" s="15"/>
      <c r="BA315" s="15"/>
      <c r="BB315" s="15"/>
      <c r="BC315" s="15"/>
      <c r="BD315" s="15"/>
      <c r="BE315" s="15"/>
      <c r="BF315" s="15"/>
      <c r="BG315" s="15"/>
      <c r="BH315" s="15"/>
      <c r="BI315" s="15"/>
      <c r="BJ315" s="15"/>
      <c r="BK315" s="15"/>
      <c r="BL315" s="15"/>
      <c r="BM315" s="15"/>
      <c r="BN315" s="15"/>
      <c r="BO315" s="15"/>
      <c r="BP315" s="15"/>
      <c r="BQ315" s="15"/>
      <c r="BR315" s="15"/>
      <c r="BS315" s="15"/>
      <c r="BT315" s="15"/>
      <c r="BU315" s="15"/>
      <c r="BV315" s="15"/>
      <c r="BW315" s="15"/>
      <c r="BX315" s="15"/>
      <c r="BY315" s="15"/>
      <c r="BZ315" s="15"/>
      <c r="CA315" s="8"/>
      <c r="CB315" s="8"/>
      <c r="CC315" s="8"/>
      <c r="CD315" s="8"/>
      <c r="CE315" s="8"/>
      <c r="CF315" s="8"/>
      <c r="CG315" s="8"/>
      <c r="CH315" s="8"/>
      <c r="CI315" s="8"/>
      <c r="CJ315" s="8"/>
      <c r="CK315" s="8"/>
      <c r="CL315" s="8"/>
      <c r="CM315" s="8"/>
      <c r="CN315" s="8"/>
      <c r="CO315" s="8"/>
      <c r="CP315" s="8"/>
      <c r="CQ315" s="8"/>
      <c r="CR315" s="8"/>
      <c r="CS315" s="8"/>
      <c r="CT315" s="8"/>
      <c r="CU315" s="8"/>
      <c r="CV315" s="8"/>
      <c r="CW315" s="8"/>
      <c r="CX315" s="8"/>
    </row>
    <row r="316" ht="14.25" customHeight="1">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BW316" s="15"/>
      <c r="BX316" s="15"/>
      <c r="BY316" s="15"/>
      <c r="BZ316" s="15"/>
      <c r="CA316" s="8"/>
      <c r="CB316" s="8"/>
      <c r="CC316" s="8"/>
      <c r="CD316" s="8"/>
      <c r="CE316" s="8"/>
      <c r="CF316" s="8"/>
      <c r="CG316" s="8"/>
      <c r="CH316" s="8"/>
      <c r="CI316" s="8"/>
      <c r="CJ316" s="8"/>
      <c r="CK316" s="8"/>
      <c r="CL316" s="8"/>
      <c r="CM316" s="8"/>
      <c r="CN316" s="8"/>
      <c r="CO316" s="8"/>
      <c r="CP316" s="8"/>
      <c r="CQ316" s="8"/>
      <c r="CR316" s="8"/>
      <c r="CS316" s="8"/>
      <c r="CT316" s="8"/>
      <c r="CU316" s="8"/>
      <c r="CV316" s="8"/>
      <c r="CW316" s="8"/>
      <c r="CX316" s="8"/>
    </row>
    <row r="317" ht="14.25" customHeight="1">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BW317" s="15"/>
      <c r="BX317" s="15"/>
      <c r="BY317" s="15"/>
      <c r="BZ317" s="15"/>
      <c r="CA317" s="8"/>
      <c r="CB317" s="8"/>
      <c r="CC317" s="8"/>
      <c r="CD317" s="8"/>
      <c r="CE317" s="8"/>
      <c r="CF317" s="8"/>
      <c r="CG317" s="8"/>
      <c r="CH317" s="8"/>
      <c r="CI317" s="8"/>
      <c r="CJ317" s="8"/>
      <c r="CK317" s="8"/>
      <c r="CL317" s="8"/>
      <c r="CM317" s="8"/>
      <c r="CN317" s="8"/>
      <c r="CO317" s="8"/>
      <c r="CP317" s="8"/>
      <c r="CQ317" s="8"/>
      <c r="CR317" s="8"/>
      <c r="CS317" s="8"/>
      <c r="CT317" s="8"/>
      <c r="CU317" s="8"/>
      <c r="CV317" s="8"/>
      <c r="CW317" s="8"/>
      <c r="CX317" s="8"/>
    </row>
    <row r="318" ht="14.25" customHeight="1">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BN318" s="15"/>
      <c r="BO318" s="15"/>
      <c r="BP318" s="15"/>
      <c r="BQ318" s="15"/>
      <c r="BR318" s="15"/>
      <c r="BS318" s="15"/>
      <c r="BT318" s="15"/>
      <c r="BU318" s="15"/>
      <c r="BV318" s="15"/>
      <c r="BW318" s="15"/>
      <c r="BX318" s="15"/>
      <c r="BY318" s="15"/>
      <c r="BZ318" s="15"/>
      <c r="CA318" s="8"/>
      <c r="CB318" s="8"/>
      <c r="CC318" s="8"/>
      <c r="CD318" s="8"/>
      <c r="CE318" s="8"/>
      <c r="CF318" s="8"/>
      <c r="CG318" s="8"/>
      <c r="CH318" s="8"/>
      <c r="CI318" s="8"/>
      <c r="CJ318" s="8"/>
      <c r="CK318" s="8"/>
      <c r="CL318" s="8"/>
      <c r="CM318" s="8"/>
      <c r="CN318" s="8"/>
      <c r="CO318" s="8"/>
      <c r="CP318" s="8"/>
      <c r="CQ318" s="8"/>
      <c r="CR318" s="8"/>
      <c r="CS318" s="8"/>
      <c r="CT318" s="8"/>
      <c r="CU318" s="8"/>
      <c r="CV318" s="8"/>
      <c r="CW318" s="8"/>
      <c r="CX318" s="8"/>
    </row>
    <row r="319" ht="14.25" customHeight="1">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BW319" s="15"/>
      <c r="BX319" s="15"/>
      <c r="BY319" s="15"/>
      <c r="BZ319" s="15"/>
      <c r="CA319" s="8"/>
      <c r="CB319" s="8"/>
      <c r="CC319" s="8"/>
      <c r="CD319" s="8"/>
      <c r="CE319" s="8"/>
      <c r="CF319" s="8"/>
      <c r="CG319" s="8"/>
      <c r="CH319" s="8"/>
      <c r="CI319" s="8"/>
      <c r="CJ319" s="8"/>
      <c r="CK319" s="8"/>
      <c r="CL319" s="8"/>
      <c r="CM319" s="8"/>
      <c r="CN319" s="8"/>
      <c r="CO319" s="8"/>
      <c r="CP319" s="8"/>
      <c r="CQ319" s="8"/>
      <c r="CR319" s="8"/>
      <c r="CS319" s="8"/>
      <c r="CT319" s="8"/>
      <c r="CU319" s="8"/>
      <c r="CV319" s="8"/>
      <c r="CW319" s="8"/>
      <c r="CX319" s="8"/>
    </row>
    <row r="320" ht="14.25" customHeight="1">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BW320" s="15"/>
      <c r="BX320" s="15"/>
      <c r="BY320" s="15"/>
      <c r="BZ320" s="15"/>
      <c r="CA320" s="8"/>
      <c r="CB320" s="8"/>
      <c r="CC320" s="8"/>
      <c r="CD320" s="8"/>
      <c r="CE320" s="8"/>
      <c r="CF320" s="8"/>
      <c r="CG320" s="8"/>
      <c r="CH320" s="8"/>
      <c r="CI320" s="8"/>
      <c r="CJ320" s="8"/>
      <c r="CK320" s="8"/>
      <c r="CL320" s="8"/>
      <c r="CM320" s="8"/>
      <c r="CN320" s="8"/>
      <c r="CO320" s="8"/>
      <c r="CP320" s="8"/>
      <c r="CQ320" s="8"/>
      <c r="CR320" s="8"/>
      <c r="CS320" s="8"/>
      <c r="CT320" s="8"/>
      <c r="CU320" s="8"/>
      <c r="CV320" s="8"/>
      <c r="CW320" s="8"/>
      <c r="CX320" s="8"/>
    </row>
    <row r="321" ht="14.25" customHeight="1">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BN321" s="15"/>
      <c r="BO321" s="15"/>
      <c r="BP321" s="15"/>
      <c r="BQ321" s="15"/>
      <c r="BR321" s="15"/>
      <c r="BS321" s="15"/>
      <c r="BT321" s="15"/>
      <c r="BU321" s="15"/>
      <c r="BV321" s="15"/>
      <c r="BW321" s="15"/>
      <c r="BX321" s="15"/>
      <c r="BY321" s="15"/>
      <c r="BZ321" s="15"/>
      <c r="CA321" s="8"/>
      <c r="CB321" s="8"/>
      <c r="CC321" s="8"/>
      <c r="CD321" s="8"/>
      <c r="CE321" s="8"/>
      <c r="CF321" s="8"/>
      <c r="CG321" s="8"/>
      <c r="CH321" s="8"/>
      <c r="CI321" s="8"/>
      <c r="CJ321" s="8"/>
      <c r="CK321" s="8"/>
      <c r="CL321" s="8"/>
      <c r="CM321" s="8"/>
      <c r="CN321" s="8"/>
      <c r="CO321" s="8"/>
      <c r="CP321" s="8"/>
      <c r="CQ321" s="8"/>
      <c r="CR321" s="8"/>
      <c r="CS321" s="8"/>
      <c r="CT321" s="8"/>
      <c r="CU321" s="8"/>
      <c r="CV321" s="8"/>
      <c r="CW321" s="8"/>
      <c r="CX321" s="8"/>
    </row>
    <row r="322" ht="14.25" customHeight="1">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X322" s="15"/>
      <c r="BY322" s="15"/>
      <c r="BZ322" s="15"/>
      <c r="CA322" s="8"/>
      <c r="CB322" s="8"/>
      <c r="CC322" s="8"/>
      <c r="CD322" s="8"/>
      <c r="CE322" s="8"/>
      <c r="CF322" s="8"/>
      <c r="CG322" s="8"/>
      <c r="CH322" s="8"/>
      <c r="CI322" s="8"/>
      <c r="CJ322" s="8"/>
      <c r="CK322" s="8"/>
      <c r="CL322" s="8"/>
      <c r="CM322" s="8"/>
      <c r="CN322" s="8"/>
      <c r="CO322" s="8"/>
      <c r="CP322" s="8"/>
      <c r="CQ322" s="8"/>
      <c r="CR322" s="8"/>
      <c r="CS322" s="8"/>
      <c r="CT322" s="8"/>
      <c r="CU322" s="8"/>
      <c r="CV322" s="8"/>
      <c r="CW322" s="8"/>
      <c r="CX322" s="8"/>
    </row>
    <row r="323" ht="14.25" customHeight="1">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5"/>
      <c r="BC323" s="15"/>
      <c r="BD323" s="15"/>
      <c r="BE323" s="15"/>
      <c r="BF323" s="15"/>
      <c r="BG323" s="15"/>
      <c r="BH323" s="15"/>
      <c r="BI323" s="15"/>
      <c r="BJ323" s="15"/>
      <c r="BK323" s="15"/>
      <c r="BL323" s="15"/>
      <c r="BM323" s="15"/>
      <c r="BN323" s="15"/>
      <c r="BO323" s="15"/>
      <c r="BP323" s="15"/>
      <c r="BQ323" s="15"/>
      <c r="BR323" s="15"/>
      <c r="BS323" s="15"/>
      <c r="BT323" s="15"/>
      <c r="BU323" s="15"/>
      <c r="BV323" s="15"/>
      <c r="BW323" s="15"/>
      <c r="BX323" s="15"/>
      <c r="BY323" s="15"/>
      <c r="BZ323" s="15"/>
      <c r="CA323" s="8"/>
      <c r="CB323" s="8"/>
      <c r="CC323" s="8"/>
      <c r="CD323" s="8"/>
      <c r="CE323" s="8"/>
      <c r="CF323" s="8"/>
      <c r="CG323" s="8"/>
      <c r="CH323" s="8"/>
      <c r="CI323" s="8"/>
      <c r="CJ323" s="8"/>
      <c r="CK323" s="8"/>
      <c r="CL323" s="8"/>
      <c r="CM323" s="8"/>
      <c r="CN323" s="8"/>
      <c r="CO323" s="8"/>
      <c r="CP323" s="8"/>
      <c r="CQ323" s="8"/>
      <c r="CR323" s="8"/>
      <c r="CS323" s="8"/>
      <c r="CT323" s="8"/>
      <c r="CU323" s="8"/>
      <c r="CV323" s="8"/>
      <c r="CW323" s="8"/>
      <c r="CX323" s="8"/>
    </row>
    <row r="324" ht="14.25" customHeight="1">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BW324" s="15"/>
      <c r="BX324" s="15"/>
      <c r="BY324" s="15"/>
      <c r="BZ324" s="15"/>
      <c r="CA324" s="8"/>
      <c r="CB324" s="8"/>
      <c r="CC324" s="8"/>
      <c r="CD324" s="8"/>
      <c r="CE324" s="8"/>
      <c r="CF324" s="8"/>
      <c r="CG324" s="8"/>
      <c r="CH324" s="8"/>
      <c r="CI324" s="8"/>
      <c r="CJ324" s="8"/>
      <c r="CK324" s="8"/>
      <c r="CL324" s="8"/>
      <c r="CM324" s="8"/>
      <c r="CN324" s="8"/>
      <c r="CO324" s="8"/>
      <c r="CP324" s="8"/>
      <c r="CQ324" s="8"/>
      <c r="CR324" s="8"/>
      <c r="CS324" s="8"/>
      <c r="CT324" s="8"/>
      <c r="CU324" s="8"/>
      <c r="CV324" s="8"/>
      <c r="CW324" s="8"/>
      <c r="CX324" s="8"/>
    </row>
    <row r="325" ht="14.25" customHeight="1">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c r="BT325" s="15"/>
      <c r="BU325" s="15"/>
      <c r="BV325" s="15"/>
      <c r="BW325" s="15"/>
      <c r="BX325" s="15"/>
      <c r="BY325" s="15"/>
      <c r="BZ325" s="15"/>
      <c r="CA325" s="8"/>
      <c r="CB325" s="8"/>
      <c r="CC325" s="8"/>
      <c r="CD325" s="8"/>
      <c r="CE325" s="8"/>
      <c r="CF325" s="8"/>
      <c r="CG325" s="8"/>
      <c r="CH325" s="8"/>
      <c r="CI325" s="8"/>
      <c r="CJ325" s="8"/>
      <c r="CK325" s="8"/>
      <c r="CL325" s="8"/>
      <c r="CM325" s="8"/>
      <c r="CN325" s="8"/>
      <c r="CO325" s="8"/>
      <c r="CP325" s="8"/>
      <c r="CQ325" s="8"/>
      <c r="CR325" s="8"/>
      <c r="CS325" s="8"/>
      <c r="CT325" s="8"/>
      <c r="CU325" s="8"/>
      <c r="CV325" s="8"/>
      <c r="CW325" s="8"/>
      <c r="CX325" s="8"/>
    </row>
    <row r="326" ht="14.25" customHeight="1">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BN326" s="15"/>
      <c r="BO326" s="15"/>
      <c r="BP326" s="15"/>
      <c r="BQ326" s="15"/>
      <c r="BR326" s="15"/>
      <c r="BS326" s="15"/>
      <c r="BT326" s="15"/>
      <c r="BU326" s="15"/>
      <c r="BV326" s="15"/>
      <c r="BW326" s="15"/>
      <c r="BX326" s="15"/>
      <c r="BY326" s="15"/>
      <c r="BZ326" s="15"/>
      <c r="CA326" s="8"/>
      <c r="CB326" s="8"/>
      <c r="CC326" s="8"/>
      <c r="CD326" s="8"/>
      <c r="CE326" s="8"/>
      <c r="CF326" s="8"/>
      <c r="CG326" s="8"/>
      <c r="CH326" s="8"/>
      <c r="CI326" s="8"/>
      <c r="CJ326" s="8"/>
      <c r="CK326" s="8"/>
      <c r="CL326" s="8"/>
      <c r="CM326" s="8"/>
      <c r="CN326" s="8"/>
      <c r="CO326" s="8"/>
      <c r="CP326" s="8"/>
      <c r="CQ326" s="8"/>
      <c r="CR326" s="8"/>
      <c r="CS326" s="8"/>
      <c r="CT326" s="8"/>
      <c r="CU326" s="8"/>
      <c r="CV326" s="8"/>
      <c r="CW326" s="8"/>
      <c r="CX326" s="8"/>
    </row>
    <row r="327" ht="14.25" customHeight="1">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15"/>
      <c r="BB327" s="15"/>
      <c r="BC327" s="15"/>
      <c r="BD327" s="15"/>
      <c r="BE327" s="15"/>
      <c r="BF327" s="15"/>
      <c r="BG327" s="15"/>
      <c r="BH327" s="15"/>
      <c r="BI327" s="15"/>
      <c r="BJ327" s="15"/>
      <c r="BK327" s="15"/>
      <c r="BL327" s="15"/>
      <c r="BM327" s="15"/>
      <c r="BN327" s="15"/>
      <c r="BO327" s="15"/>
      <c r="BP327" s="15"/>
      <c r="BQ327" s="15"/>
      <c r="BR327" s="15"/>
      <c r="BS327" s="15"/>
      <c r="BT327" s="15"/>
      <c r="BU327" s="15"/>
      <c r="BV327" s="15"/>
      <c r="BW327" s="15"/>
      <c r="BX327" s="15"/>
      <c r="BY327" s="15"/>
      <c r="BZ327" s="15"/>
      <c r="CA327" s="8"/>
      <c r="CB327" s="8"/>
      <c r="CC327" s="8"/>
      <c r="CD327" s="8"/>
      <c r="CE327" s="8"/>
      <c r="CF327" s="8"/>
      <c r="CG327" s="8"/>
      <c r="CH327" s="8"/>
      <c r="CI327" s="8"/>
      <c r="CJ327" s="8"/>
      <c r="CK327" s="8"/>
      <c r="CL327" s="8"/>
      <c r="CM327" s="8"/>
      <c r="CN327" s="8"/>
      <c r="CO327" s="8"/>
      <c r="CP327" s="8"/>
      <c r="CQ327" s="8"/>
      <c r="CR327" s="8"/>
      <c r="CS327" s="8"/>
      <c r="CT327" s="8"/>
      <c r="CU327" s="8"/>
      <c r="CV327" s="8"/>
      <c r="CW327" s="8"/>
      <c r="CX327" s="8"/>
    </row>
    <row r="328" ht="14.25" customHeight="1">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c r="BC328" s="15"/>
      <c r="BD328" s="15"/>
      <c r="BE328" s="15"/>
      <c r="BF328" s="15"/>
      <c r="BG328" s="15"/>
      <c r="BH328" s="15"/>
      <c r="BI328" s="15"/>
      <c r="BJ328" s="15"/>
      <c r="BK328" s="15"/>
      <c r="BL328" s="15"/>
      <c r="BM328" s="15"/>
      <c r="BN328" s="15"/>
      <c r="BO328" s="15"/>
      <c r="BP328" s="15"/>
      <c r="BQ328" s="15"/>
      <c r="BR328" s="15"/>
      <c r="BS328" s="15"/>
      <c r="BT328" s="15"/>
      <c r="BU328" s="15"/>
      <c r="BV328" s="15"/>
      <c r="BW328" s="15"/>
      <c r="BX328" s="15"/>
      <c r="BY328" s="15"/>
      <c r="BZ328" s="15"/>
      <c r="CA328" s="8"/>
      <c r="CB328" s="8"/>
      <c r="CC328" s="8"/>
      <c r="CD328" s="8"/>
      <c r="CE328" s="8"/>
      <c r="CF328" s="8"/>
      <c r="CG328" s="8"/>
      <c r="CH328" s="8"/>
      <c r="CI328" s="8"/>
      <c r="CJ328" s="8"/>
      <c r="CK328" s="8"/>
      <c r="CL328" s="8"/>
      <c r="CM328" s="8"/>
      <c r="CN328" s="8"/>
      <c r="CO328" s="8"/>
      <c r="CP328" s="8"/>
      <c r="CQ328" s="8"/>
      <c r="CR328" s="8"/>
      <c r="CS328" s="8"/>
      <c r="CT328" s="8"/>
      <c r="CU328" s="8"/>
      <c r="CV328" s="8"/>
      <c r="CW328" s="8"/>
      <c r="CX328" s="8"/>
    </row>
    <row r="329" ht="14.25" customHeight="1">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15"/>
      <c r="BB329" s="15"/>
      <c r="BC329" s="15"/>
      <c r="BD329" s="15"/>
      <c r="BE329" s="15"/>
      <c r="BF329" s="15"/>
      <c r="BG329" s="15"/>
      <c r="BH329" s="15"/>
      <c r="BI329" s="15"/>
      <c r="BJ329" s="15"/>
      <c r="BK329" s="15"/>
      <c r="BL329" s="15"/>
      <c r="BM329" s="15"/>
      <c r="BN329" s="15"/>
      <c r="BO329" s="15"/>
      <c r="BP329" s="15"/>
      <c r="BQ329" s="15"/>
      <c r="BR329" s="15"/>
      <c r="BS329" s="15"/>
      <c r="BT329" s="15"/>
      <c r="BU329" s="15"/>
      <c r="BV329" s="15"/>
      <c r="BW329" s="15"/>
      <c r="BX329" s="15"/>
      <c r="BY329" s="15"/>
      <c r="BZ329" s="15"/>
      <c r="CA329" s="8"/>
      <c r="CB329" s="8"/>
      <c r="CC329" s="8"/>
      <c r="CD329" s="8"/>
      <c r="CE329" s="8"/>
      <c r="CF329" s="8"/>
      <c r="CG329" s="8"/>
      <c r="CH329" s="8"/>
      <c r="CI329" s="8"/>
      <c r="CJ329" s="8"/>
      <c r="CK329" s="8"/>
      <c r="CL329" s="8"/>
      <c r="CM329" s="8"/>
      <c r="CN329" s="8"/>
      <c r="CO329" s="8"/>
      <c r="CP329" s="8"/>
      <c r="CQ329" s="8"/>
      <c r="CR329" s="8"/>
      <c r="CS329" s="8"/>
      <c r="CT329" s="8"/>
      <c r="CU329" s="8"/>
      <c r="CV329" s="8"/>
      <c r="CW329" s="8"/>
      <c r="CX329" s="8"/>
    </row>
    <row r="330" ht="14.25" customHeight="1">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BW330" s="15"/>
      <c r="BX330" s="15"/>
      <c r="BY330" s="15"/>
      <c r="BZ330" s="15"/>
      <c r="CA330" s="8"/>
      <c r="CB330" s="8"/>
      <c r="CC330" s="8"/>
      <c r="CD330" s="8"/>
      <c r="CE330" s="8"/>
      <c r="CF330" s="8"/>
      <c r="CG330" s="8"/>
      <c r="CH330" s="8"/>
      <c r="CI330" s="8"/>
      <c r="CJ330" s="8"/>
      <c r="CK330" s="8"/>
      <c r="CL330" s="8"/>
      <c r="CM330" s="8"/>
      <c r="CN330" s="8"/>
      <c r="CO330" s="8"/>
      <c r="CP330" s="8"/>
      <c r="CQ330" s="8"/>
      <c r="CR330" s="8"/>
      <c r="CS330" s="8"/>
      <c r="CT330" s="8"/>
      <c r="CU330" s="8"/>
      <c r="CV330" s="8"/>
      <c r="CW330" s="8"/>
      <c r="CX330" s="8"/>
    </row>
    <row r="331" ht="14.25" customHeight="1">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BW331" s="15"/>
      <c r="BX331" s="15"/>
      <c r="BY331" s="15"/>
      <c r="BZ331" s="15"/>
      <c r="CA331" s="8"/>
      <c r="CB331" s="8"/>
      <c r="CC331" s="8"/>
      <c r="CD331" s="8"/>
      <c r="CE331" s="8"/>
      <c r="CF331" s="8"/>
      <c r="CG331" s="8"/>
      <c r="CH331" s="8"/>
      <c r="CI331" s="8"/>
      <c r="CJ331" s="8"/>
      <c r="CK331" s="8"/>
      <c r="CL331" s="8"/>
      <c r="CM331" s="8"/>
      <c r="CN331" s="8"/>
      <c r="CO331" s="8"/>
      <c r="CP331" s="8"/>
      <c r="CQ331" s="8"/>
      <c r="CR331" s="8"/>
      <c r="CS331" s="8"/>
      <c r="CT331" s="8"/>
      <c r="CU331" s="8"/>
      <c r="CV331" s="8"/>
      <c r="CW331" s="8"/>
      <c r="CX331" s="8"/>
    </row>
    <row r="332" ht="14.25" customHeight="1">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BW332" s="15"/>
      <c r="BX332" s="15"/>
      <c r="BY332" s="15"/>
      <c r="BZ332" s="15"/>
      <c r="CA332" s="8"/>
      <c r="CB332" s="8"/>
      <c r="CC332" s="8"/>
      <c r="CD332" s="8"/>
      <c r="CE332" s="8"/>
      <c r="CF332" s="8"/>
      <c r="CG332" s="8"/>
      <c r="CH332" s="8"/>
      <c r="CI332" s="8"/>
      <c r="CJ332" s="8"/>
      <c r="CK332" s="8"/>
      <c r="CL332" s="8"/>
      <c r="CM332" s="8"/>
      <c r="CN332" s="8"/>
      <c r="CO332" s="8"/>
      <c r="CP332" s="8"/>
      <c r="CQ332" s="8"/>
      <c r="CR332" s="8"/>
      <c r="CS332" s="8"/>
      <c r="CT332" s="8"/>
      <c r="CU332" s="8"/>
      <c r="CV332" s="8"/>
      <c r="CW332" s="8"/>
      <c r="CX332" s="8"/>
    </row>
    <row r="333" ht="14.25" customHeight="1">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BW333" s="15"/>
      <c r="BX333" s="15"/>
      <c r="BY333" s="15"/>
      <c r="BZ333" s="15"/>
      <c r="CA333" s="8"/>
      <c r="CB333" s="8"/>
      <c r="CC333" s="8"/>
      <c r="CD333" s="8"/>
      <c r="CE333" s="8"/>
      <c r="CF333" s="8"/>
      <c r="CG333" s="8"/>
      <c r="CH333" s="8"/>
      <c r="CI333" s="8"/>
      <c r="CJ333" s="8"/>
      <c r="CK333" s="8"/>
      <c r="CL333" s="8"/>
      <c r="CM333" s="8"/>
      <c r="CN333" s="8"/>
      <c r="CO333" s="8"/>
      <c r="CP333" s="8"/>
      <c r="CQ333" s="8"/>
      <c r="CR333" s="8"/>
      <c r="CS333" s="8"/>
      <c r="CT333" s="8"/>
      <c r="CU333" s="8"/>
      <c r="CV333" s="8"/>
      <c r="CW333" s="8"/>
      <c r="CX333" s="8"/>
    </row>
    <row r="334" ht="14.25" customHeight="1">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BW334" s="15"/>
      <c r="BX334" s="15"/>
      <c r="BY334" s="15"/>
      <c r="BZ334" s="15"/>
      <c r="CA334" s="8"/>
      <c r="CB334" s="8"/>
      <c r="CC334" s="8"/>
      <c r="CD334" s="8"/>
      <c r="CE334" s="8"/>
      <c r="CF334" s="8"/>
      <c r="CG334" s="8"/>
      <c r="CH334" s="8"/>
      <c r="CI334" s="8"/>
      <c r="CJ334" s="8"/>
      <c r="CK334" s="8"/>
      <c r="CL334" s="8"/>
      <c r="CM334" s="8"/>
      <c r="CN334" s="8"/>
      <c r="CO334" s="8"/>
      <c r="CP334" s="8"/>
      <c r="CQ334" s="8"/>
      <c r="CR334" s="8"/>
      <c r="CS334" s="8"/>
      <c r="CT334" s="8"/>
      <c r="CU334" s="8"/>
      <c r="CV334" s="8"/>
      <c r="CW334" s="8"/>
      <c r="CX334" s="8"/>
    </row>
    <row r="335" ht="14.25" customHeight="1">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BN335" s="15"/>
      <c r="BO335" s="15"/>
      <c r="BP335" s="15"/>
      <c r="BQ335" s="15"/>
      <c r="BR335" s="15"/>
      <c r="BS335" s="15"/>
      <c r="BT335" s="15"/>
      <c r="BU335" s="15"/>
      <c r="BV335" s="15"/>
      <c r="BW335" s="15"/>
      <c r="BX335" s="15"/>
      <c r="BY335" s="15"/>
      <c r="BZ335" s="15"/>
      <c r="CA335" s="8"/>
      <c r="CB335" s="8"/>
      <c r="CC335" s="8"/>
      <c r="CD335" s="8"/>
      <c r="CE335" s="8"/>
      <c r="CF335" s="8"/>
      <c r="CG335" s="8"/>
      <c r="CH335" s="8"/>
      <c r="CI335" s="8"/>
      <c r="CJ335" s="8"/>
      <c r="CK335" s="8"/>
      <c r="CL335" s="8"/>
      <c r="CM335" s="8"/>
      <c r="CN335" s="8"/>
      <c r="CO335" s="8"/>
      <c r="CP335" s="8"/>
      <c r="CQ335" s="8"/>
      <c r="CR335" s="8"/>
      <c r="CS335" s="8"/>
      <c r="CT335" s="8"/>
      <c r="CU335" s="8"/>
      <c r="CV335" s="8"/>
      <c r="CW335" s="8"/>
      <c r="CX335" s="8"/>
    </row>
    <row r="336" ht="14.25" customHeight="1">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BW336" s="15"/>
      <c r="BX336" s="15"/>
      <c r="BY336" s="15"/>
      <c r="BZ336" s="15"/>
      <c r="CA336" s="8"/>
      <c r="CB336" s="8"/>
      <c r="CC336" s="8"/>
      <c r="CD336" s="8"/>
      <c r="CE336" s="8"/>
      <c r="CF336" s="8"/>
      <c r="CG336" s="8"/>
      <c r="CH336" s="8"/>
      <c r="CI336" s="8"/>
      <c r="CJ336" s="8"/>
      <c r="CK336" s="8"/>
      <c r="CL336" s="8"/>
      <c r="CM336" s="8"/>
      <c r="CN336" s="8"/>
      <c r="CO336" s="8"/>
      <c r="CP336" s="8"/>
      <c r="CQ336" s="8"/>
      <c r="CR336" s="8"/>
      <c r="CS336" s="8"/>
      <c r="CT336" s="8"/>
      <c r="CU336" s="8"/>
      <c r="CV336" s="8"/>
      <c r="CW336" s="8"/>
      <c r="CX336" s="8"/>
    </row>
    <row r="337" ht="14.25" customHeight="1">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BN337" s="15"/>
      <c r="BO337" s="15"/>
      <c r="BP337" s="15"/>
      <c r="BQ337" s="15"/>
      <c r="BR337" s="15"/>
      <c r="BS337" s="15"/>
      <c r="BT337" s="15"/>
      <c r="BU337" s="15"/>
      <c r="BV337" s="15"/>
      <c r="BW337" s="15"/>
      <c r="BX337" s="15"/>
      <c r="BY337" s="15"/>
      <c r="BZ337" s="15"/>
      <c r="CA337" s="8"/>
      <c r="CB337" s="8"/>
      <c r="CC337" s="8"/>
      <c r="CD337" s="8"/>
      <c r="CE337" s="8"/>
      <c r="CF337" s="8"/>
      <c r="CG337" s="8"/>
      <c r="CH337" s="8"/>
      <c r="CI337" s="8"/>
      <c r="CJ337" s="8"/>
      <c r="CK337" s="8"/>
      <c r="CL337" s="8"/>
      <c r="CM337" s="8"/>
      <c r="CN337" s="8"/>
      <c r="CO337" s="8"/>
      <c r="CP337" s="8"/>
      <c r="CQ337" s="8"/>
      <c r="CR337" s="8"/>
      <c r="CS337" s="8"/>
      <c r="CT337" s="8"/>
      <c r="CU337" s="8"/>
      <c r="CV337" s="8"/>
      <c r="CW337" s="8"/>
      <c r="CX337" s="8"/>
    </row>
    <row r="338" ht="14.25" customHeight="1">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c r="BC338" s="15"/>
      <c r="BD338" s="15"/>
      <c r="BE338" s="15"/>
      <c r="BF338" s="15"/>
      <c r="BG338" s="15"/>
      <c r="BH338" s="15"/>
      <c r="BI338" s="15"/>
      <c r="BJ338" s="15"/>
      <c r="BK338" s="15"/>
      <c r="BL338" s="15"/>
      <c r="BM338" s="15"/>
      <c r="BN338" s="15"/>
      <c r="BO338" s="15"/>
      <c r="BP338" s="15"/>
      <c r="BQ338" s="15"/>
      <c r="BR338" s="15"/>
      <c r="BS338" s="15"/>
      <c r="BT338" s="15"/>
      <c r="BU338" s="15"/>
      <c r="BV338" s="15"/>
      <c r="BW338" s="15"/>
      <c r="BX338" s="15"/>
      <c r="BY338" s="15"/>
      <c r="BZ338" s="15"/>
      <c r="CA338" s="8"/>
      <c r="CB338" s="8"/>
      <c r="CC338" s="8"/>
      <c r="CD338" s="8"/>
      <c r="CE338" s="8"/>
      <c r="CF338" s="8"/>
      <c r="CG338" s="8"/>
      <c r="CH338" s="8"/>
      <c r="CI338" s="8"/>
      <c r="CJ338" s="8"/>
      <c r="CK338" s="8"/>
      <c r="CL338" s="8"/>
      <c r="CM338" s="8"/>
      <c r="CN338" s="8"/>
      <c r="CO338" s="8"/>
      <c r="CP338" s="8"/>
      <c r="CQ338" s="8"/>
      <c r="CR338" s="8"/>
      <c r="CS338" s="8"/>
      <c r="CT338" s="8"/>
      <c r="CU338" s="8"/>
      <c r="CV338" s="8"/>
      <c r="CW338" s="8"/>
      <c r="CX338" s="8"/>
    </row>
    <row r="339" ht="14.25" customHeight="1">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W339" s="15"/>
      <c r="BX339" s="15"/>
      <c r="BY339" s="15"/>
      <c r="BZ339" s="15"/>
      <c r="CA339" s="8"/>
      <c r="CB339" s="8"/>
      <c r="CC339" s="8"/>
      <c r="CD339" s="8"/>
      <c r="CE339" s="8"/>
      <c r="CF339" s="8"/>
      <c r="CG339" s="8"/>
      <c r="CH339" s="8"/>
      <c r="CI339" s="8"/>
      <c r="CJ339" s="8"/>
      <c r="CK339" s="8"/>
      <c r="CL339" s="8"/>
      <c r="CM339" s="8"/>
      <c r="CN339" s="8"/>
      <c r="CO339" s="8"/>
      <c r="CP339" s="8"/>
      <c r="CQ339" s="8"/>
      <c r="CR339" s="8"/>
      <c r="CS339" s="8"/>
      <c r="CT339" s="8"/>
      <c r="CU339" s="8"/>
      <c r="CV339" s="8"/>
      <c r="CW339" s="8"/>
      <c r="CX339" s="8"/>
    </row>
    <row r="340" ht="14.25" customHeight="1">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W340" s="15"/>
      <c r="BX340" s="15"/>
      <c r="BY340" s="15"/>
      <c r="BZ340" s="15"/>
      <c r="CA340" s="8"/>
      <c r="CB340" s="8"/>
      <c r="CC340" s="8"/>
      <c r="CD340" s="8"/>
      <c r="CE340" s="8"/>
      <c r="CF340" s="8"/>
      <c r="CG340" s="8"/>
      <c r="CH340" s="8"/>
      <c r="CI340" s="8"/>
      <c r="CJ340" s="8"/>
      <c r="CK340" s="8"/>
      <c r="CL340" s="8"/>
      <c r="CM340" s="8"/>
      <c r="CN340" s="8"/>
      <c r="CO340" s="8"/>
      <c r="CP340" s="8"/>
      <c r="CQ340" s="8"/>
      <c r="CR340" s="8"/>
      <c r="CS340" s="8"/>
      <c r="CT340" s="8"/>
      <c r="CU340" s="8"/>
      <c r="CV340" s="8"/>
      <c r="CW340" s="8"/>
      <c r="CX340" s="8"/>
    </row>
    <row r="341" ht="14.25" customHeight="1">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N341" s="15"/>
      <c r="BO341" s="15"/>
      <c r="BP341" s="15"/>
      <c r="BQ341" s="15"/>
      <c r="BR341" s="15"/>
      <c r="BS341" s="15"/>
      <c r="BT341" s="15"/>
      <c r="BU341" s="15"/>
      <c r="BV341" s="15"/>
      <c r="BW341" s="15"/>
      <c r="BX341" s="15"/>
      <c r="BY341" s="15"/>
      <c r="BZ341" s="15"/>
      <c r="CA341" s="8"/>
      <c r="CB341" s="8"/>
      <c r="CC341" s="8"/>
      <c r="CD341" s="8"/>
      <c r="CE341" s="8"/>
      <c r="CF341" s="8"/>
      <c r="CG341" s="8"/>
      <c r="CH341" s="8"/>
      <c r="CI341" s="8"/>
      <c r="CJ341" s="8"/>
      <c r="CK341" s="8"/>
      <c r="CL341" s="8"/>
      <c r="CM341" s="8"/>
      <c r="CN341" s="8"/>
      <c r="CO341" s="8"/>
      <c r="CP341" s="8"/>
      <c r="CQ341" s="8"/>
      <c r="CR341" s="8"/>
      <c r="CS341" s="8"/>
      <c r="CT341" s="8"/>
      <c r="CU341" s="8"/>
      <c r="CV341" s="8"/>
      <c r="CW341" s="8"/>
      <c r="CX341" s="8"/>
    </row>
    <row r="342" ht="14.25" customHeight="1">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BW342" s="15"/>
      <c r="BX342" s="15"/>
      <c r="BY342" s="15"/>
      <c r="BZ342" s="15"/>
      <c r="CA342" s="8"/>
      <c r="CB342" s="8"/>
      <c r="CC342" s="8"/>
      <c r="CD342" s="8"/>
      <c r="CE342" s="8"/>
      <c r="CF342" s="8"/>
      <c r="CG342" s="8"/>
      <c r="CH342" s="8"/>
      <c r="CI342" s="8"/>
      <c r="CJ342" s="8"/>
      <c r="CK342" s="8"/>
      <c r="CL342" s="8"/>
      <c r="CM342" s="8"/>
      <c r="CN342" s="8"/>
      <c r="CO342" s="8"/>
      <c r="CP342" s="8"/>
      <c r="CQ342" s="8"/>
      <c r="CR342" s="8"/>
      <c r="CS342" s="8"/>
      <c r="CT342" s="8"/>
      <c r="CU342" s="8"/>
      <c r="CV342" s="8"/>
      <c r="CW342" s="8"/>
      <c r="CX342" s="8"/>
    </row>
    <row r="343" ht="14.25" customHeight="1">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BN343" s="15"/>
      <c r="BO343" s="15"/>
      <c r="BP343" s="15"/>
      <c r="BQ343" s="15"/>
      <c r="BR343" s="15"/>
      <c r="BS343" s="15"/>
      <c r="BT343" s="15"/>
      <c r="BU343" s="15"/>
      <c r="BV343" s="15"/>
      <c r="BW343" s="15"/>
      <c r="BX343" s="15"/>
      <c r="BY343" s="15"/>
      <c r="BZ343" s="15"/>
      <c r="CA343" s="8"/>
      <c r="CB343" s="8"/>
      <c r="CC343" s="8"/>
      <c r="CD343" s="8"/>
      <c r="CE343" s="8"/>
      <c r="CF343" s="8"/>
      <c r="CG343" s="8"/>
      <c r="CH343" s="8"/>
      <c r="CI343" s="8"/>
      <c r="CJ343" s="8"/>
      <c r="CK343" s="8"/>
      <c r="CL343" s="8"/>
      <c r="CM343" s="8"/>
      <c r="CN343" s="8"/>
      <c r="CO343" s="8"/>
      <c r="CP343" s="8"/>
      <c r="CQ343" s="8"/>
      <c r="CR343" s="8"/>
      <c r="CS343" s="8"/>
      <c r="CT343" s="8"/>
      <c r="CU343" s="8"/>
      <c r="CV343" s="8"/>
      <c r="CW343" s="8"/>
      <c r="CX343" s="8"/>
    </row>
    <row r="344" ht="14.25" customHeight="1">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c r="BC344" s="15"/>
      <c r="BD344" s="15"/>
      <c r="BE344" s="15"/>
      <c r="BF344" s="15"/>
      <c r="BG344" s="15"/>
      <c r="BH344" s="15"/>
      <c r="BI344" s="15"/>
      <c r="BJ344" s="15"/>
      <c r="BK344" s="15"/>
      <c r="BL344" s="15"/>
      <c r="BM344" s="15"/>
      <c r="BN344" s="15"/>
      <c r="BO344" s="15"/>
      <c r="BP344" s="15"/>
      <c r="BQ344" s="15"/>
      <c r="BR344" s="15"/>
      <c r="BS344" s="15"/>
      <c r="BT344" s="15"/>
      <c r="BU344" s="15"/>
      <c r="BV344" s="15"/>
      <c r="BW344" s="15"/>
      <c r="BX344" s="15"/>
      <c r="BY344" s="15"/>
      <c r="BZ344" s="15"/>
      <c r="CA344" s="8"/>
      <c r="CB344" s="8"/>
      <c r="CC344" s="8"/>
      <c r="CD344" s="8"/>
      <c r="CE344" s="8"/>
      <c r="CF344" s="8"/>
      <c r="CG344" s="8"/>
      <c r="CH344" s="8"/>
      <c r="CI344" s="8"/>
      <c r="CJ344" s="8"/>
      <c r="CK344" s="8"/>
      <c r="CL344" s="8"/>
      <c r="CM344" s="8"/>
      <c r="CN344" s="8"/>
      <c r="CO344" s="8"/>
      <c r="CP344" s="8"/>
      <c r="CQ344" s="8"/>
      <c r="CR344" s="8"/>
      <c r="CS344" s="8"/>
      <c r="CT344" s="8"/>
      <c r="CU344" s="8"/>
      <c r="CV344" s="8"/>
      <c r="CW344" s="8"/>
      <c r="CX344" s="8"/>
    </row>
    <row r="345" ht="14.25" customHeight="1">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15"/>
      <c r="BB345" s="15"/>
      <c r="BC345" s="15"/>
      <c r="BD345" s="15"/>
      <c r="BE345" s="15"/>
      <c r="BF345" s="15"/>
      <c r="BG345" s="15"/>
      <c r="BH345" s="15"/>
      <c r="BI345" s="15"/>
      <c r="BJ345" s="15"/>
      <c r="BK345" s="15"/>
      <c r="BL345" s="15"/>
      <c r="BM345" s="15"/>
      <c r="BN345" s="15"/>
      <c r="BO345" s="15"/>
      <c r="BP345" s="15"/>
      <c r="BQ345" s="15"/>
      <c r="BR345" s="15"/>
      <c r="BS345" s="15"/>
      <c r="BT345" s="15"/>
      <c r="BU345" s="15"/>
      <c r="BV345" s="15"/>
      <c r="BW345" s="15"/>
      <c r="BX345" s="15"/>
      <c r="BY345" s="15"/>
      <c r="BZ345" s="15"/>
      <c r="CA345" s="8"/>
      <c r="CB345" s="8"/>
      <c r="CC345" s="8"/>
      <c r="CD345" s="8"/>
      <c r="CE345" s="8"/>
      <c r="CF345" s="8"/>
      <c r="CG345" s="8"/>
      <c r="CH345" s="8"/>
      <c r="CI345" s="8"/>
      <c r="CJ345" s="8"/>
      <c r="CK345" s="8"/>
      <c r="CL345" s="8"/>
      <c r="CM345" s="8"/>
      <c r="CN345" s="8"/>
      <c r="CO345" s="8"/>
      <c r="CP345" s="8"/>
      <c r="CQ345" s="8"/>
      <c r="CR345" s="8"/>
      <c r="CS345" s="8"/>
      <c r="CT345" s="8"/>
      <c r="CU345" s="8"/>
      <c r="CV345" s="8"/>
      <c r="CW345" s="8"/>
      <c r="CX345" s="8"/>
    </row>
    <row r="346" ht="14.25" customHeight="1">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c r="BC346" s="15"/>
      <c r="BD346" s="15"/>
      <c r="BE346" s="15"/>
      <c r="BF346" s="15"/>
      <c r="BG346" s="15"/>
      <c r="BH346" s="15"/>
      <c r="BI346" s="15"/>
      <c r="BJ346" s="15"/>
      <c r="BK346" s="15"/>
      <c r="BL346" s="15"/>
      <c r="BM346" s="15"/>
      <c r="BN346" s="15"/>
      <c r="BO346" s="15"/>
      <c r="BP346" s="15"/>
      <c r="BQ346" s="15"/>
      <c r="BR346" s="15"/>
      <c r="BS346" s="15"/>
      <c r="BT346" s="15"/>
      <c r="BU346" s="15"/>
      <c r="BV346" s="15"/>
      <c r="BW346" s="15"/>
      <c r="BX346" s="15"/>
      <c r="BY346" s="15"/>
      <c r="BZ346" s="15"/>
      <c r="CA346" s="8"/>
      <c r="CB346" s="8"/>
      <c r="CC346" s="8"/>
      <c r="CD346" s="8"/>
      <c r="CE346" s="8"/>
      <c r="CF346" s="8"/>
      <c r="CG346" s="8"/>
      <c r="CH346" s="8"/>
      <c r="CI346" s="8"/>
      <c r="CJ346" s="8"/>
      <c r="CK346" s="8"/>
      <c r="CL346" s="8"/>
      <c r="CM346" s="8"/>
      <c r="CN346" s="8"/>
      <c r="CO346" s="8"/>
      <c r="CP346" s="8"/>
      <c r="CQ346" s="8"/>
      <c r="CR346" s="8"/>
      <c r="CS346" s="8"/>
      <c r="CT346" s="8"/>
      <c r="CU346" s="8"/>
      <c r="CV346" s="8"/>
      <c r="CW346" s="8"/>
      <c r="CX346" s="8"/>
    </row>
    <row r="347" ht="14.25" customHeight="1">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15"/>
      <c r="BP347" s="15"/>
      <c r="BQ347" s="15"/>
      <c r="BR347" s="15"/>
      <c r="BS347" s="15"/>
      <c r="BT347" s="15"/>
      <c r="BU347" s="15"/>
      <c r="BV347" s="15"/>
      <c r="BW347" s="15"/>
      <c r="BX347" s="15"/>
      <c r="BY347" s="15"/>
      <c r="BZ347" s="15"/>
      <c r="CA347" s="8"/>
      <c r="CB347" s="8"/>
      <c r="CC347" s="8"/>
      <c r="CD347" s="8"/>
      <c r="CE347" s="8"/>
      <c r="CF347" s="8"/>
      <c r="CG347" s="8"/>
      <c r="CH347" s="8"/>
      <c r="CI347" s="8"/>
      <c r="CJ347" s="8"/>
      <c r="CK347" s="8"/>
      <c r="CL347" s="8"/>
      <c r="CM347" s="8"/>
      <c r="CN347" s="8"/>
      <c r="CO347" s="8"/>
      <c r="CP347" s="8"/>
      <c r="CQ347" s="8"/>
      <c r="CR347" s="8"/>
      <c r="CS347" s="8"/>
      <c r="CT347" s="8"/>
      <c r="CU347" s="8"/>
      <c r="CV347" s="8"/>
      <c r="CW347" s="8"/>
      <c r="CX347" s="8"/>
    </row>
    <row r="348" ht="14.25" customHeight="1">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c r="BV348" s="15"/>
      <c r="BW348" s="15"/>
      <c r="BX348" s="15"/>
      <c r="BY348" s="15"/>
      <c r="BZ348" s="15"/>
      <c r="CA348" s="8"/>
      <c r="CB348" s="8"/>
      <c r="CC348" s="8"/>
      <c r="CD348" s="8"/>
      <c r="CE348" s="8"/>
      <c r="CF348" s="8"/>
      <c r="CG348" s="8"/>
      <c r="CH348" s="8"/>
      <c r="CI348" s="8"/>
      <c r="CJ348" s="8"/>
      <c r="CK348" s="8"/>
      <c r="CL348" s="8"/>
      <c r="CM348" s="8"/>
      <c r="CN348" s="8"/>
      <c r="CO348" s="8"/>
      <c r="CP348" s="8"/>
      <c r="CQ348" s="8"/>
      <c r="CR348" s="8"/>
      <c r="CS348" s="8"/>
      <c r="CT348" s="8"/>
      <c r="CU348" s="8"/>
      <c r="CV348" s="8"/>
      <c r="CW348" s="8"/>
      <c r="CX348" s="8"/>
    </row>
    <row r="349" ht="14.25" customHeight="1">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BN349" s="15"/>
      <c r="BO349" s="15"/>
      <c r="BP349" s="15"/>
      <c r="BQ349" s="15"/>
      <c r="BR349" s="15"/>
      <c r="BS349" s="15"/>
      <c r="BT349" s="15"/>
      <c r="BU349" s="15"/>
      <c r="BV349" s="15"/>
      <c r="BW349" s="15"/>
      <c r="BX349" s="15"/>
      <c r="BY349" s="15"/>
      <c r="BZ349" s="15"/>
      <c r="CA349" s="8"/>
      <c r="CB349" s="8"/>
      <c r="CC349" s="8"/>
      <c r="CD349" s="8"/>
      <c r="CE349" s="8"/>
      <c r="CF349" s="8"/>
      <c r="CG349" s="8"/>
      <c r="CH349" s="8"/>
      <c r="CI349" s="8"/>
      <c r="CJ349" s="8"/>
      <c r="CK349" s="8"/>
      <c r="CL349" s="8"/>
      <c r="CM349" s="8"/>
      <c r="CN349" s="8"/>
      <c r="CO349" s="8"/>
      <c r="CP349" s="8"/>
      <c r="CQ349" s="8"/>
      <c r="CR349" s="8"/>
      <c r="CS349" s="8"/>
      <c r="CT349" s="8"/>
      <c r="CU349" s="8"/>
      <c r="CV349" s="8"/>
      <c r="CW349" s="8"/>
      <c r="CX349" s="8"/>
    </row>
    <row r="350" ht="14.25" customHeight="1">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BW350" s="15"/>
      <c r="BX350" s="15"/>
      <c r="BY350" s="15"/>
      <c r="BZ350" s="15"/>
      <c r="CA350" s="8"/>
      <c r="CB350" s="8"/>
      <c r="CC350" s="8"/>
      <c r="CD350" s="8"/>
      <c r="CE350" s="8"/>
      <c r="CF350" s="8"/>
      <c r="CG350" s="8"/>
      <c r="CH350" s="8"/>
      <c r="CI350" s="8"/>
      <c r="CJ350" s="8"/>
      <c r="CK350" s="8"/>
      <c r="CL350" s="8"/>
      <c r="CM350" s="8"/>
      <c r="CN350" s="8"/>
      <c r="CO350" s="8"/>
      <c r="CP350" s="8"/>
      <c r="CQ350" s="8"/>
      <c r="CR350" s="8"/>
      <c r="CS350" s="8"/>
      <c r="CT350" s="8"/>
      <c r="CU350" s="8"/>
      <c r="CV350" s="8"/>
      <c r="CW350" s="8"/>
      <c r="CX350" s="8"/>
    </row>
    <row r="351" ht="14.25" customHeight="1">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BN351" s="15"/>
      <c r="BO351" s="15"/>
      <c r="BP351" s="15"/>
      <c r="BQ351" s="15"/>
      <c r="BR351" s="15"/>
      <c r="BS351" s="15"/>
      <c r="BT351" s="15"/>
      <c r="BU351" s="15"/>
      <c r="BV351" s="15"/>
      <c r="BW351" s="15"/>
      <c r="BX351" s="15"/>
      <c r="BY351" s="15"/>
      <c r="BZ351" s="15"/>
      <c r="CA351" s="8"/>
      <c r="CB351" s="8"/>
      <c r="CC351" s="8"/>
      <c r="CD351" s="8"/>
      <c r="CE351" s="8"/>
      <c r="CF351" s="8"/>
      <c r="CG351" s="8"/>
      <c r="CH351" s="8"/>
      <c r="CI351" s="8"/>
      <c r="CJ351" s="8"/>
      <c r="CK351" s="8"/>
      <c r="CL351" s="8"/>
      <c r="CM351" s="8"/>
      <c r="CN351" s="8"/>
      <c r="CO351" s="8"/>
      <c r="CP351" s="8"/>
      <c r="CQ351" s="8"/>
      <c r="CR351" s="8"/>
      <c r="CS351" s="8"/>
      <c r="CT351" s="8"/>
      <c r="CU351" s="8"/>
      <c r="CV351" s="8"/>
      <c r="CW351" s="8"/>
      <c r="CX351" s="8"/>
    </row>
    <row r="352" ht="14.25" customHeight="1">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c r="BK352" s="15"/>
      <c r="BL352" s="15"/>
      <c r="BM352" s="15"/>
      <c r="BN352" s="15"/>
      <c r="BO352" s="15"/>
      <c r="BP352" s="15"/>
      <c r="BQ352" s="15"/>
      <c r="BR352" s="15"/>
      <c r="BS352" s="15"/>
      <c r="BT352" s="15"/>
      <c r="BU352" s="15"/>
      <c r="BV352" s="15"/>
      <c r="BW352" s="15"/>
      <c r="BX352" s="15"/>
      <c r="BY352" s="15"/>
      <c r="BZ352" s="15"/>
      <c r="CA352" s="8"/>
      <c r="CB352" s="8"/>
      <c r="CC352" s="8"/>
      <c r="CD352" s="8"/>
      <c r="CE352" s="8"/>
      <c r="CF352" s="8"/>
      <c r="CG352" s="8"/>
      <c r="CH352" s="8"/>
      <c r="CI352" s="8"/>
      <c r="CJ352" s="8"/>
      <c r="CK352" s="8"/>
      <c r="CL352" s="8"/>
      <c r="CM352" s="8"/>
      <c r="CN352" s="8"/>
      <c r="CO352" s="8"/>
      <c r="CP352" s="8"/>
      <c r="CQ352" s="8"/>
      <c r="CR352" s="8"/>
      <c r="CS352" s="8"/>
      <c r="CT352" s="8"/>
      <c r="CU352" s="8"/>
      <c r="CV352" s="8"/>
      <c r="CW352" s="8"/>
      <c r="CX352" s="8"/>
    </row>
    <row r="353" ht="14.25" customHeight="1">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c r="BK353" s="15"/>
      <c r="BL353" s="15"/>
      <c r="BM353" s="15"/>
      <c r="BN353" s="15"/>
      <c r="BO353" s="15"/>
      <c r="BP353" s="15"/>
      <c r="BQ353" s="15"/>
      <c r="BR353" s="15"/>
      <c r="BS353" s="15"/>
      <c r="BT353" s="15"/>
      <c r="BU353" s="15"/>
      <c r="BV353" s="15"/>
      <c r="BW353" s="15"/>
      <c r="BX353" s="15"/>
      <c r="BY353" s="15"/>
      <c r="BZ353" s="15"/>
      <c r="CA353" s="8"/>
      <c r="CB353" s="8"/>
      <c r="CC353" s="8"/>
      <c r="CD353" s="8"/>
      <c r="CE353" s="8"/>
      <c r="CF353" s="8"/>
      <c r="CG353" s="8"/>
      <c r="CH353" s="8"/>
      <c r="CI353" s="8"/>
      <c r="CJ353" s="8"/>
      <c r="CK353" s="8"/>
      <c r="CL353" s="8"/>
      <c r="CM353" s="8"/>
      <c r="CN353" s="8"/>
      <c r="CO353" s="8"/>
      <c r="CP353" s="8"/>
      <c r="CQ353" s="8"/>
      <c r="CR353" s="8"/>
      <c r="CS353" s="8"/>
      <c r="CT353" s="8"/>
      <c r="CU353" s="8"/>
      <c r="CV353" s="8"/>
      <c r="CW353" s="8"/>
      <c r="CX353" s="8"/>
    </row>
    <row r="354" ht="14.25" customHeight="1">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c r="BK354" s="15"/>
      <c r="BL354" s="15"/>
      <c r="BM354" s="15"/>
      <c r="BN354" s="15"/>
      <c r="BO354" s="15"/>
      <c r="BP354" s="15"/>
      <c r="BQ354" s="15"/>
      <c r="BR354" s="15"/>
      <c r="BS354" s="15"/>
      <c r="BT354" s="15"/>
      <c r="BU354" s="15"/>
      <c r="BV354" s="15"/>
      <c r="BW354" s="15"/>
      <c r="BX354" s="15"/>
      <c r="BY354" s="15"/>
      <c r="BZ354" s="15"/>
      <c r="CA354" s="8"/>
      <c r="CB354" s="8"/>
      <c r="CC354" s="8"/>
      <c r="CD354" s="8"/>
      <c r="CE354" s="8"/>
      <c r="CF354" s="8"/>
      <c r="CG354" s="8"/>
      <c r="CH354" s="8"/>
      <c r="CI354" s="8"/>
      <c r="CJ354" s="8"/>
      <c r="CK354" s="8"/>
      <c r="CL354" s="8"/>
      <c r="CM354" s="8"/>
      <c r="CN354" s="8"/>
      <c r="CO354" s="8"/>
      <c r="CP354" s="8"/>
      <c r="CQ354" s="8"/>
      <c r="CR354" s="8"/>
      <c r="CS354" s="8"/>
      <c r="CT354" s="8"/>
      <c r="CU354" s="8"/>
      <c r="CV354" s="8"/>
      <c r="CW354" s="8"/>
      <c r="CX354" s="8"/>
    </row>
    <row r="355" ht="14.25" customHeight="1">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c r="BK355" s="15"/>
      <c r="BL355" s="15"/>
      <c r="BM355" s="15"/>
      <c r="BN355" s="15"/>
      <c r="BO355" s="15"/>
      <c r="BP355" s="15"/>
      <c r="BQ355" s="15"/>
      <c r="BR355" s="15"/>
      <c r="BS355" s="15"/>
      <c r="BT355" s="15"/>
      <c r="BU355" s="15"/>
      <c r="BV355" s="15"/>
      <c r="BW355" s="15"/>
      <c r="BX355" s="15"/>
      <c r="BY355" s="15"/>
      <c r="BZ355" s="15"/>
      <c r="CA355" s="8"/>
      <c r="CB355" s="8"/>
      <c r="CC355" s="8"/>
      <c r="CD355" s="8"/>
      <c r="CE355" s="8"/>
      <c r="CF355" s="8"/>
      <c r="CG355" s="8"/>
      <c r="CH355" s="8"/>
      <c r="CI355" s="8"/>
      <c r="CJ355" s="8"/>
      <c r="CK355" s="8"/>
      <c r="CL355" s="8"/>
      <c r="CM355" s="8"/>
      <c r="CN355" s="8"/>
      <c r="CO355" s="8"/>
      <c r="CP355" s="8"/>
      <c r="CQ355" s="8"/>
      <c r="CR355" s="8"/>
      <c r="CS355" s="8"/>
      <c r="CT355" s="8"/>
      <c r="CU355" s="8"/>
      <c r="CV355" s="8"/>
      <c r="CW355" s="8"/>
      <c r="CX355" s="8"/>
    </row>
    <row r="356" ht="14.25" customHeight="1">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c r="BO356" s="15"/>
      <c r="BP356" s="15"/>
      <c r="BQ356" s="15"/>
      <c r="BR356" s="15"/>
      <c r="BS356" s="15"/>
      <c r="BT356" s="15"/>
      <c r="BU356" s="15"/>
      <c r="BV356" s="15"/>
      <c r="BW356" s="15"/>
      <c r="BX356" s="15"/>
      <c r="BY356" s="15"/>
      <c r="BZ356" s="15"/>
      <c r="CA356" s="8"/>
      <c r="CB356" s="8"/>
      <c r="CC356" s="8"/>
      <c r="CD356" s="8"/>
      <c r="CE356" s="8"/>
      <c r="CF356" s="8"/>
      <c r="CG356" s="8"/>
      <c r="CH356" s="8"/>
      <c r="CI356" s="8"/>
      <c r="CJ356" s="8"/>
      <c r="CK356" s="8"/>
      <c r="CL356" s="8"/>
      <c r="CM356" s="8"/>
      <c r="CN356" s="8"/>
      <c r="CO356" s="8"/>
      <c r="CP356" s="8"/>
      <c r="CQ356" s="8"/>
      <c r="CR356" s="8"/>
      <c r="CS356" s="8"/>
      <c r="CT356" s="8"/>
      <c r="CU356" s="8"/>
      <c r="CV356" s="8"/>
      <c r="CW356" s="8"/>
      <c r="CX356" s="8"/>
    </row>
    <row r="357" ht="14.25" customHeight="1">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15"/>
      <c r="BB357" s="15"/>
      <c r="BC357" s="15"/>
      <c r="BD357" s="15"/>
      <c r="BE357" s="15"/>
      <c r="BF357" s="15"/>
      <c r="BG357" s="15"/>
      <c r="BH357" s="15"/>
      <c r="BI357" s="15"/>
      <c r="BJ357" s="15"/>
      <c r="BK357" s="15"/>
      <c r="BL357" s="15"/>
      <c r="BM357" s="15"/>
      <c r="BN357" s="15"/>
      <c r="BO357" s="15"/>
      <c r="BP357" s="15"/>
      <c r="BQ357" s="15"/>
      <c r="BR357" s="15"/>
      <c r="BS357" s="15"/>
      <c r="BT357" s="15"/>
      <c r="BU357" s="15"/>
      <c r="BV357" s="15"/>
      <c r="BW357" s="15"/>
      <c r="BX357" s="15"/>
      <c r="BY357" s="15"/>
      <c r="BZ357" s="15"/>
      <c r="CA357" s="8"/>
      <c r="CB357" s="8"/>
      <c r="CC357" s="8"/>
      <c r="CD357" s="8"/>
      <c r="CE357" s="8"/>
      <c r="CF357" s="8"/>
      <c r="CG357" s="8"/>
      <c r="CH357" s="8"/>
      <c r="CI357" s="8"/>
      <c r="CJ357" s="8"/>
      <c r="CK357" s="8"/>
      <c r="CL357" s="8"/>
      <c r="CM357" s="8"/>
      <c r="CN357" s="8"/>
      <c r="CO357" s="8"/>
      <c r="CP357" s="8"/>
      <c r="CQ357" s="8"/>
      <c r="CR357" s="8"/>
      <c r="CS357" s="8"/>
      <c r="CT357" s="8"/>
      <c r="CU357" s="8"/>
      <c r="CV357" s="8"/>
      <c r="CW357" s="8"/>
      <c r="CX357" s="8"/>
    </row>
    <row r="358" ht="14.25" customHeight="1">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c r="BK358" s="15"/>
      <c r="BL358" s="15"/>
      <c r="BM358" s="15"/>
      <c r="BN358" s="15"/>
      <c r="BO358" s="15"/>
      <c r="BP358" s="15"/>
      <c r="BQ358" s="15"/>
      <c r="BR358" s="15"/>
      <c r="BS358" s="15"/>
      <c r="BT358" s="15"/>
      <c r="BU358" s="15"/>
      <c r="BV358" s="15"/>
      <c r="BW358" s="15"/>
      <c r="BX358" s="15"/>
      <c r="BY358" s="15"/>
      <c r="BZ358" s="15"/>
      <c r="CA358" s="8"/>
      <c r="CB358" s="8"/>
      <c r="CC358" s="8"/>
      <c r="CD358" s="8"/>
      <c r="CE358" s="8"/>
      <c r="CF358" s="8"/>
      <c r="CG358" s="8"/>
      <c r="CH358" s="8"/>
      <c r="CI358" s="8"/>
      <c r="CJ358" s="8"/>
      <c r="CK358" s="8"/>
      <c r="CL358" s="8"/>
      <c r="CM358" s="8"/>
      <c r="CN358" s="8"/>
      <c r="CO358" s="8"/>
      <c r="CP358" s="8"/>
      <c r="CQ358" s="8"/>
      <c r="CR358" s="8"/>
      <c r="CS358" s="8"/>
      <c r="CT358" s="8"/>
      <c r="CU358" s="8"/>
      <c r="CV358" s="8"/>
      <c r="CW358" s="8"/>
      <c r="CX358" s="8"/>
    </row>
    <row r="359" ht="14.25" customHeight="1">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c r="BO359" s="15"/>
      <c r="BP359" s="15"/>
      <c r="BQ359" s="15"/>
      <c r="BR359" s="15"/>
      <c r="BS359" s="15"/>
      <c r="BT359" s="15"/>
      <c r="BU359" s="15"/>
      <c r="BV359" s="15"/>
      <c r="BW359" s="15"/>
      <c r="BX359" s="15"/>
      <c r="BY359" s="15"/>
      <c r="BZ359" s="15"/>
      <c r="CA359" s="8"/>
      <c r="CB359" s="8"/>
      <c r="CC359" s="8"/>
      <c r="CD359" s="8"/>
      <c r="CE359" s="8"/>
      <c r="CF359" s="8"/>
      <c r="CG359" s="8"/>
      <c r="CH359" s="8"/>
      <c r="CI359" s="8"/>
      <c r="CJ359" s="8"/>
      <c r="CK359" s="8"/>
      <c r="CL359" s="8"/>
      <c r="CM359" s="8"/>
      <c r="CN359" s="8"/>
      <c r="CO359" s="8"/>
      <c r="CP359" s="8"/>
      <c r="CQ359" s="8"/>
      <c r="CR359" s="8"/>
      <c r="CS359" s="8"/>
      <c r="CT359" s="8"/>
      <c r="CU359" s="8"/>
      <c r="CV359" s="8"/>
      <c r="CW359" s="8"/>
      <c r="CX359" s="8"/>
    </row>
    <row r="360" ht="14.25" customHeight="1">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c r="BD360" s="15"/>
      <c r="BE360" s="15"/>
      <c r="BF360" s="15"/>
      <c r="BG360" s="15"/>
      <c r="BH360" s="15"/>
      <c r="BI360" s="15"/>
      <c r="BJ360" s="15"/>
      <c r="BK360" s="15"/>
      <c r="BL360" s="15"/>
      <c r="BM360" s="15"/>
      <c r="BN360" s="15"/>
      <c r="BO360" s="15"/>
      <c r="BP360" s="15"/>
      <c r="BQ360" s="15"/>
      <c r="BR360" s="15"/>
      <c r="BS360" s="15"/>
      <c r="BT360" s="15"/>
      <c r="BU360" s="15"/>
      <c r="BV360" s="15"/>
      <c r="BW360" s="15"/>
      <c r="BX360" s="15"/>
      <c r="BY360" s="15"/>
      <c r="BZ360" s="15"/>
      <c r="CA360" s="8"/>
      <c r="CB360" s="8"/>
      <c r="CC360" s="8"/>
      <c r="CD360" s="8"/>
      <c r="CE360" s="8"/>
      <c r="CF360" s="8"/>
      <c r="CG360" s="8"/>
      <c r="CH360" s="8"/>
      <c r="CI360" s="8"/>
      <c r="CJ360" s="8"/>
      <c r="CK360" s="8"/>
      <c r="CL360" s="8"/>
      <c r="CM360" s="8"/>
      <c r="CN360" s="8"/>
      <c r="CO360" s="8"/>
      <c r="CP360" s="8"/>
      <c r="CQ360" s="8"/>
      <c r="CR360" s="8"/>
      <c r="CS360" s="8"/>
      <c r="CT360" s="8"/>
      <c r="CU360" s="8"/>
      <c r="CV360" s="8"/>
      <c r="CW360" s="8"/>
      <c r="CX360" s="8"/>
    </row>
    <row r="361" ht="14.25" customHeight="1">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c r="BD361" s="15"/>
      <c r="BE361" s="15"/>
      <c r="BF361" s="15"/>
      <c r="BG361" s="15"/>
      <c r="BH361" s="15"/>
      <c r="BI361" s="15"/>
      <c r="BJ361" s="15"/>
      <c r="BK361" s="15"/>
      <c r="BL361" s="15"/>
      <c r="BM361" s="15"/>
      <c r="BN361" s="15"/>
      <c r="BO361" s="15"/>
      <c r="BP361" s="15"/>
      <c r="BQ361" s="15"/>
      <c r="BR361" s="15"/>
      <c r="BS361" s="15"/>
      <c r="BT361" s="15"/>
      <c r="BU361" s="15"/>
      <c r="BV361" s="15"/>
      <c r="BW361" s="15"/>
      <c r="BX361" s="15"/>
      <c r="BY361" s="15"/>
      <c r="BZ361" s="15"/>
      <c r="CA361" s="8"/>
      <c r="CB361" s="8"/>
      <c r="CC361" s="8"/>
      <c r="CD361" s="8"/>
      <c r="CE361" s="8"/>
      <c r="CF361" s="8"/>
      <c r="CG361" s="8"/>
      <c r="CH361" s="8"/>
      <c r="CI361" s="8"/>
      <c r="CJ361" s="8"/>
      <c r="CK361" s="8"/>
      <c r="CL361" s="8"/>
      <c r="CM361" s="8"/>
      <c r="CN361" s="8"/>
      <c r="CO361" s="8"/>
      <c r="CP361" s="8"/>
      <c r="CQ361" s="8"/>
      <c r="CR361" s="8"/>
      <c r="CS361" s="8"/>
      <c r="CT361" s="8"/>
      <c r="CU361" s="8"/>
      <c r="CV361" s="8"/>
      <c r="CW361" s="8"/>
      <c r="CX361" s="8"/>
    </row>
    <row r="362" ht="14.25" customHeight="1">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c r="BD362" s="15"/>
      <c r="BE362" s="15"/>
      <c r="BF362" s="15"/>
      <c r="BG362" s="15"/>
      <c r="BH362" s="15"/>
      <c r="BI362" s="15"/>
      <c r="BJ362" s="15"/>
      <c r="BK362" s="15"/>
      <c r="BL362" s="15"/>
      <c r="BM362" s="15"/>
      <c r="BN362" s="15"/>
      <c r="BO362" s="15"/>
      <c r="BP362" s="15"/>
      <c r="BQ362" s="15"/>
      <c r="BR362" s="15"/>
      <c r="BS362" s="15"/>
      <c r="BT362" s="15"/>
      <c r="BU362" s="15"/>
      <c r="BV362" s="15"/>
      <c r="BW362" s="15"/>
      <c r="BX362" s="15"/>
      <c r="BY362" s="15"/>
      <c r="BZ362" s="15"/>
      <c r="CA362" s="8"/>
      <c r="CB362" s="8"/>
      <c r="CC362" s="8"/>
      <c r="CD362" s="8"/>
      <c r="CE362" s="8"/>
      <c r="CF362" s="8"/>
      <c r="CG362" s="8"/>
      <c r="CH362" s="8"/>
      <c r="CI362" s="8"/>
      <c r="CJ362" s="8"/>
      <c r="CK362" s="8"/>
      <c r="CL362" s="8"/>
      <c r="CM362" s="8"/>
      <c r="CN362" s="8"/>
      <c r="CO362" s="8"/>
      <c r="CP362" s="8"/>
      <c r="CQ362" s="8"/>
      <c r="CR362" s="8"/>
      <c r="CS362" s="8"/>
      <c r="CT362" s="8"/>
      <c r="CU362" s="8"/>
      <c r="CV362" s="8"/>
      <c r="CW362" s="8"/>
      <c r="CX362" s="8"/>
    </row>
    <row r="363" ht="14.25" customHeight="1">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c r="BD363" s="15"/>
      <c r="BE363" s="15"/>
      <c r="BF363" s="15"/>
      <c r="BG363" s="15"/>
      <c r="BH363" s="15"/>
      <c r="BI363" s="15"/>
      <c r="BJ363" s="15"/>
      <c r="BK363" s="15"/>
      <c r="BL363" s="15"/>
      <c r="BM363" s="15"/>
      <c r="BN363" s="15"/>
      <c r="BO363" s="15"/>
      <c r="BP363" s="15"/>
      <c r="BQ363" s="15"/>
      <c r="BR363" s="15"/>
      <c r="BS363" s="15"/>
      <c r="BT363" s="15"/>
      <c r="BU363" s="15"/>
      <c r="BV363" s="15"/>
      <c r="BW363" s="15"/>
      <c r="BX363" s="15"/>
      <c r="BY363" s="15"/>
      <c r="BZ363" s="15"/>
      <c r="CA363" s="8"/>
      <c r="CB363" s="8"/>
      <c r="CC363" s="8"/>
      <c r="CD363" s="8"/>
      <c r="CE363" s="8"/>
      <c r="CF363" s="8"/>
      <c r="CG363" s="8"/>
      <c r="CH363" s="8"/>
      <c r="CI363" s="8"/>
      <c r="CJ363" s="8"/>
      <c r="CK363" s="8"/>
      <c r="CL363" s="8"/>
      <c r="CM363" s="8"/>
      <c r="CN363" s="8"/>
      <c r="CO363" s="8"/>
      <c r="CP363" s="8"/>
      <c r="CQ363" s="8"/>
      <c r="CR363" s="8"/>
      <c r="CS363" s="8"/>
      <c r="CT363" s="8"/>
      <c r="CU363" s="8"/>
      <c r="CV363" s="8"/>
      <c r="CW363" s="8"/>
      <c r="CX363" s="8"/>
    </row>
    <row r="364" ht="14.25" customHeight="1">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8"/>
      <c r="CB364" s="8"/>
      <c r="CC364" s="8"/>
      <c r="CD364" s="8"/>
      <c r="CE364" s="8"/>
      <c r="CF364" s="8"/>
      <c r="CG364" s="8"/>
      <c r="CH364" s="8"/>
      <c r="CI364" s="8"/>
      <c r="CJ364" s="8"/>
      <c r="CK364" s="8"/>
      <c r="CL364" s="8"/>
      <c r="CM364" s="8"/>
      <c r="CN364" s="8"/>
      <c r="CO364" s="8"/>
      <c r="CP364" s="8"/>
      <c r="CQ364" s="8"/>
      <c r="CR364" s="8"/>
      <c r="CS364" s="8"/>
      <c r="CT364" s="8"/>
      <c r="CU364" s="8"/>
      <c r="CV364" s="8"/>
      <c r="CW364" s="8"/>
      <c r="CX364" s="8"/>
    </row>
    <row r="365" ht="14.25" customHeight="1">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c r="BK365" s="15"/>
      <c r="BL365" s="15"/>
      <c r="BM365" s="15"/>
      <c r="BN365" s="15"/>
      <c r="BO365" s="15"/>
      <c r="BP365" s="15"/>
      <c r="BQ365" s="15"/>
      <c r="BR365" s="15"/>
      <c r="BS365" s="15"/>
      <c r="BT365" s="15"/>
      <c r="BU365" s="15"/>
      <c r="BV365" s="15"/>
      <c r="BW365" s="15"/>
      <c r="BX365" s="15"/>
      <c r="BY365" s="15"/>
      <c r="BZ365" s="15"/>
      <c r="CA365" s="8"/>
      <c r="CB365" s="8"/>
      <c r="CC365" s="8"/>
      <c r="CD365" s="8"/>
      <c r="CE365" s="8"/>
      <c r="CF365" s="8"/>
      <c r="CG365" s="8"/>
      <c r="CH365" s="8"/>
      <c r="CI365" s="8"/>
      <c r="CJ365" s="8"/>
      <c r="CK365" s="8"/>
      <c r="CL365" s="8"/>
      <c r="CM365" s="8"/>
      <c r="CN365" s="8"/>
      <c r="CO365" s="8"/>
      <c r="CP365" s="8"/>
      <c r="CQ365" s="8"/>
      <c r="CR365" s="8"/>
      <c r="CS365" s="8"/>
      <c r="CT365" s="8"/>
      <c r="CU365" s="8"/>
      <c r="CV365" s="8"/>
      <c r="CW365" s="8"/>
      <c r="CX365" s="8"/>
    </row>
    <row r="366" ht="14.25" customHeight="1">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c r="BO366" s="15"/>
      <c r="BP366" s="15"/>
      <c r="BQ366" s="15"/>
      <c r="BR366" s="15"/>
      <c r="BS366" s="15"/>
      <c r="BT366" s="15"/>
      <c r="BU366" s="15"/>
      <c r="BV366" s="15"/>
      <c r="BW366" s="15"/>
      <c r="BX366" s="15"/>
      <c r="BY366" s="15"/>
      <c r="BZ366" s="15"/>
      <c r="CA366" s="8"/>
      <c r="CB366" s="8"/>
      <c r="CC366" s="8"/>
      <c r="CD366" s="8"/>
      <c r="CE366" s="8"/>
      <c r="CF366" s="8"/>
      <c r="CG366" s="8"/>
      <c r="CH366" s="8"/>
      <c r="CI366" s="8"/>
      <c r="CJ366" s="8"/>
      <c r="CK366" s="8"/>
      <c r="CL366" s="8"/>
      <c r="CM366" s="8"/>
      <c r="CN366" s="8"/>
      <c r="CO366" s="8"/>
      <c r="CP366" s="8"/>
      <c r="CQ366" s="8"/>
      <c r="CR366" s="8"/>
      <c r="CS366" s="8"/>
      <c r="CT366" s="8"/>
      <c r="CU366" s="8"/>
      <c r="CV366" s="8"/>
      <c r="CW366" s="8"/>
      <c r="CX366" s="8"/>
    </row>
    <row r="367" ht="14.25" customHeight="1">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c r="BO367" s="15"/>
      <c r="BP367" s="15"/>
      <c r="BQ367" s="15"/>
      <c r="BR367" s="15"/>
      <c r="BS367" s="15"/>
      <c r="BT367" s="15"/>
      <c r="BU367" s="15"/>
      <c r="BV367" s="15"/>
      <c r="BW367" s="15"/>
      <c r="BX367" s="15"/>
      <c r="BY367" s="15"/>
      <c r="BZ367" s="15"/>
      <c r="CA367" s="8"/>
      <c r="CB367" s="8"/>
      <c r="CC367" s="8"/>
      <c r="CD367" s="8"/>
      <c r="CE367" s="8"/>
      <c r="CF367" s="8"/>
      <c r="CG367" s="8"/>
      <c r="CH367" s="8"/>
      <c r="CI367" s="8"/>
      <c r="CJ367" s="8"/>
      <c r="CK367" s="8"/>
      <c r="CL367" s="8"/>
      <c r="CM367" s="8"/>
      <c r="CN367" s="8"/>
      <c r="CO367" s="8"/>
      <c r="CP367" s="8"/>
      <c r="CQ367" s="8"/>
      <c r="CR367" s="8"/>
      <c r="CS367" s="8"/>
      <c r="CT367" s="8"/>
      <c r="CU367" s="8"/>
      <c r="CV367" s="8"/>
      <c r="CW367" s="8"/>
      <c r="CX367" s="8"/>
    </row>
    <row r="368" ht="14.25" customHeight="1">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BW368" s="15"/>
      <c r="BX368" s="15"/>
      <c r="BY368" s="15"/>
      <c r="BZ368" s="15"/>
      <c r="CA368" s="8"/>
      <c r="CB368" s="8"/>
      <c r="CC368" s="8"/>
      <c r="CD368" s="8"/>
      <c r="CE368" s="8"/>
      <c r="CF368" s="8"/>
      <c r="CG368" s="8"/>
      <c r="CH368" s="8"/>
      <c r="CI368" s="8"/>
      <c r="CJ368" s="8"/>
      <c r="CK368" s="8"/>
      <c r="CL368" s="8"/>
      <c r="CM368" s="8"/>
      <c r="CN368" s="8"/>
      <c r="CO368" s="8"/>
      <c r="CP368" s="8"/>
      <c r="CQ368" s="8"/>
      <c r="CR368" s="8"/>
      <c r="CS368" s="8"/>
      <c r="CT368" s="8"/>
      <c r="CU368" s="8"/>
      <c r="CV368" s="8"/>
      <c r="CW368" s="8"/>
      <c r="CX368" s="8"/>
    </row>
    <row r="369" ht="14.25" customHeight="1">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BW369" s="15"/>
      <c r="BX369" s="15"/>
      <c r="BY369" s="15"/>
      <c r="BZ369" s="15"/>
      <c r="CA369" s="8"/>
      <c r="CB369" s="8"/>
      <c r="CC369" s="8"/>
      <c r="CD369" s="8"/>
      <c r="CE369" s="8"/>
      <c r="CF369" s="8"/>
      <c r="CG369" s="8"/>
      <c r="CH369" s="8"/>
      <c r="CI369" s="8"/>
      <c r="CJ369" s="8"/>
      <c r="CK369" s="8"/>
      <c r="CL369" s="8"/>
      <c r="CM369" s="8"/>
      <c r="CN369" s="8"/>
      <c r="CO369" s="8"/>
      <c r="CP369" s="8"/>
      <c r="CQ369" s="8"/>
      <c r="CR369" s="8"/>
      <c r="CS369" s="8"/>
      <c r="CT369" s="8"/>
      <c r="CU369" s="8"/>
      <c r="CV369" s="8"/>
      <c r="CW369" s="8"/>
      <c r="CX369" s="8"/>
    </row>
    <row r="370" ht="14.25" customHeight="1">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BW370" s="15"/>
      <c r="BX370" s="15"/>
      <c r="BY370" s="15"/>
      <c r="BZ370" s="15"/>
      <c r="CA370" s="8"/>
      <c r="CB370" s="8"/>
      <c r="CC370" s="8"/>
      <c r="CD370" s="8"/>
      <c r="CE370" s="8"/>
      <c r="CF370" s="8"/>
      <c r="CG370" s="8"/>
      <c r="CH370" s="8"/>
      <c r="CI370" s="8"/>
      <c r="CJ370" s="8"/>
      <c r="CK370" s="8"/>
      <c r="CL370" s="8"/>
      <c r="CM370" s="8"/>
      <c r="CN370" s="8"/>
      <c r="CO370" s="8"/>
      <c r="CP370" s="8"/>
      <c r="CQ370" s="8"/>
      <c r="CR370" s="8"/>
      <c r="CS370" s="8"/>
      <c r="CT370" s="8"/>
      <c r="CU370" s="8"/>
      <c r="CV370" s="8"/>
      <c r="CW370" s="8"/>
      <c r="CX370" s="8"/>
    </row>
    <row r="371" ht="14.25" customHeight="1">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BW371" s="15"/>
      <c r="BX371" s="15"/>
      <c r="BY371" s="15"/>
      <c r="BZ371" s="15"/>
      <c r="CA371" s="8"/>
      <c r="CB371" s="8"/>
      <c r="CC371" s="8"/>
      <c r="CD371" s="8"/>
      <c r="CE371" s="8"/>
      <c r="CF371" s="8"/>
      <c r="CG371" s="8"/>
      <c r="CH371" s="8"/>
      <c r="CI371" s="8"/>
      <c r="CJ371" s="8"/>
      <c r="CK371" s="8"/>
      <c r="CL371" s="8"/>
      <c r="CM371" s="8"/>
      <c r="CN371" s="8"/>
      <c r="CO371" s="8"/>
      <c r="CP371" s="8"/>
      <c r="CQ371" s="8"/>
      <c r="CR371" s="8"/>
      <c r="CS371" s="8"/>
      <c r="CT371" s="8"/>
      <c r="CU371" s="8"/>
      <c r="CV371" s="8"/>
      <c r="CW371" s="8"/>
      <c r="CX371" s="8"/>
    </row>
    <row r="372" ht="14.25" customHeight="1">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BW372" s="15"/>
      <c r="BX372" s="15"/>
      <c r="BY372" s="15"/>
      <c r="BZ372" s="15"/>
      <c r="CA372" s="8"/>
      <c r="CB372" s="8"/>
      <c r="CC372" s="8"/>
      <c r="CD372" s="8"/>
      <c r="CE372" s="8"/>
      <c r="CF372" s="8"/>
      <c r="CG372" s="8"/>
      <c r="CH372" s="8"/>
      <c r="CI372" s="8"/>
      <c r="CJ372" s="8"/>
      <c r="CK372" s="8"/>
      <c r="CL372" s="8"/>
      <c r="CM372" s="8"/>
      <c r="CN372" s="8"/>
      <c r="CO372" s="8"/>
      <c r="CP372" s="8"/>
      <c r="CQ372" s="8"/>
      <c r="CR372" s="8"/>
      <c r="CS372" s="8"/>
      <c r="CT372" s="8"/>
      <c r="CU372" s="8"/>
      <c r="CV372" s="8"/>
      <c r="CW372" s="8"/>
      <c r="CX372" s="8"/>
    </row>
    <row r="373" ht="14.25" customHeight="1">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BW373" s="15"/>
      <c r="BX373" s="15"/>
      <c r="BY373" s="15"/>
      <c r="BZ373" s="15"/>
      <c r="CA373" s="8"/>
      <c r="CB373" s="8"/>
      <c r="CC373" s="8"/>
      <c r="CD373" s="8"/>
      <c r="CE373" s="8"/>
      <c r="CF373" s="8"/>
      <c r="CG373" s="8"/>
      <c r="CH373" s="8"/>
      <c r="CI373" s="8"/>
      <c r="CJ373" s="8"/>
      <c r="CK373" s="8"/>
      <c r="CL373" s="8"/>
      <c r="CM373" s="8"/>
      <c r="CN373" s="8"/>
      <c r="CO373" s="8"/>
      <c r="CP373" s="8"/>
      <c r="CQ373" s="8"/>
      <c r="CR373" s="8"/>
      <c r="CS373" s="8"/>
      <c r="CT373" s="8"/>
      <c r="CU373" s="8"/>
      <c r="CV373" s="8"/>
      <c r="CW373" s="8"/>
      <c r="CX373" s="8"/>
    </row>
    <row r="374" ht="14.25" customHeight="1">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BW374" s="15"/>
      <c r="BX374" s="15"/>
      <c r="BY374" s="15"/>
      <c r="BZ374" s="15"/>
      <c r="CA374" s="8"/>
      <c r="CB374" s="8"/>
      <c r="CC374" s="8"/>
      <c r="CD374" s="8"/>
      <c r="CE374" s="8"/>
      <c r="CF374" s="8"/>
      <c r="CG374" s="8"/>
      <c r="CH374" s="8"/>
      <c r="CI374" s="8"/>
      <c r="CJ374" s="8"/>
      <c r="CK374" s="8"/>
      <c r="CL374" s="8"/>
      <c r="CM374" s="8"/>
      <c r="CN374" s="8"/>
      <c r="CO374" s="8"/>
      <c r="CP374" s="8"/>
      <c r="CQ374" s="8"/>
      <c r="CR374" s="8"/>
      <c r="CS374" s="8"/>
      <c r="CT374" s="8"/>
      <c r="CU374" s="8"/>
      <c r="CV374" s="8"/>
      <c r="CW374" s="8"/>
      <c r="CX374" s="8"/>
    </row>
    <row r="375" ht="14.25" customHeight="1">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N375" s="15"/>
      <c r="BO375" s="15"/>
      <c r="BP375" s="15"/>
      <c r="BQ375" s="15"/>
      <c r="BR375" s="15"/>
      <c r="BS375" s="15"/>
      <c r="BT375" s="15"/>
      <c r="BU375" s="15"/>
      <c r="BV375" s="15"/>
      <c r="BW375" s="15"/>
      <c r="BX375" s="15"/>
      <c r="BY375" s="15"/>
      <c r="BZ375" s="15"/>
      <c r="CA375" s="8"/>
      <c r="CB375" s="8"/>
      <c r="CC375" s="8"/>
      <c r="CD375" s="8"/>
      <c r="CE375" s="8"/>
      <c r="CF375" s="8"/>
      <c r="CG375" s="8"/>
      <c r="CH375" s="8"/>
      <c r="CI375" s="8"/>
      <c r="CJ375" s="8"/>
      <c r="CK375" s="8"/>
      <c r="CL375" s="8"/>
      <c r="CM375" s="8"/>
      <c r="CN375" s="8"/>
      <c r="CO375" s="8"/>
      <c r="CP375" s="8"/>
      <c r="CQ375" s="8"/>
      <c r="CR375" s="8"/>
      <c r="CS375" s="8"/>
      <c r="CT375" s="8"/>
      <c r="CU375" s="8"/>
      <c r="CV375" s="8"/>
      <c r="CW375" s="8"/>
      <c r="CX375" s="8"/>
    </row>
    <row r="376" ht="14.25" customHeight="1">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BW376" s="15"/>
      <c r="BX376" s="15"/>
      <c r="BY376" s="15"/>
      <c r="BZ376" s="15"/>
      <c r="CA376" s="8"/>
      <c r="CB376" s="8"/>
      <c r="CC376" s="8"/>
      <c r="CD376" s="8"/>
      <c r="CE376" s="8"/>
      <c r="CF376" s="8"/>
      <c r="CG376" s="8"/>
      <c r="CH376" s="8"/>
      <c r="CI376" s="8"/>
      <c r="CJ376" s="8"/>
      <c r="CK376" s="8"/>
      <c r="CL376" s="8"/>
      <c r="CM376" s="8"/>
      <c r="CN376" s="8"/>
      <c r="CO376" s="8"/>
      <c r="CP376" s="8"/>
      <c r="CQ376" s="8"/>
      <c r="CR376" s="8"/>
      <c r="CS376" s="8"/>
      <c r="CT376" s="8"/>
      <c r="CU376" s="8"/>
      <c r="CV376" s="8"/>
      <c r="CW376" s="8"/>
      <c r="CX376" s="8"/>
    </row>
    <row r="377" ht="14.25" customHeight="1">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BN377" s="15"/>
      <c r="BO377" s="15"/>
      <c r="BP377" s="15"/>
      <c r="BQ377" s="15"/>
      <c r="BR377" s="15"/>
      <c r="BS377" s="15"/>
      <c r="BT377" s="15"/>
      <c r="BU377" s="15"/>
      <c r="BV377" s="15"/>
      <c r="BW377" s="15"/>
      <c r="BX377" s="15"/>
      <c r="BY377" s="15"/>
      <c r="BZ377" s="15"/>
      <c r="CA377" s="8"/>
      <c r="CB377" s="8"/>
      <c r="CC377" s="8"/>
      <c r="CD377" s="8"/>
      <c r="CE377" s="8"/>
      <c r="CF377" s="8"/>
      <c r="CG377" s="8"/>
      <c r="CH377" s="8"/>
      <c r="CI377" s="8"/>
      <c r="CJ377" s="8"/>
      <c r="CK377" s="8"/>
      <c r="CL377" s="8"/>
      <c r="CM377" s="8"/>
      <c r="CN377" s="8"/>
      <c r="CO377" s="8"/>
      <c r="CP377" s="8"/>
      <c r="CQ377" s="8"/>
      <c r="CR377" s="8"/>
      <c r="CS377" s="8"/>
      <c r="CT377" s="8"/>
      <c r="CU377" s="8"/>
      <c r="CV377" s="8"/>
      <c r="CW377" s="8"/>
      <c r="CX377" s="8"/>
    </row>
    <row r="378" ht="14.25" customHeight="1">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BW378" s="15"/>
      <c r="BX378" s="15"/>
      <c r="BY378" s="15"/>
      <c r="BZ378" s="15"/>
      <c r="CA378" s="8"/>
      <c r="CB378" s="8"/>
      <c r="CC378" s="8"/>
      <c r="CD378" s="8"/>
      <c r="CE378" s="8"/>
      <c r="CF378" s="8"/>
      <c r="CG378" s="8"/>
      <c r="CH378" s="8"/>
      <c r="CI378" s="8"/>
      <c r="CJ378" s="8"/>
      <c r="CK378" s="8"/>
      <c r="CL378" s="8"/>
      <c r="CM378" s="8"/>
      <c r="CN378" s="8"/>
      <c r="CO378" s="8"/>
      <c r="CP378" s="8"/>
      <c r="CQ378" s="8"/>
      <c r="CR378" s="8"/>
      <c r="CS378" s="8"/>
      <c r="CT378" s="8"/>
      <c r="CU378" s="8"/>
      <c r="CV378" s="8"/>
      <c r="CW378" s="8"/>
      <c r="CX378" s="8"/>
    </row>
    <row r="379" ht="14.25" customHeight="1">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BW379" s="15"/>
      <c r="BX379" s="15"/>
      <c r="BY379" s="15"/>
      <c r="BZ379" s="15"/>
      <c r="CA379" s="8"/>
      <c r="CB379" s="8"/>
      <c r="CC379" s="8"/>
      <c r="CD379" s="8"/>
      <c r="CE379" s="8"/>
      <c r="CF379" s="8"/>
      <c r="CG379" s="8"/>
      <c r="CH379" s="8"/>
      <c r="CI379" s="8"/>
      <c r="CJ379" s="8"/>
      <c r="CK379" s="8"/>
      <c r="CL379" s="8"/>
      <c r="CM379" s="8"/>
      <c r="CN379" s="8"/>
      <c r="CO379" s="8"/>
      <c r="CP379" s="8"/>
      <c r="CQ379" s="8"/>
      <c r="CR379" s="8"/>
      <c r="CS379" s="8"/>
      <c r="CT379" s="8"/>
      <c r="CU379" s="8"/>
      <c r="CV379" s="8"/>
      <c r="CW379" s="8"/>
      <c r="CX379" s="8"/>
    </row>
    <row r="380" ht="14.25" customHeight="1">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BN380" s="15"/>
      <c r="BO380" s="15"/>
      <c r="BP380" s="15"/>
      <c r="BQ380" s="15"/>
      <c r="BR380" s="15"/>
      <c r="BS380" s="15"/>
      <c r="BT380" s="15"/>
      <c r="BU380" s="15"/>
      <c r="BV380" s="15"/>
      <c r="BW380" s="15"/>
      <c r="BX380" s="15"/>
      <c r="BY380" s="15"/>
      <c r="BZ380" s="15"/>
      <c r="CA380" s="8"/>
      <c r="CB380" s="8"/>
      <c r="CC380" s="8"/>
      <c r="CD380" s="8"/>
      <c r="CE380" s="8"/>
      <c r="CF380" s="8"/>
      <c r="CG380" s="8"/>
      <c r="CH380" s="8"/>
      <c r="CI380" s="8"/>
      <c r="CJ380" s="8"/>
      <c r="CK380" s="8"/>
      <c r="CL380" s="8"/>
      <c r="CM380" s="8"/>
      <c r="CN380" s="8"/>
      <c r="CO380" s="8"/>
      <c r="CP380" s="8"/>
      <c r="CQ380" s="8"/>
      <c r="CR380" s="8"/>
      <c r="CS380" s="8"/>
      <c r="CT380" s="8"/>
      <c r="CU380" s="8"/>
      <c r="CV380" s="8"/>
      <c r="CW380" s="8"/>
      <c r="CX380" s="8"/>
    </row>
    <row r="381" ht="14.25" customHeight="1">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15"/>
      <c r="BB381" s="15"/>
      <c r="BC381" s="15"/>
      <c r="BD381" s="15"/>
      <c r="BE381" s="15"/>
      <c r="BF381" s="15"/>
      <c r="BG381" s="15"/>
      <c r="BH381" s="15"/>
      <c r="BI381" s="15"/>
      <c r="BJ381" s="15"/>
      <c r="BK381" s="15"/>
      <c r="BL381" s="15"/>
      <c r="BM381" s="15"/>
      <c r="BN381" s="15"/>
      <c r="BO381" s="15"/>
      <c r="BP381" s="15"/>
      <c r="BQ381" s="15"/>
      <c r="BR381" s="15"/>
      <c r="BS381" s="15"/>
      <c r="BT381" s="15"/>
      <c r="BU381" s="15"/>
      <c r="BV381" s="15"/>
      <c r="BW381" s="15"/>
      <c r="BX381" s="15"/>
      <c r="BY381" s="15"/>
      <c r="BZ381" s="15"/>
      <c r="CA381" s="8"/>
      <c r="CB381" s="8"/>
      <c r="CC381" s="8"/>
      <c r="CD381" s="8"/>
      <c r="CE381" s="8"/>
      <c r="CF381" s="8"/>
      <c r="CG381" s="8"/>
      <c r="CH381" s="8"/>
      <c r="CI381" s="8"/>
      <c r="CJ381" s="8"/>
      <c r="CK381" s="8"/>
      <c r="CL381" s="8"/>
      <c r="CM381" s="8"/>
      <c r="CN381" s="8"/>
      <c r="CO381" s="8"/>
      <c r="CP381" s="8"/>
      <c r="CQ381" s="8"/>
      <c r="CR381" s="8"/>
      <c r="CS381" s="8"/>
      <c r="CT381" s="8"/>
      <c r="CU381" s="8"/>
      <c r="CV381" s="8"/>
      <c r="CW381" s="8"/>
      <c r="CX381" s="8"/>
    </row>
    <row r="382" ht="14.25" customHeight="1">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c r="BC382" s="15"/>
      <c r="BD382" s="15"/>
      <c r="BE382" s="15"/>
      <c r="BF382" s="15"/>
      <c r="BG382" s="15"/>
      <c r="BH382" s="15"/>
      <c r="BI382" s="15"/>
      <c r="BJ382" s="15"/>
      <c r="BK382" s="15"/>
      <c r="BL382" s="15"/>
      <c r="BM382" s="15"/>
      <c r="BN382" s="15"/>
      <c r="BO382" s="15"/>
      <c r="BP382" s="15"/>
      <c r="BQ382" s="15"/>
      <c r="BR382" s="15"/>
      <c r="BS382" s="15"/>
      <c r="BT382" s="15"/>
      <c r="BU382" s="15"/>
      <c r="BV382" s="15"/>
      <c r="BW382" s="15"/>
      <c r="BX382" s="15"/>
      <c r="BY382" s="15"/>
      <c r="BZ382" s="15"/>
      <c r="CA382" s="8"/>
      <c r="CB382" s="8"/>
      <c r="CC382" s="8"/>
      <c r="CD382" s="8"/>
      <c r="CE382" s="8"/>
      <c r="CF382" s="8"/>
      <c r="CG382" s="8"/>
      <c r="CH382" s="8"/>
      <c r="CI382" s="8"/>
      <c r="CJ382" s="8"/>
      <c r="CK382" s="8"/>
      <c r="CL382" s="8"/>
      <c r="CM382" s="8"/>
      <c r="CN382" s="8"/>
      <c r="CO382" s="8"/>
      <c r="CP382" s="8"/>
      <c r="CQ382" s="8"/>
      <c r="CR382" s="8"/>
      <c r="CS382" s="8"/>
      <c r="CT382" s="8"/>
      <c r="CU382" s="8"/>
      <c r="CV382" s="8"/>
      <c r="CW382" s="8"/>
      <c r="CX382" s="8"/>
    </row>
    <row r="383" ht="14.25" customHeight="1">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c r="BD383" s="15"/>
      <c r="BE383" s="15"/>
      <c r="BF383" s="15"/>
      <c r="BG383" s="15"/>
      <c r="BH383" s="15"/>
      <c r="BI383" s="15"/>
      <c r="BJ383" s="15"/>
      <c r="BK383" s="15"/>
      <c r="BL383" s="15"/>
      <c r="BM383" s="15"/>
      <c r="BN383" s="15"/>
      <c r="BO383" s="15"/>
      <c r="BP383" s="15"/>
      <c r="BQ383" s="15"/>
      <c r="BR383" s="15"/>
      <c r="BS383" s="15"/>
      <c r="BT383" s="15"/>
      <c r="BU383" s="15"/>
      <c r="BV383" s="15"/>
      <c r="BW383" s="15"/>
      <c r="BX383" s="15"/>
      <c r="BY383" s="15"/>
      <c r="BZ383" s="15"/>
      <c r="CA383" s="8"/>
      <c r="CB383" s="8"/>
      <c r="CC383" s="8"/>
      <c r="CD383" s="8"/>
      <c r="CE383" s="8"/>
      <c r="CF383" s="8"/>
      <c r="CG383" s="8"/>
      <c r="CH383" s="8"/>
      <c r="CI383" s="8"/>
      <c r="CJ383" s="8"/>
      <c r="CK383" s="8"/>
      <c r="CL383" s="8"/>
      <c r="CM383" s="8"/>
      <c r="CN383" s="8"/>
      <c r="CO383" s="8"/>
      <c r="CP383" s="8"/>
      <c r="CQ383" s="8"/>
      <c r="CR383" s="8"/>
      <c r="CS383" s="8"/>
      <c r="CT383" s="8"/>
      <c r="CU383" s="8"/>
      <c r="CV383" s="8"/>
      <c r="CW383" s="8"/>
      <c r="CX383" s="8"/>
    </row>
    <row r="384" ht="14.25" customHeight="1">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c r="BC384" s="15"/>
      <c r="BD384" s="15"/>
      <c r="BE384" s="15"/>
      <c r="BF384" s="15"/>
      <c r="BG384" s="15"/>
      <c r="BH384" s="15"/>
      <c r="BI384" s="15"/>
      <c r="BJ384" s="15"/>
      <c r="BK384" s="15"/>
      <c r="BL384" s="15"/>
      <c r="BM384" s="15"/>
      <c r="BN384" s="15"/>
      <c r="BO384" s="15"/>
      <c r="BP384" s="15"/>
      <c r="BQ384" s="15"/>
      <c r="BR384" s="15"/>
      <c r="BS384" s="15"/>
      <c r="BT384" s="15"/>
      <c r="BU384" s="15"/>
      <c r="BV384" s="15"/>
      <c r="BW384" s="15"/>
      <c r="BX384" s="15"/>
      <c r="BY384" s="15"/>
      <c r="BZ384" s="15"/>
      <c r="CA384" s="8"/>
      <c r="CB384" s="8"/>
      <c r="CC384" s="8"/>
      <c r="CD384" s="8"/>
      <c r="CE384" s="8"/>
      <c r="CF384" s="8"/>
      <c r="CG384" s="8"/>
      <c r="CH384" s="8"/>
      <c r="CI384" s="8"/>
      <c r="CJ384" s="8"/>
      <c r="CK384" s="8"/>
      <c r="CL384" s="8"/>
      <c r="CM384" s="8"/>
      <c r="CN384" s="8"/>
      <c r="CO384" s="8"/>
      <c r="CP384" s="8"/>
      <c r="CQ384" s="8"/>
      <c r="CR384" s="8"/>
      <c r="CS384" s="8"/>
      <c r="CT384" s="8"/>
      <c r="CU384" s="8"/>
      <c r="CV384" s="8"/>
      <c r="CW384" s="8"/>
      <c r="CX384" s="8"/>
    </row>
    <row r="385" ht="14.25" customHeight="1">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5"/>
      <c r="BC385" s="15"/>
      <c r="BD385" s="15"/>
      <c r="BE385" s="15"/>
      <c r="BF385" s="15"/>
      <c r="BG385" s="15"/>
      <c r="BH385" s="15"/>
      <c r="BI385" s="15"/>
      <c r="BJ385" s="15"/>
      <c r="BK385" s="15"/>
      <c r="BL385" s="15"/>
      <c r="BM385" s="15"/>
      <c r="BN385" s="15"/>
      <c r="BO385" s="15"/>
      <c r="BP385" s="15"/>
      <c r="BQ385" s="15"/>
      <c r="BR385" s="15"/>
      <c r="BS385" s="15"/>
      <c r="BT385" s="15"/>
      <c r="BU385" s="15"/>
      <c r="BV385" s="15"/>
      <c r="BW385" s="15"/>
      <c r="BX385" s="15"/>
      <c r="BY385" s="15"/>
      <c r="BZ385" s="15"/>
      <c r="CA385" s="8"/>
      <c r="CB385" s="8"/>
      <c r="CC385" s="8"/>
      <c r="CD385" s="8"/>
      <c r="CE385" s="8"/>
      <c r="CF385" s="8"/>
      <c r="CG385" s="8"/>
      <c r="CH385" s="8"/>
      <c r="CI385" s="8"/>
      <c r="CJ385" s="8"/>
      <c r="CK385" s="8"/>
      <c r="CL385" s="8"/>
      <c r="CM385" s="8"/>
      <c r="CN385" s="8"/>
      <c r="CO385" s="8"/>
      <c r="CP385" s="8"/>
      <c r="CQ385" s="8"/>
      <c r="CR385" s="8"/>
      <c r="CS385" s="8"/>
      <c r="CT385" s="8"/>
      <c r="CU385" s="8"/>
      <c r="CV385" s="8"/>
      <c r="CW385" s="8"/>
      <c r="CX385" s="8"/>
    </row>
    <row r="386" ht="14.25" customHeight="1">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c r="BC386" s="15"/>
      <c r="BD386" s="15"/>
      <c r="BE386" s="15"/>
      <c r="BF386" s="15"/>
      <c r="BG386" s="15"/>
      <c r="BH386" s="15"/>
      <c r="BI386" s="15"/>
      <c r="BJ386" s="15"/>
      <c r="BK386" s="15"/>
      <c r="BL386" s="15"/>
      <c r="BM386" s="15"/>
      <c r="BN386" s="15"/>
      <c r="BO386" s="15"/>
      <c r="BP386" s="15"/>
      <c r="BQ386" s="15"/>
      <c r="BR386" s="15"/>
      <c r="BS386" s="15"/>
      <c r="BT386" s="15"/>
      <c r="BU386" s="15"/>
      <c r="BV386" s="15"/>
      <c r="BW386" s="15"/>
      <c r="BX386" s="15"/>
      <c r="BY386" s="15"/>
      <c r="BZ386" s="15"/>
      <c r="CA386" s="8"/>
      <c r="CB386" s="8"/>
      <c r="CC386" s="8"/>
      <c r="CD386" s="8"/>
      <c r="CE386" s="8"/>
      <c r="CF386" s="8"/>
      <c r="CG386" s="8"/>
      <c r="CH386" s="8"/>
      <c r="CI386" s="8"/>
      <c r="CJ386" s="8"/>
      <c r="CK386" s="8"/>
      <c r="CL386" s="8"/>
      <c r="CM386" s="8"/>
      <c r="CN386" s="8"/>
      <c r="CO386" s="8"/>
      <c r="CP386" s="8"/>
      <c r="CQ386" s="8"/>
      <c r="CR386" s="8"/>
      <c r="CS386" s="8"/>
      <c r="CT386" s="8"/>
      <c r="CU386" s="8"/>
      <c r="CV386" s="8"/>
      <c r="CW386" s="8"/>
      <c r="CX386" s="8"/>
    </row>
    <row r="387" ht="14.25" customHeight="1">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BW387" s="15"/>
      <c r="BX387" s="15"/>
      <c r="BY387" s="15"/>
      <c r="BZ387" s="15"/>
      <c r="CA387" s="8"/>
      <c r="CB387" s="8"/>
      <c r="CC387" s="8"/>
      <c r="CD387" s="8"/>
      <c r="CE387" s="8"/>
      <c r="CF387" s="8"/>
      <c r="CG387" s="8"/>
      <c r="CH387" s="8"/>
      <c r="CI387" s="8"/>
      <c r="CJ387" s="8"/>
      <c r="CK387" s="8"/>
      <c r="CL387" s="8"/>
      <c r="CM387" s="8"/>
      <c r="CN387" s="8"/>
      <c r="CO387" s="8"/>
      <c r="CP387" s="8"/>
      <c r="CQ387" s="8"/>
      <c r="CR387" s="8"/>
      <c r="CS387" s="8"/>
      <c r="CT387" s="8"/>
      <c r="CU387" s="8"/>
      <c r="CV387" s="8"/>
      <c r="CW387" s="8"/>
      <c r="CX387" s="8"/>
    </row>
    <row r="388" ht="14.25" customHeight="1">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BX388" s="15"/>
      <c r="BY388" s="15"/>
      <c r="BZ388" s="15"/>
      <c r="CA388" s="8"/>
      <c r="CB388" s="8"/>
      <c r="CC388" s="8"/>
      <c r="CD388" s="8"/>
      <c r="CE388" s="8"/>
      <c r="CF388" s="8"/>
      <c r="CG388" s="8"/>
      <c r="CH388" s="8"/>
      <c r="CI388" s="8"/>
      <c r="CJ388" s="8"/>
      <c r="CK388" s="8"/>
      <c r="CL388" s="8"/>
      <c r="CM388" s="8"/>
      <c r="CN388" s="8"/>
      <c r="CO388" s="8"/>
      <c r="CP388" s="8"/>
      <c r="CQ388" s="8"/>
      <c r="CR388" s="8"/>
      <c r="CS388" s="8"/>
      <c r="CT388" s="8"/>
      <c r="CU388" s="8"/>
      <c r="CV388" s="8"/>
      <c r="CW388" s="8"/>
      <c r="CX388" s="8"/>
    </row>
    <row r="389" ht="14.25" customHeight="1">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c r="BX389" s="15"/>
      <c r="BY389" s="15"/>
      <c r="BZ389" s="15"/>
      <c r="CA389" s="8"/>
      <c r="CB389" s="8"/>
      <c r="CC389" s="8"/>
      <c r="CD389" s="8"/>
      <c r="CE389" s="8"/>
      <c r="CF389" s="8"/>
      <c r="CG389" s="8"/>
      <c r="CH389" s="8"/>
      <c r="CI389" s="8"/>
      <c r="CJ389" s="8"/>
      <c r="CK389" s="8"/>
      <c r="CL389" s="8"/>
      <c r="CM389" s="8"/>
      <c r="CN389" s="8"/>
      <c r="CO389" s="8"/>
      <c r="CP389" s="8"/>
      <c r="CQ389" s="8"/>
      <c r="CR389" s="8"/>
      <c r="CS389" s="8"/>
      <c r="CT389" s="8"/>
      <c r="CU389" s="8"/>
      <c r="CV389" s="8"/>
      <c r="CW389" s="8"/>
      <c r="CX389" s="8"/>
    </row>
    <row r="390" ht="14.25" customHeight="1">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c r="BO390" s="15"/>
      <c r="BP390" s="15"/>
      <c r="BQ390" s="15"/>
      <c r="BR390" s="15"/>
      <c r="BS390" s="15"/>
      <c r="BT390" s="15"/>
      <c r="BU390" s="15"/>
      <c r="BV390" s="15"/>
      <c r="BW390" s="15"/>
      <c r="BX390" s="15"/>
      <c r="BY390" s="15"/>
      <c r="BZ390" s="15"/>
      <c r="CA390" s="8"/>
      <c r="CB390" s="8"/>
      <c r="CC390" s="8"/>
      <c r="CD390" s="8"/>
      <c r="CE390" s="8"/>
      <c r="CF390" s="8"/>
      <c r="CG390" s="8"/>
      <c r="CH390" s="8"/>
      <c r="CI390" s="8"/>
      <c r="CJ390" s="8"/>
      <c r="CK390" s="8"/>
      <c r="CL390" s="8"/>
      <c r="CM390" s="8"/>
      <c r="CN390" s="8"/>
      <c r="CO390" s="8"/>
      <c r="CP390" s="8"/>
      <c r="CQ390" s="8"/>
      <c r="CR390" s="8"/>
      <c r="CS390" s="8"/>
      <c r="CT390" s="8"/>
      <c r="CU390" s="8"/>
      <c r="CV390" s="8"/>
      <c r="CW390" s="8"/>
      <c r="CX390" s="8"/>
    </row>
    <row r="391" ht="14.25" customHeight="1">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c r="AY391" s="15"/>
      <c r="AZ391" s="15"/>
      <c r="BA391" s="15"/>
      <c r="BB391" s="15"/>
      <c r="BC391" s="15"/>
      <c r="BD391" s="15"/>
      <c r="BE391" s="15"/>
      <c r="BF391" s="15"/>
      <c r="BG391" s="15"/>
      <c r="BH391" s="15"/>
      <c r="BI391" s="15"/>
      <c r="BJ391" s="15"/>
      <c r="BK391" s="15"/>
      <c r="BL391" s="15"/>
      <c r="BM391" s="15"/>
      <c r="BN391" s="15"/>
      <c r="BO391" s="15"/>
      <c r="BP391" s="15"/>
      <c r="BQ391" s="15"/>
      <c r="BR391" s="15"/>
      <c r="BS391" s="15"/>
      <c r="BT391" s="15"/>
      <c r="BU391" s="15"/>
      <c r="BV391" s="15"/>
      <c r="BW391" s="15"/>
      <c r="BX391" s="15"/>
      <c r="BY391" s="15"/>
      <c r="BZ391" s="15"/>
      <c r="CA391" s="8"/>
      <c r="CB391" s="8"/>
      <c r="CC391" s="8"/>
      <c r="CD391" s="8"/>
      <c r="CE391" s="8"/>
      <c r="CF391" s="8"/>
      <c r="CG391" s="8"/>
      <c r="CH391" s="8"/>
      <c r="CI391" s="8"/>
      <c r="CJ391" s="8"/>
      <c r="CK391" s="8"/>
      <c r="CL391" s="8"/>
      <c r="CM391" s="8"/>
      <c r="CN391" s="8"/>
      <c r="CO391" s="8"/>
      <c r="CP391" s="8"/>
      <c r="CQ391" s="8"/>
      <c r="CR391" s="8"/>
      <c r="CS391" s="8"/>
      <c r="CT391" s="8"/>
      <c r="CU391" s="8"/>
      <c r="CV391" s="8"/>
      <c r="CW391" s="8"/>
      <c r="CX391" s="8"/>
    </row>
    <row r="392" ht="14.25" customHeight="1">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c r="BC392" s="15"/>
      <c r="BD392" s="15"/>
      <c r="BE392" s="15"/>
      <c r="BF392" s="15"/>
      <c r="BG392" s="15"/>
      <c r="BH392" s="15"/>
      <c r="BI392" s="15"/>
      <c r="BJ392" s="15"/>
      <c r="BK392" s="15"/>
      <c r="BL392" s="15"/>
      <c r="BM392" s="15"/>
      <c r="BN392" s="15"/>
      <c r="BO392" s="15"/>
      <c r="BP392" s="15"/>
      <c r="BQ392" s="15"/>
      <c r="BR392" s="15"/>
      <c r="BS392" s="15"/>
      <c r="BT392" s="15"/>
      <c r="BU392" s="15"/>
      <c r="BV392" s="15"/>
      <c r="BW392" s="15"/>
      <c r="BX392" s="15"/>
      <c r="BY392" s="15"/>
      <c r="BZ392" s="15"/>
      <c r="CA392" s="8"/>
      <c r="CB392" s="8"/>
      <c r="CC392" s="8"/>
      <c r="CD392" s="8"/>
      <c r="CE392" s="8"/>
      <c r="CF392" s="8"/>
      <c r="CG392" s="8"/>
      <c r="CH392" s="8"/>
      <c r="CI392" s="8"/>
      <c r="CJ392" s="8"/>
      <c r="CK392" s="8"/>
      <c r="CL392" s="8"/>
      <c r="CM392" s="8"/>
      <c r="CN392" s="8"/>
      <c r="CO392" s="8"/>
      <c r="CP392" s="8"/>
      <c r="CQ392" s="8"/>
      <c r="CR392" s="8"/>
      <c r="CS392" s="8"/>
      <c r="CT392" s="8"/>
      <c r="CU392" s="8"/>
      <c r="CV392" s="8"/>
      <c r="CW392" s="8"/>
      <c r="CX392" s="8"/>
    </row>
    <row r="393" ht="14.25" customHeight="1">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5"/>
      <c r="BC393" s="15"/>
      <c r="BD393" s="15"/>
      <c r="BE393" s="15"/>
      <c r="BF393" s="15"/>
      <c r="BG393" s="15"/>
      <c r="BH393" s="15"/>
      <c r="BI393" s="15"/>
      <c r="BJ393" s="15"/>
      <c r="BK393" s="15"/>
      <c r="BL393" s="15"/>
      <c r="BM393" s="15"/>
      <c r="BN393" s="15"/>
      <c r="BO393" s="15"/>
      <c r="BP393" s="15"/>
      <c r="BQ393" s="15"/>
      <c r="BR393" s="15"/>
      <c r="BS393" s="15"/>
      <c r="BT393" s="15"/>
      <c r="BU393" s="15"/>
      <c r="BV393" s="15"/>
      <c r="BW393" s="15"/>
      <c r="BX393" s="15"/>
      <c r="BY393" s="15"/>
      <c r="BZ393" s="15"/>
      <c r="CA393" s="8"/>
      <c r="CB393" s="8"/>
      <c r="CC393" s="8"/>
      <c r="CD393" s="8"/>
      <c r="CE393" s="8"/>
      <c r="CF393" s="8"/>
      <c r="CG393" s="8"/>
      <c r="CH393" s="8"/>
      <c r="CI393" s="8"/>
      <c r="CJ393" s="8"/>
      <c r="CK393" s="8"/>
      <c r="CL393" s="8"/>
      <c r="CM393" s="8"/>
      <c r="CN393" s="8"/>
      <c r="CO393" s="8"/>
      <c r="CP393" s="8"/>
      <c r="CQ393" s="8"/>
      <c r="CR393" s="8"/>
      <c r="CS393" s="8"/>
      <c r="CT393" s="8"/>
      <c r="CU393" s="8"/>
      <c r="CV393" s="8"/>
      <c r="CW393" s="8"/>
      <c r="CX393" s="8"/>
    </row>
    <row r="394" ht="14.25" customHeight="1">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c r="BC394" s="15"/>
      <c r="BD394" s="15"/>
      <c r="BE394" s="15"/>
      <c r="BF394" s="15"/>
      <c r="BG394" s="15"/>
      <c r="BH394" s="15"/>
      <c r="BI394" s="15"/>
      <c r="BJ394" s="15"/>
      <c r="BK394" s="15"/>
      <c r="BL394" s="15"/>
      <c r="BM394" s="15"/>
      <c r="BN394" s="15"/>
      <c r="BO394" s="15"/>
      <c r="BP394" s="15"/>
      <c r="BQ394" s="15"/>
      <c r="BR394" s="15"/>
      <c r="BS394" s="15"/>
      <c r="BT394" s="15"/>
      <c r="BU394" s="15"/>
      <c r="BV394" s="15"/>
      <c r="BW394" s="15"/>
      <c r="BX394" s="15"/>
      <c r="BY394" s="15"/>
      <c r="BZ394" s="15"/>
      <c r="CA394" s="8"/>
      <c r="CB394" s="8"/>
      <c r="CC394" s="8"/>
      <c r="CD394" s="8"/>
      <c r="CE394" s="8"/>
      <c r="CF394" s="8"/>
      <c r="CG394" s="8"/>
      <c r="CH394" s="8"/>
      <c r="CI394" s="8"/>
      <c r="CJ394" s="8"/>
      <c r="CK394" s="8"/>
      <c r="CL394" s="8"/>
      <c r="CM394" s="8"/>
      <c r="CN394" s="8"/>
      <c r="CO394" s="8"/>
      <c r="CP394" s="8"/>
      <c r="CQ394" s="8"/>
      <c r="CR394" s="8"/>
      <c r="CS394" s="8"/>
      <c r="CT394" s="8"/>
      <c r="CU394" s="8"/>
      <c r="CV394" s="8"/>
      <c r="CW394" s="8"/>
      <c r="CX394" s="8"/>
    </row>
    <row r="395" ht="14.25" customHeight="1">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c r="AY395" s="15"/>
      <c r="AZ395" s="15"/>
      <c r="BA395" s="15"/>
      <c r="BB395" s="15"/>
      <c r="BC395" s="15"/>
      <c r="BD395" s="15"/>
      <c r="BE395" s="15"/>
      <c r="BF395" s="15"/>
      <c r="BG395" s="15"/>
      <c r="BH395" s="15"/>
      <c r="BI395" s="15"/>
      <c r="BJ395" s="15"/>
      <c r="BK395" s="15"/>
      <c r="BL395" s="15"/>
      <c r="BM395" s="15"/>
      <c r="BN395" s="15"/>
      <c r="BO395" s="15"/>
      <c r="BP395" s="15"/>
      <c r="BQ395" s="15"/>
      <c r="BR395" s="15"/>
      <c r="BS395" s="15"/>
      <c r="BT395" s="15"/>
      <c r="BU395" s="15"/>
      <c r="BV395" s="15"/>
      <c r="BW395" s="15"/>
      <c r="BX395" s="15"/>
      <c r="BY395" s="15"/>
      <c r="BZ395" s="15"/>
      <c r="CA395" s="8"/>
      <c r="CB395" s="8"/>
      <c r="CC395" s="8"/>
      <c r="CD395" s="8"/>
      <c r="CE395" s="8"/>
      <c r="CF395" s="8"/>
      <c r="CG395" s="8"/>
      <c r="CH395" s="8"/>
      <c r="CI395" s="8"/>
      <c r="CJ395" s="8"/>
      <c r="CK395" s="8"/>
      <c r="CL395" s="8"/>
      <c r="CM395" s="8"/>
      <c r="CN395" s="8"/>
      <c r="CO395" s="8"/>
      <c r="CP395" s="8"/>
      <c r="CQ395" s="8"/>
      <c r="CR395" s="8"/>
      <c r="CS395" s="8"/>
      <c r="CT395" s="8"/>
      <c r="CU395" s="8"/>
      <c r="CV395" s="8"/>
      <c r="CW395" s="8"/>
      <c r="CX395" s="8"/>
    </row>
    <row r="396" ht="14.25" customHeight="1">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c r="BC396" s="15"/>
      <c r="BD396" s="15"/>
      <c r="BE396" s="15"/>
      <c r="BF396" s="15"/>
      <c r="BG396" s="15"/>
      <c r="BH396" s="15"/>
      <c r="BI396" s="15"/>
      <c r="BJ396" s="15"/>
      <c r="BK396" s="15"/>
      <c r="BL396" s="15"/>
      <c r="BM396" s="15"/>
      <c r="BN396" s="15"/>
      <c r="BO396" s="15"/>
      <c r="BP396" s="15"/>
      <c r="BQ396" s="15"/>
      <c r="BR396" s="15"/>
      <c r="BS396" s="15"/>
      <c r="BT396" s="15"/>
      <c r="BU396" s="15"/>
      <c r="BV396" s="15"/>
      <c r="BW396" s="15"/>
      <c r="BX396" s="15"/>
      <c r="BY396" s="15"/>
      <c r="BZ396" s="15"/>
      <c r="CA396" s="8"/>
      <c r="CB396" s="8"/>
      <c r="CC396" s="8"/>
      <c r="CD396" s="8"/>
      <c r="CE396" s="8"/>
      <c r="CF396" s="8"/>
      <c r="CG396" s="8"/>
      <c r="CH396" s="8"/>
      <c r="CI396" s="8"/>
      <c r="CJ396" s="8"/>
      <c r="CK396" s="8"/>
      <c r="CL396" s="8"/>
      <c r="CM396" s="8"/>
      <c r="CN396" s="8"/>
      <c r="CO396" s="8"/>
      <c r="CP396" s="8"/>
      <c r="CQ396" s="8"/>
      <c r="CR396" s="8"/>
      <c r="CS396" s="8"/>
      <c r="CT396" s="8"/>
      <c r="CU396" s="8"/>
      <c r="CV396" s="8"/>
      <c r="CW396" s="8"/>
      <c r="CX396" s="8"/>
    </row>
    <row r="397" ht="14.25" customHeight="1">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15"/>
      <c r="BB397" s="15"/>
      <c r="BC397" s="15"/>
      <c r="BD397" s="15"/>
      <c r="BE397" s="15"/>
      <c r="BF397" s="15"/>
      <c r="BG397" s="15"/>
      <c r="BH397" s="15"/>
      <c r="BI397" s="15"/>
      <c r="BJ397" s="15"/>
      <c r="BK397" s="15"/>
      <c r="BL397" s="15"/>
      <c r="BM397" s="15"/>
      <c r="BN397" s="15"/>
      <c r="BO397" s="15"/>
      <c r="BP397" s="15"/>
      <c r="BQ397" s="15"/>
      <c r="BR397" s="15"/>
      <c r="BS397" s="15"/>
      <c r="BT397" s="15"/>
      <c r="BU397" s="15"/>
      <c r="BV397" s="15"/>
      <c r="BW397" s="15"/>
      <c r="BX397" s="15"/>
      <c r="BY397" s="15"/>
      <c r="BZ397" s="15"/>
      <c r="CA397" s="8"/>
      <c r="CB397" s="8"/>
      <c r="CC397" s="8"/>
      <c r="CD397" s="8"/>
      <c r="CE397" s="8"/>
      <c r="CF397" s="8"/>
      <c r="CG397" s="8"/>
      <c r="CH397" s="8"/>
      <c r="CI397" s="8"/>
      <c r="CJ397" s="8"/>
      <c r="CK397" s="8"/>
      <c r="CL397" s="8"/>
      <c r="CM397" s="8"/>
      <c r="CN397" s="8"/>
      <c r="CO397" s="8"/>
      <c r="CP397" s="8"/>
      <c r="CQ397" s="8"/>
      <c r="CR397" s="8"/>
      <c r="CS397" s="8"/>
      <c r="CT397" s="8"/>
      <c r="CU397" s="8"/>
      <c r="CV397" s="8"/>
      <c r="CW397" s="8"/>
      <c r="CX397" s="8"/>
    </row>
    <row r="398" ht="14.25" customHeight="1">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BW398" s="15"/>
      <c r="BX398" s="15"/>
      <c r="BY398" s="15"/>
      <c r="BZ398" s="15"/>
      <c r="CA398" s="8"/>
      <c r="CB398" s="8"/>
      <c r="CC398" s="8"/>
      <c r="CD398" s="8"/>
      <c r="CE398" s="8"/>
      <c r="CF398" s="8"/>
      <c r="CG398" s="8"/>
      <c r="CH398" s="8"/>
      <c r="CI398" s="8"/>
      <c r="CJ398" s="8"/>
      <c r="CK398" s="8"/>
      <c r="CL398" s="8"/>
      <c r="CM398" s="8"/>
      <c r="CN398" s="8"/>
      <c r="CO398" s="8"/>
      <c r="CP398" s="8"/>
      <c r="CQ398" s="8"/>
      <c r="CR398" s="8"/>
      <c r="CS398" s="8"/>
      <c r="CT398" s="8"/>
      <c r="CU398" s="8"/>
      <c r="CV398" s="8"/>
      <c r="CW398" s="8"/>
      <c r="CX398" s="8"/>
    </row>
    <row r="399" ht="14.25" customHeight="1">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15"/>
      <c r="BB399" s="15"/>
      <c r="BC399" s="15"/>
      <c r="BD399" s="15"/>
      <c r="BE399" s="15"/>
      <c r="BF399" s="15"/>
      <c r="BG399" s="15"/>
      <c r="BH399" s="15"/>
      <c r="BI399" s="15"/>
      <c r="BJ399" s="15"/>
      <c r="BK399" s="15"/>
      <c r="BL399" s="15"/>
      <c r="BM399" s="15"/>
      <c r="BN399" s="15"/>
      <c r="BO399" s="15"/>
      <c r="BP399" s="15"/>
      <c r="BQ399" s="15"/>
      <c r="BR399" s="15"/>
      <c r="BS399" s="15"/>
      <c r="BT399" s="15"/>
      <c r="BU399" s="15"/>
      <c r="BV399" s="15"/>
      <c r="BW399" s="15"/>
      <c r="BX399" s="15"/>
      <c r="BY399" s="15"/>
      <c r="BZ399" s="15"/>
      <c r="CA399" s="8"/>
      <c r="CB399" s="8"/>
      <c r="CC399" s="8"/>
      <c r="CD399" s="8"/>
      <c r="CE399" s="8"/>
      <c r="CF399" s="8"/>
      <c r="CG399" s="8"/>
      <c r="CH399" s="8"/>
      <c r="CI399" s="8"/>
      <c r="CJ399" s="8"/>
      <c r="CK399" s="8"/>
      <c r="CL399" s="8"/>
      <c r="CM399" s="8"/>
      <c r="CN399" s="8"/>
      <c r="CO399" s="8"/>
      <c r="CP399" s="8"/>
      <c r="CQ399" s="8"/>
      <c r="CR399" s="8"/>
      <c r="CS399" s="8"/>
      <c r="CT399" s="8"/>
      <c r="CU399" s="8"/>
      <c r="CV399" s="8"/>
      <c r="CW399" s="8"/>
      <c r="CX399" s="8"/>
    </row>
    <row r="400" ht="14.25" customHeight="1">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c r="BC400" s="15"/>
      <c r="BD400" s="15"/>
      <c r="BE400" s="15"/>
      <c r="BF400" s="15"/>
      <c r="BG400" s="15"/>
      <c r="BH400" s="15"/>
      <c r="BI400" s="15"/>
      <c r="BJ400" s="15"/>
      <c r="BK400" s="15"/>
      <c r="BL400" s="15"/>
      <c r="BM400" s="15"/>
      <c r="BN400" s="15"/>
      <c r="BO400" s="15"/>
      <c r="BP400" s="15"/>
      <c r="BQ400" s="15"/>
      <c r="BR400" s="15"/>
      <c r="BS400" s="15"/>
      <c r="BT400" s="15"/>
      <c r="BU400" s="15"/>
      <c r="BV400" s="15"/>
      <c r="BW400" s="15"/>
      <c r="BX400" s="15"/>
      <c r="BY400" s="15"/>
      <c r="BZ400" s="15"/>
      <c r="CA400" s="8"/>
      <c r="CB400" s="8"/>
      <c r="CC400" s="8"/>
      <c r="CD400" s="8"/>
      <c r="CE400" s="8"/>
      <c r="CF400" s="8"/>
      <c r="CG400" s="8"/>
      <c r="CH400" s="8"/>
      <c r="CI400" s="8"/>
      <c r="CJ400" s="8"/>
      <c r="CK400" s="8"/>
      <c r="CL400" s="8"/>
      <c r="CM400" s="8"/>
      <c r="CN400" s="8"/>
      <c r="CO400" s="8"/>
      <c r="CP400" s="8"/>
      <c r="CQ400" s="8"/>
      <c r="CR400" s="8"/>
      <c r="CS400" s="8"/>
      <c r="CT400" s="8"/>
      <c r="CU400" s="8"/>
      <c r="CV400" s="8"/>
      <c r="CW400" s="8"/>
      <c r="CX400" s="8"/>
    </row>
    <row r="401" ht="14.25" customHeight="1">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15"/>
      <c r="BB401" s="15"/>
      <c r="BC401" s="15"/>
      <c r="BD401" s="15"/>
      <c r="BE401" s="15"/>
      <c r="BF401" s="15"/>
      <c r="BG401" s="15"/>
      <c r="BH401" s="15"/>
      <c r="BI401" s="15"/>
      <c r="BJ401" s="15"/>
      <c r="BK401" s="15"/>
      <c r="BL401" s="15"/>
      <c r="BM401" s="15"/>
      <c r="BN401" s="15"/>
      <c r="BO401" s="15"/>
      <c r="BP401" s="15"/>
      <c r="BQ401" s="15"/>
      <c r="BR401" s="15"/>
      <c r="BS401" s="15"/>
      <c r="BT401" s="15"/>
      <c r="BU401" s="15"/>
      <c r="BV401" s="15"/>
      <c r="BW401" s="15"/>
      <c r="BX401" s="15"/>
      <c r="BY401" s="15"/>
      <c r="BZ401" s="15"/>
      <c r="CA401" s="8"/>
      <c r="CB401" s="8"/>
      <c r="CC401" s="8"/>
      <c r="CD401" s="8"/>
      <c r="CE401" s="8"/>
      <c r="CF401" s="8"/>
      <c r="CG401" s="8"/>
      <c r="CH401" s="8"/>
      <c r="CI401" s="8"/>
      <c r="CJ401" s="8"/>
      <c r="CK401" s="8"/>
      <c r="CL401" s="8"/>
      <c r="CM401" s="8"/>
      <c r="CN401" s="8"/>
      <c r="CO401" s="8"/>
      <c r="CP401" s="8"/>
      <c r="CQ401" s="8"/>
      <c r="CR401" s="8"/>
      <c r="CS401" s="8"/>
      <c r="CT401" s="8"/>
      <c r="CU401" s="8"/>
      <c r="CV401" s="8"/>
      <c r="CW401" s="8"/>
      <c r="CX401" s="8"/>
    </row>
    <row r="402" ht="14.25" customHeight="1">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c r="BD402" s="15"/>
      <c r="BE402" s="15"/>
      <c r="BF402" s="15"/>
      <c r="BG402" s="15"/>
      <c r="BH402" s="15"/>
      <c r="BI402" s="15"/>
      <c r="BJ402" s="15"/>
      <c r="BK402" s="15"/>
      <c r="BL402" s="15"/>
      <c r="BM402" s="15"/>
      <c r="BN402" s="15"/>
      <c r="BO402" s="15"/>
      <c r="BP402" s="15"/>
      <c r="BQ402" s="15"/>
      <c r="BR402" s="15"/>
      <c r="BS402" s="15"/>
      <c r="BT402" s="15"/>
      <c r="BU402" s="15"/>
      <c r="BV402" s="15"/>
      <c r="BW402" s="15"/>
      <c r="BX402" s="15"/>
      <c r="BY402" s="15"/>
      <c r="BZ402" s="15"/>
      <c r="CA402" s="8"/>
      <c r="CB402" s="8"/>
      <c r="CC402" s="8"/>
      <c r="CD402" s="8"/>
      <c r="CE402" s="8"/>
      <c r="CF402" s="8"/>
      <c r="CG402" s="8"/>
      <c r="CH402" s="8"/>
      <c r="CI402" s="8"/>
      <c r="CJ402" s="8"/>
      <c r="CK402" s="8"/>
      <c r="CL402" s="8"/>
      <c r="CM402" s="8"/>
      <c r="CN402" s="8"/>
      <c r="CO402" s="8"/>
      <c r="CP402" s="8"/>
      <c r="CQ402" s="8"/>
      <c r="CR402" s="8"/>
      <c r="CS402" s="8"/>
      <c r="CT402" s="8"/>
      <c r="CU402" s="8"/>
      <c r="CV402" s="8"/>
      <c r="CW402" s="8"/>
      <c r="CX402" s="8"/>
    </row>
    <row r="403" ht="14.25" customHeight="1">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15"/>
      <c r="BB403" s="15"/>
      <c r="BC403" s="15"/>
      <c r="BD403" s="15"/>
      <c r="BE403" s="15"/>
      <c r="BF403" s="15"/>
      <c r="BG403" s="15"/>
      <c r="BH403" s="15"/>
      <c r="BI403" s="15"/>
      <c r="BJ403" s="15"/>
      <c r="BK403" s="15"/>
      <c r="BL403" s="15"/>
      <c r="BM403" s="15"/>
      <c r="BN403" s="15"/>
      <c r="BO403" s="15"/>
      <c r="BP403" s="15"/>
      <c r="BQ403" s="15"/>
      <c r="BR403" s="15"/>
      <c r="BS403" s="15"/>
      <c r="BT403" s="15"/>
      <c r="BU403" s="15"/>
      <c r="BV403" s="15"/>
      <c r="BW403" s="15"/>
      <c r="BX403" s="15"/>
      <c r="BY403" s="15"/>
      <c r="BZ403" s="15"/>
      <c r="CA403" s="8"/>
      <c r="CB403" s="8"/>
      <c r="CC403" s="8"/>
      <c r="CD403" s="8"/>
      <c r="CE403" s="8"/>
      <c r="CF403" s="8"/>
      <c r="CG403" s="8"/>
      <c r="CH403" s="8"/>
      <c r="CI403" s="8"/>
      <c r="CJ403" s="8"/>
      <c r="CK403" s="8"/>
      <c r="CL403" s="8"/>
      <c r="CM403" s="8"/>
      <c r="CN403" s="8"/>
      <c r="CO403" s="8"/>
      <c r="CP403" s="8"/>
      <c r="CQ403" s="8"/>
      <c r="CR403" s="8"/>
      <c r="CS403" s="8"/>
      <c r="CT403" s="8"/>
      <c r="CU403" s="8"/>
      <c r="CV403" s="8"/>
      <c r="CW403" s="8"/>
      <c r="CX403" s="8"/>
    </row>
    <row r="404" ht="14.25" customHeight="1">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c r="BD404" s="15"/>
      <c r="BE404" s="15"/>
      <c r="BF404" s="15"/>
      <c r="BG404" s="15"/>
      <c r="BH404" s="15"/>
      <c r="BI404" s="15"/>
      <c r="BJ404" s="15"/>
      <c r="BK404" s="15"/>
      <c r="BL404" s="15"/>
      <c r="BM404" s="15"/>
      <c r="BN404" s="15"/>
      <c r="BO404" s="15"/>
      <c r="BP404" s="15"/>
      <c r="BQ404" s="15"/>
      <c r="BR404" s="15"/>
      <c r="BS404" s="15"/>
      <c r="BT404" s="15"/>
      <c r="BU404" s="15"/>
      <c r="BV404" s="15"/>
      <c r="BW404" s="15"/>
      <c r="BX404" s="15"/>
      <c r="BY404" s="15"/>
      <c r="BZ404" s="15"/>
      <c r="CA404" s="8"/>
      <c r="CB404" s="8"/>
      <c r="CC404" s="8"/>
      <c r="CD404" s="8"/>
      <c r="CE404" s="8"/>
      <c r="CF404" s="8"/>
      <c r="CG404" s="8"/>
      <c r="CH404" s="8"/>
      <c r="CI404" s="8"/>
      <c r="CJ404" s="8"/>
      <c r="CK404" s="8"/>
      <c r="CL404" s="8"/>
      <c r="CM404" s="8"/>
      <c r="CN404" s="8"/>
      <c r="CO404" s="8"/>
      <c r="CP404" s="8"/>
      <c r="CQ404" s="8"/>
      <c r="CR404" s="8"/>
      <c r="CS404" s="8"/>
      <c r="CT404" s="8"/>
      <c r="CU404" s="8"/>
      <c r="CV404" s="8"/>
      <c r="CW404" s="8"/>
      <c r="CX404" s="8"/>
    </row>
    <row r="405" ht="14.25" customHeight="1">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c r="AY405" s="15"/>
      <c r="AZ405" s="15"/>
      <c r="BA405" s="15"/>
      <c r="BB405" s="15"/>
      <c r="BC405" s="15"/>
      <c r="BD405" s="15"/>
      <c r="BE405" s="15"/>
      <c r="BF405" s="15"/>
      <c r="BG405" s="15"/>
      <c r="BH405" s="15"/>
      <c r="BI405" s="15"/>
      <c r="BJ405" s="15"/>
      <c r="BK405" s="15"/>
      <c r="BL405" s="15"/>
      <c r="BM405" s="15"/>
      <c r="BN405" s="15"/>
      <c r="BO405" s="15"/>
      <c r="BP405" s="15"/>
      <c r="BQ405" s="15"/>
      <c r="BR405" s="15"/>
      <c r="BS405" s="15"/>
      <c r="BT405" s="15"/>
      <c r="BU405" s="15"/>
      <c r="BV405" s="15"/>
      <c r="BW405" s="15"/>
      <c r="BX405" s="15"/>
      <c r="BY405" s="15"/>
      <c r="BZ405" s="15"/>
      <c r="CA405" s="8"/>
      <c r="CB405" s="8"/>
      <c r="CC405" s="8"/>
      <c r="CD405" s="8"/>
      <c r="CE405" s="8"/>
      <c r="CF405" s="8"/>
      <c r="CG405" s="8"/>
      <c r="CH405" s="8"/>
      <c r="CI405" s="8"/>
      <c r="CJ405" s="8"/>
      <c r="CK405" s="8"/>
      <c r="CL405" s="8"/>
      <c r="CM405" s="8"/>
      <c r="CN405" s="8"/>
      <c r="CO405" s="8"/>
      <c r="CP405" s="8"/>
      <c r="CQ405" s="8"/>
      <c r="CR405" s="8"/>
      <c r="CS405" s="8"/>
      <c r="CT405" s="8"/>
      <c r="CU405" s="8"/>
      <c r="CV405" s="8"/>
      <c r="CW405" s="8"/>
      <c r="CX405" s="8"/>
    </row>
    <row r="406" ht="14.25" customHeight="1">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c r="BC406" s="15"/>
      <c r="BD406" s="15"/>
      <c r="BE406" s="15"/>
      <c r="BF406" s="15"/>
      <c r="BG406" s="15"/>
      <c r="BH406" s="15"/>
      <c r="BI406" s="15"/>
      <c r="BJ406" s="15"/>
      <c r="BK406" s="15"/>
      <c r="BL406" s="15"/>
      <c r="BM406" s="15"/>
      <c r="BN406" s="15"/>
      <c r="BO406" s="15"/>
      <c r="BP406" s="15"/>
      <c r="BQ406" s="15"/>
      <c r="BR406" s="15"/>
      <c r="BS406" s="15"/>
      <c r="BT406" s="15"/>
      <c r="BU406" s="15"/>
      <c r="BV406" s="15"/>
      <c r="BW406" s="15"/>
      <c r="BX406" s="15"/>
      <c r="BY406" s="15"/>
      <c r="BZ406" s="15"/>
      <c r="CA406" s="8"/>
      <c r="CB406" s="8"/>
      <c r="CC406" s="8"/>
      <c r="CD406" s="8"/>
      <c r="CE406" s="8"/>
      <c r="CF406" s="8"/>
      <c r="CG406" s="8"/>
      <c r="CH406" s="8"/>
      <c r="CI406" s="8"/>
      <c r="CJ406" s="8"/>
      <c r="CK406" s="8"/>
      <c r="CL406" s="8"/>
      <c r="CM406" s="8"/>
      <c r="CN406" s="8"/>
      <c r="CO406" s="8"/>
      <c r="CP406" s="8"/>
      <c r="CQ406" s="8"/>
      <c r="CR406" s="8"/>
      <c r="CS406" s="8"/>
      <c r="CT406" s="8"/>
      <c r="CU406" s="8"/>
      <c r="CV406" s="8"/>
      <c r="CW406" s="8"/>
      <c r="CX406" s="8"/>
    </row>
    <row r="407" ht="14.25" customHeight="1">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5"/>
      <c r="BC407" s="15"/>
      <c r="BD407" s="15"/>
      <c r="BE407" s="15"/>
      <c r="BF407" s="15"/>
      <c r="BG407" s="15"/>
      <c r="BH407" s="15"/>
      <c r="BI407" s="15"/>
      <c r="BJ407" s="15"/>
      <c r="BK407" s="15"/>
      <c r="BL407" s="15"/>
      <c r="BM407" s="15"/>
      <c r="BN407" s="15"/>
      <c r="BO407" s="15"/>
      <c r="BP407" s="15"/>
      <c r="BQ407" s="15"/>
      <c r="BR407" s="15"/>
      <c r="BS407" s="15"/>
      <c r="BT407" s="15"/>
      <c r="BU407" s="15"/>
      <c r="BV407" s="15"/>
      <c r="BW407" s="15"/>
      <c r="BX407" s="15"/>
      <c r="BY407" s="15"/>
      <c r="BZ407" s="15"/>
      <c r="CA407" s="8"/>
      <c r="CB407" s="8"/>
      <c r="CC407" s="8"/>
      <c r="CD407" s="8"/>
      <c r="CE407" s="8"/>
      <c r="CF407" s="8"/>
      <c r="CG407" s="8"/>
      <c r="CH407" s="8"/>
      <c r="CI407" s="8"/>
      <c r="CJ407" s="8"/>
      <c r="CK407" s="8"/>
      <c r="CL407" s="8"/>
      <c r="CM407" s="8"/>
      <c r="CN407" s="8"/>
      <c r="CO407" s="8"/>
      <c r="CP407" s="8"/>
      <c r="CQ407" s="8"/>
      <c r="CR407" s="8"/>
      <c r="CS407" s="8"/>
      <c r="CT407" s="8"/>
      <c r="CU407" s="8"/>
      <c r="CV407" s="8"/>
      <c r="CW407" s="8"/>
      <c r="CX407" s="8"/>
    </row>
    <row r="408" ht="14.25" customHeight="1">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c r="BC408" s="15"/>
      <c r="BD408" s="15"/>
      <c r="BE408" s="15"/>
      <c r="BF408" s="15"/>
      <c r="BG408" s="15"/>
      <c r="BH408" s="15"/>
      <c r="BI408" s="15"/>
      <c r="BJ408" s="15"/>
      <c r="BK408" s="15"/>
      <c r="BL408" s="15"/>
      <c r="BM408" s="15"/>
      <c r="BN408" s="15"/>
      <c r="BO408" s="15"/>
      <c r="BP408" s="15"/>
      <c r="BQ408" s="15"/>
      <c r="BR408" s="15"/>
      <c r="BS408" s="15"/>
      <c r="BT408" s="15"/>
      <c r="BU408" s="15"/>
      <c r="BV408" s="15"/>
      <c r="BW408" s="15"/>
      <c r="BX408" s="15"/>
      <c r="BY408" s="15"/>
      <c r="BZ408" s="15"/>
      <c r="CA408" s="8"/>
      <c r="CB408" s="8"/>
      <c r="CC408" s="8"/>
      <c r="CD408" s="8"/>
      <c r="CE408" s="8"/>
      <c r="CF408" s="8"/>
      <c r="CG408" s="8"/>
      <c r="CH408" s="8"/>
      <c r="CI408" s="8"/>
      <c r="CJ408" s="8"/>
      <c r="CK408" s="8"/>
      <c r="CL408" s="8"/>
      <c r="CM408" s="8"/>
      <c r="CN408" s="8"/>
      <c r="CO408" s="8"/>
      <c r="CP408" s="8"/>
      <c r="CQ408" s="8"/>
      <c r="CR408" s="8"/>
      <c r="CS408" s="8"/>
      <c r="CT408" s="8"/>
      <c r="CU408" s="8"/>
      <c r="CV408" s="8"/>
      <c r="CW408" s="8"/>
      <c r="CX408" s="8"/>
    </row>
    <row r="409" ht="14.25" customHeight="1">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c r="AY409" s="15"/>
      <c r="AZ409" s="15"/>
      <c r="BA409" s="15"/>
      <c r="BB409" s="15"/>
      <c r="BC409" s="15"/>
      <c r="BD409" s="15"/>
      <c r="BE409" s="15"/>
      <c r="BF409" s="15"/>
      <c r="BG409" s="15"/>
      <c r="BH409" s="15"/>
      <c r="BI409" s="15"/>
      <c r="BJ409" s="15"/>
      <c r="BK409" s="15"/>
      <c r="BL409" s="15"/>
      <c r="BM409" s="15"/>
      <c r="BN409" s="15"/>
      <c r="BO409" s="15"/>
      <c r="BP409" s="15"/>
      <c r="BQ409" s="15"/>
      <c r="BR409" s="15"/>
      <c r="BS409" s="15"/>
      <c r="BT409" s="15"/>
      <c r="BU409" s="15"/>
      <c r="BV409" s="15"/>
      <c r="BW409" s="15"/>
      <c r="BX409" s="15"/>
      <c r="BY409" s="15"/>
      <c r="BZ409" s="15"/>
      <c r="CA409" s="8"/>
      <c r="CB409" s="8"/>
      <c r="CC409" s="8"/>
      <c r="CD409" s="8"/>
      <c r="CE409" s="8"/>
      <c r="CF409" s="8"/>
      <c r="CG409" s="8"/>
      <c r="CH409" s="8"/>
      <c r="CI409" s="8"/>
      <c r="CJ409" s="8"/>
      <c r="CK409" s="8"/>
      <c r="CL409" s="8"/>
      <c r="CM409" s="8"/>
      <c r="CN409" s="8"/>
      <c r="CO409" s="8"/>
      <c r="CP409" s="8"/>
      <c r="CQ409" s="8"/>
      <c r="CR409" s="8"/>
      <c r="CS409" s="8"/>
      <c r="CT409" s="8"/>
      <c r="CU409" s="8"/>
      <c r="CV409" s="8"/>
      <c r="CW409" s="8"/>
      <c r="CX409" s="8"/>
    </row>
    <row r="410" ht="14.25" customHeight="1">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c r="BC410" s="15"/>
      <c r="BD410" s="15"/>
      <c r="BE410" s="15"/>
      <c r="BF410" s="15"/>
      <c r="BG410" s="15"/>
      <c r="BH410" s="15"/>
      <c r="BI410" s="15"/>
      <c r="BJ410" s="15"/>
      <c r="BK410" s="15"/>
      <c r="BL410" s="15"/>
      <c r="BM410" s="15"/>
      <c r="BN410" s="15"/>
      <c r="BO410" s="15"/>
      <c r="BP410" s="15"/>
      <c r="BQ410" s="15"/>
      <c r="BR410" s="15"/>
      <c r="BS410" s="15"/>
      <c r="BT410" s="15"/>
      <c r="BU410" s="15"/>
      <c r="BV410" s="15"/>
      <c r="BW410" s="15"/>
      <c r="BX410" s="15"/>
      <c r="BY410" s="15"/>
      <c r="BZ410" s="15"/>
      <c r="CA410" s="8"/>
      <c r="CB410" s="8"/>
      <c r="CC410" s="8"/>
      <c r="CD410" s="8"/>
      <c r="CE410" s="8"/>
      <c r="CF410" s="8"/>
      <c r="CG410" s="8"/>
      <c r="CH410" s="8"/>
      <c r="CI410" s="8"/>
      <c r="CJ410" s="8"/>
      <c r="CK410" s="8"/>
      <c r="CL410" s="8"/>
      <c r="CM410" s="8"/>
      <c r="CN410" s="8"/>
      <c r="CO410" s="8"/>
      <c r="CP410" s="8"/>
      <c r="CQ410" s="8"/>
      <c r="CR410" s="8"/>
      <c r="CS410" s="8"/>
      <c r="CT410" s="8"/>
      <c r="CU410" s="8"/>
      <c r="CV410" s="8"/>
      <c r="CW410" s="8"/>
      <c r="CX410" s="8"/>
    </row>
    <row r="411" ht="14.25" customHeight="1">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c r="AY411" s="15"/>
      <c r="AZ411" s="15"/>
      <c r="BA411" s="15"/>
      <c r="BB411" s="15"/>
      <c r="BC411" s="15"/>
      <c r="BD411" s="15"/>
      <c r="BE411" s="15"/>
      <c r="BF411" s="15"/>
      <c r="BG411" s="15"/>
      <c r="BH411" s="15"/>
      <c r="BI411" s="15"/>
      <c r="BJ411" s="15"/>
      <c r="BK411" s="15"/>
      <c r="BL411" s="15"/>
      <c r="BM411" s="15"/>
      <c r="BN411" s="15"/>
      <c r="BO411" s="15"/>
      <c r="BP411" s="15"/>
      <c r="BQ411" s="15"/>
      <c r="BR411" s="15"/>
      <c r="BS411" s="15"/>
      <c r="BT411" s="15"/>
      <c r="BU411" s="15"/>
      <c r="BV411" s="15"/>
      <c r="BW411" s="15"/>
      <c r="BX411" s="15"/>
      <c r="BY411" s="15"/>
      <c r="BZ411" s="15"/>
      <c r="CA411" s="8"/>
      <c r="CB411" s="8"/>
      <c r="CC411" s="8"/>
      <c r="CD411" s="8"/>
      <c r="CE411" s="8"/>
      <c r="CF411" s="8"/>
      <c r="CG411" s="8"/>
      <c r="CH411" s="8"/>
      <c r="CI411" s="8"/>
      <c r="CJ411" s="8"/>
      <c r="CK411" s="8"/>
      <c r="CL411" s="8"/>
      <c r="CM411" s="8"/>
      <c r="CN411" s="8"/>
      <c r="CO411" s="8"/>
      <c r="CP411" s="8"/>
      <c r="CQ411" s="8"/>
      <c r="CR411" s="8"/>
      <c r="CS411" s="8"/>
      <c r="CT411" s="8"/>
      <c r="CU411" s="8"/>
      <c r="CV411" s="8"/>
      <c r="CW411" s="8"/>
      <c r="CX411" s="8"/>
    </row>
    <row r="412" ht="14.25" customHeight="1">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c r="BC412" s="15"/>
      <c r="BD412" s="15"/>
      <c r="BE412" s="15"/>
      <c r="BF412" s="15"/>
      <c r="BG412" s="15"/>
      <c r="BH412" s="15"/>
      <c r="BI412" s="15"/>
      <c r="BJ412" s="15"/>
      <c r="BK412" s="15"/>
      <c r="BL412" s="15"/>
      <c r="BM412" s="15"/>
      <c r="BN412" s="15"/>
      <c r="BO412" s="15"/>
      <c r="BP412" s="15"/>
      <c r="BQ412" s="15"/>
      <c r="BR412" s="15"/>
      <c r="BS412" s="15"/>
      <c r="BT412" s="15"/>
      <c r="BU412" s="15"/>
      <c r="BV412" s="15"/>
      <c r="BW412" s="15"/>
      <c r="BX412" s="15"/>
      <c r="BY412" s="15"/>
      <c r="BZ412" s="15"/>
      <c r="CA412" s="8"/>
      <c r="CB412" s="8"/>
      <c r="CC412" s="8"/>
      <c r="CD412" s="8"/>
      <c r="CE412" s="8"/>
      <c r="CF412" s="8"/>
      <c r="CG412" s="8"/>
      <c r="CH412" s="8"/>
      <c r="CI412" s="8"/>
      <c r="CJ412" s="8"/>
      <c r="CK412" s="8"/>
      <c r="CL412" s="8"/>
      <c r="CM412" s="8"/>
      <c r="CN412" s="8"/>
      <c r="CO412" s="8"/>
      <c r="CP412" s="8"/>
      <c r="CQ412" s="8"/>
      <c r="CR412" s="8"/>
      <c r="CS412" s="8"/>
      <c r="CT412" s="8"/>
      <c r="CU412" s="8"/>
      <c r="CV412" s="8"/>
      <c r="CW412" s="8"/>
      <c r="CX412" s="8"/>
    </row>
    <row r="413" ht="14.25" customHeight="1">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15"/>
      <c r="BB413" s="15"/>
      <c r="BC413" s="15"/>
      <c r="BD413" s="15"/>
      <c r="BE413" s="15"/>
      <c r="BF413" s="15"/>
      <c r="BG413" s="15"/>
      <c r="BH413" s="15"/>
      <c r="BI413" s="15"/>
      <c r="BJ413" s="15"/>
      <c r="BK413" s="15"/>
      <c r="BL413" s="15"/>
      <c r="BM413" s="15"/>
      <c r="BN413" s="15"/>
      <c r="BO413" s="15"/>
      <c r="BP413" s="15"/>
      <c r="BQ413" s="15"/>
      <c r="BR413" s="15"/>
      <c r="BS413" s="15"/>
      <c r="BT413" s="15"/>
      <c r="BU413" s="15"/>
      <c r="BV413" s="15"/>
      <c r="BW413" s="15"/>
      <c r="BX413" s="15"/>
      <c r="BY413" s="15"/>
      <c r="BZ413" s="15"/>
      <c r="CA413" s="8"/>
      <c r="CB413" s="8"/>
      <c r="CC413" s="8"/>
      <c r="CD413" s="8"/>
      <c r="CE413" s="8"/>
      <c r="CF413" s="8"/>
      <c r="CG413" s="8"/>
      <c r="CH413" s="8"/>
      <c r="CI413" s="8"/>
      <c r="CJ413" s="8"/>
      <c r="CK413" s="8"/>
      <c r="CL413" s="8"/>
      <c r="CM413" s="8"/>
      <c r="CN413" s="8"/>
      <c r="CO413" s="8"/>
      <c r="CP413" s="8"/>
      <c r="CQ413" s="8"/>
      <c r="CR413" s="8"/>
      <c r="CS413" s="8"/>
      <c r="CT413" s="8"/>
      <c r="CU413" s="8"/>
      <c r="CV413" s="8"/>
      <c r="CW413" s="8"/>
      <c r="CX413" s="8"/>
    </row>
    <row r="414" ht="14.25" customHeight="1">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c r="BC414" s="15"/>
      <c r="BD414" s="15"/>
      <c r="BE414" s="15"/>
      <c r="BF414" s="15"/>
      <c r="BG414" s="15"/>
      <c r="BH414" s="15"/>
      <c r="BI414" s="15"/>
      <c r="BJ414" s="15"/>
      <c r="BK414" s="15"/>
      <c r="BL414" s="15"/>
      <c r="BM414" s="15"/>
      <c r="BN414" s="15"/>
      <c r="BO414" s="15"/>
      <c r="BP414" s="15"/>
      <c r="BQ414" s="15"/>
      <c r="BR414" s="15"/>
      <c r="BS414" s="15"/>
      <c r="BT414" s="15"/>
      <c r="BU414" s="15"/>
      <c r="BV414" s="15"/>
      <c r="BW414" s="15"/>
      <c r="BX414" s="15"/>
      <c r="BY414" s="15"/>
      <c r="BZ414" s="15"/>
      <c r="CA414" s="8"/>
      <c r="CB414" s="8"/>
      <c r="CC414" s="8"/>
      <c r="CD414" s="8"/>
      <c r="CE414" s="8"/>
      <c r="CF414" s="8"/>
      <c r="CG414" s="8"/>
      <c r="CH414" s="8"/>
      <c r="CI414" s="8"/>
      <c r="CJ414" s="8"/>
      <c r="CK414" s="8"/>
      <c r="CL414" s="8"/>
      <c r="CM414" s="8"/>
      <c r="CN414" s="8"/>
      <c r="CO414" s="8"/>
      <c r="CP414" s="8"/>
      <c r="CQ414" s="8"/>
      <c r="CR414" s="8"/>
      <c r="CS414" s="8"/>
      <c r="CT414" s="8"/>
      <c r="CU414" s="8"/>
      <c r="CV414" s="8"/>
      <c r="CW414" s="8"/>
      <c r="CX414" s="8"/>
    </row>
    <row r="415" ht="14.25" customHeight="1">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15"/>
      <c r="BB415" s="15"/>
      <c r="BC415" s="15"/>
      <c r="BD415" s="15"/>
      <c r="BE415" s="15"/>
      <c r="BF415" s="15"/>
      <c r="BG415" s="15"/>
      <c r="BH415" s="15"/>
      <c r="BI415" s="15"/>
      <c r="BJ415" s="15"/>
      <c r="BK415" s="15"/>
      <c r="BL415" s="15"/>
      <c r="BM415" s="15"/>
      <c r="BN415" s="15"/>
      <c r="BO415" s="15"/>
      <c r="BP415" s="15"/>
      <c r="BQ415" s="15"/>
      <c r="BR415" s="15"/>
      <c r="BS415" s="15"/>
      <c r="BT415" s="15"/>
      <c r="BU415" s="15"/>
      <c r="BV415" s="15"/>
      <c r="BW415" s="15"/>
      <c r="BX415" s="15"/>
      <c r="BY415" s="15"/>
      <c r="BZ415" s="15"/>
      <c r="CA415" s="8"/>
      <c r="CB415" s="8"/>
      <c r="CC415" s="8"/>
      <c r="CD415" s="8"/>
      <c r="CE415" s="8"/>
      <c r="CF415" s="8"/>
      <c r="CG415" s="8"/>
      <c r="CH415" s="8"/>
      <c r="CI415" s="8"/>
      <c r="CJ415" s="8"/>
      <c r="CK415" s="8"/>
      <c r="CL415" s="8"/>
      <c r="CM415" s="8"/>
      <c r="CN415" s="8"/>
      <c r="CO415" s="8"/>
      <c r="CP415" s="8"/>
      <c r="CQ415" s="8"/>
      <c r="CR415" s="8"/>
      <c r="CS415" s="8"/>
      <c r="CT415" s="8"/>
      <c r="CU415" s="8"/>
      <c r="CV415" s="8"/>
      <c r="CW415" s="8"/>
      <c r="CX415" s="8"/>
    </row>
    <row r="416" ht="14.25" customHeight="1">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c r="BD416" s="15"/>
      <c r="BE416" s="15"/>
      <c r="BF416" s="15"/>
      <c r="BG416" s="15"/>
      <c r="BH416" s="15"/>
      <c r="BI416" s="15"/>
      <c r="BJ416" s="15"/>
      <c r="BK416" s="15"/>
      <c r="BL416" s="15"/>
      <c r="BM416" s="15"/>
      <c r="BN416" s="15"/>
      <c r="BO416" s="15"/>
      <c r="BP416" s="15"/>
      <c r="BQ416" s="15"/>
      <c r="BR416" s="15"/>
      <c r="BS416" s="15"/>
      <c r="BT416" s="15"/>
      <c r="BU416" s="15"/>
      <c r="BV416" s="15"/>
      <c r="BW416" s="15"/>
      <c r="BX416" s="15"/>
      <c r="BY416" s="15"/>
      <c r="BZ416" s="15"/>
      <c r="CA416" s="8"/>
      <c r="CB416" s="8"/>
      <c r="CC416" s="8"/>
      <c r="CD416" s="8"/>
      <c r="CE416" s="8"/>
      <c r="CF416" s="8"/>
      <c r="CG416" s="8"/>
      <c r="CH416" s="8"/>
      <c r="CI416" s="8"/>
      <c r="CJ416" s="8"/>
      <c r="CK416" s="8"/>
      <c r="CL416" s="8"/>
      <c r="CM416" s="8"/>
      <c r="CN416" s="8"/>
      <c r="CO416" s="8"/>
      <c r="CP416" s="8"/>
      <c r="CQ416" s="8"/>
      <c r="CR416" s="8"/>
      <c r="CS416" s="8"/>
      <c r="CT416" s="8"/>
      <c r="CU416" s="8"/>
      <c r="CV416" s="8"/>
      <c r="CW416" s="8"/>
      <c r="CX416" s="8"/>
    </row>
    <row r="417" ht="14.25" customHeight="1">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5"/>
      <c r="BC417" s="15"/>
      <c r="BD417" s="15"/>
      <c r="BE417" s="15"/>
      <c r="BF417" s="15"/>
      <c r="BG417" s="15"/>
      <c r="BH417" s="15"/>
      <c r="BI417" s="15"/>
      <c r="BJ417" s="15"/>
      <c r="BK417" s="15"/>
      <c r="BL417" s="15"/>
      <c r="BM417" s="15"/>
      <c r="BN417" s="15"/>
      <c r="BO417" s="15"/>
      <c r="BP417" s="15"/>
      <c r="BQ417" s="15"/>
      <c r="BR417" s="15"/>
      <c r="BS417" s="15"/>
      <c r="BT417" s="15"/>
      <c r="BU417" s="15"/>
      <c r="BV417" s="15"/>
      <c r="BW417" s="15"/>
      <c r="BX417" s="15"/>
      <c r="BY417" s="15"/>
      <c r="BZ417" s="15"/>
      <c r="CA417" s="8"/>
      <c r="CB417" s="8"/>
      <c r="CC417" s="8"/>
      <c r="CD417" s="8"/>
      <c r="CE417" s="8"/>
      <c r="CF417" s="8"/>
      <c r="CG417" s="8"/>
      <c r="CH417" s="8"/>
      <c r="CI417" s="8"/>
      <c r="CJ417" s="8"/>
      <c r="CK417" s="8"/>
      <c r="CL417" s="8"/>
      <c r="CM417" s="8"/>
      <c r="CN417" s="8"/>
      <c r="CO417" s="8"/>
      <c r="CP417" s="8"/>
      <c r="CQ417" s="8"/>
      <c r="CR417" s="8"/>
      <c r="CS417" s="8"/>
      <c r="CT417" s="8"/>
      <c r="CU417" s="8"/>
      <c r="CV417" s="8"/>
      <c r="CW417" s="8"/>
      <c r="CX417" s="8"/>
    </row>
    <row r="418" ht="14.25" customHeight="1">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c r="BC418" s="15"/>
      <c r="BD418" s="15"/>
      <c r="BE418" s="15"/>
      <c r="BF418" s="15"/>
      <c r="BG418" s="15"/>
      <c r="BH418" s="15"/>
      <c r="BI418" s="15"/>
      <c r="BJ418" s="15"/>
      <c r="BK418" s="15"/>
      <c r="BL418" s="15"/>
      <c r="BM418" s="15"/>
      <c r="BN418" s="15"/>
      <c r="BO418" s="15"/>
      <c r="BP418" s="15"/>
      <c r="BQ418" s="15"/>
      <c r="BR418" s="15"/>
      <c r="BS418" s="15"/>
      <c r="BT418" s="15"/>
      <c r="BU418" s="15"/>
      <c r="BV418" s="15"/>
      <c r="BW418" s="15"/>
      <c r="BX418" s="15"/>
      <c r="BY418" s="15"/>
      <c r="BZ418" s="15"/>
      <c r="CA418" s="8"/>
      <c r="CB418" s="8"/>
      <c r="CC418" s="8"/>
      <c r="CD418" s="8"/>
      <c r="CE418" s="8"/>
      <c r="CF418" s="8"/>
      <c r="CG418" s="8"/>
      <c r="CH418" s="8"/>
      <c r="CI418" s="8"/>
      <c r="CJ418" s="8"/>
      <c r="CK418" s="8"/>
      <c r="CL418" s="8"/>
      <c r="CM418" s="8"/>
      <c r="CN418" s="8"/>
      <c r="CO418" s="8"/>
      <c r="CP418" s="8"/>
      <c r="CQ418" s="8"/>
      <c r="CR418" s="8"/>
      <c r="CS418" s="8"/>
      <c r="CT418" s="8"/>
      <c r="CU418" s="8"/>
      <c r="CV418" s="8"/>
      <c r="CW418" s="8"/>
      <c r="CX418" s="8"/>
    </row>
    <row r="419" ht="14.25" customHeight="1">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c r="AY419" s="15"/>
      <c r="AZ419" s="15"/>
      <c r="BA419" s="15"/>
      <c r="BB419" s="15"/>
      <c r="BC419" s="15"/>
      <c r="BD419" s="15"/>
      <c r="BE419" s="15"/>
      <c r="BF419" s="15"/>
      <c r="BG419" s="15"/>
      <c r="BH419" s="15"/>
      <c r="BI419" s="15"/>
      <c r="BJ419" s="15"/>
      <c r="BK419" s="15"/>
      <c r="BL419" s="15"/>
      <c r="BM419" s="15"/>
      <c r="BN419" s="15"/>
      <c r="BO419" s="15"/>
      <c r="BP419" s="15"/>
      <c r="BQ419" s="15"/>
      <c r="BR419" s="15"/>
      <c r="BS419" s="15"/>
      <c r="BT419" s="15"/>
      <c r="BU419" s="15"/>
      <c r="BV419" s="15"/>
      <c r="BW419" s="15"/>
      <c r="BX419" s="15"/>
      <c r="BY419" s="15"/>
      <c r="BZ419" s="15"/>
      <c r="CA419" s="8"/>
      <c r="CB419" s="8"/>
      <c r="CC419" s="8"/>
      <c r="CD419" s="8"/>
      <c r="CE419" s="8"/>
      <c r="CF419" s="8"/>
      <c r="CG419" s="8"/>
      <c r="CH419" s="8"/>
      <c r="CI419" s="8"/>
      <c r="CJ419" s="8"/>
      <c r="CK419" s="8"/>
      <c r="CL419" s="8"/>
      <c r="CM419" s="8"/>
      <c r="CN419" s="8"/>
      <c r="CO419" s="8"/>
      <c r="CP419" s="8"/>
      <c r="CQ419" s="8"/>
      <c r="CR419" s="8"/>
      <c r="CS419" s="8"/>
      <c r="CT419" s="8"/>
      <c r="CU419" s="8"/>
      <c r="CV419" s="8"/>
      <c r="CW419" s="8"/>
      <c r="CX419" s="8"/>
    </row>
    <row r="420" ht="14.25" customHeight="1">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c r="BC420" s="15"/>
      <c r="BD420" s="15"/>
      <c r="BE420" s="15"/>
      <c r="BF420" s="15"/>
      <c r="BG420" s="15"/>
      <c r="BH420" s="15"/>
      <c r="BI420" s="15"/>
      <c r="BJ420" s="15"/>
      <c r="BK420" s="15"/>
      <c r="BL420" s="15"/>
      <c r="BM420" s="15"/>
      <c r="BN420" s="15"/>
      <c r="BO420" s="15"/>
      <c r="BP420" s="15"/>
      <c r="BQ420" s="15"/>
      <c r="BR420" s="15"/>
      <c r="BS420" s="15"/>
      <c r="BT420" s="15"/>
      <c r="BU420" s="15"/>
      <c r="BV420" s="15"/>
      <c r="BW420" s="15"/>
      <c r="BX420" s="15"/>
      <c r="BY420" s="15"/>
      <c r="BZ420" s="15"/>
      <c r="CA420" s="8"/>
      <c r="CB420" s="8"/>
      <c r="CC420" s="8"/>
      <c r="CD420" s="8"/>
      <c r="CE420" s="8"/>
      <c r="CF420" s="8"/>
      <c r="CG420" s="8"/>
      <c r="CH420" s="8"/>
      <c r="CI420" s="8"/>
      <c r="CJ420" s="8"/>
      <c r="CK420" s="8"/>
      <c r="CL420" s="8"/>
      <c r="CM420" s="8"/>
      <c r="CN420" s="8"/>
      <c r="CO420" s="8"/>
      <c r="CP420" s="8"/>
      <c r="CQ420" s="8"/>
      <c r="CR420" s="8"/>
      <c r="CS420" s="8"/>
      <c r="CT420" s="8"/>
      <c r="CU420" s="8"/>
      <c r="CV420" s="8"/>
      <c r="CW420" s="8"/>
      <c r="CX420" s="8"/>
    </row>
    <row r="421" ht="14.25" customHeight="1">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c r="AY421" s="15"/>
      <c r="AZ421" s="15"/>
      <c r="BA421" s="15"/>
      <c r="BB421" s="15"/>
      <c r="BC421" s="15"/>
      <c r="BD421" s="15"/>
      <c r="BE421" s="15"/>
      <c r="BF421" s="15"/>
      <c r="BG421" s="15"/>
      <c r="BH421" s="15"/>
      <c r="BI421" s="15"/>
      <c r="BJ421" s="15"/>
      <c r="BK421" s="15"/>
      <c r="BL421" s="15"/>
      <c r="BM421" s="15"/>
      <c r="BN421" s="15"/>
      <c r="BO421" s="15"/>
      <c r="BP421" s="15"/>
      <c r="BQ421" s="15"/>
      <c r="BR421" s="15"/>
      <c r="BS421" s="15"/>
      <c r="BT421" s="15"/>
      <c r="BU421" s="15"/>
      <c r="BV421" s="15"/>
      <c r="BW421" s="15"/>
      <c r="BX421" s="15"/>
      <c r="BY421" s="15"/>
      <c r="BZ421" s="15"/>
      <c r="CA421" s="8"/>
      <c r="CB421" s="8"/>
      <c r="CC421" s="8"/>
      <c r="CD421" s="8"/>
      <c r="CE421" s="8"/>
      <c r="CF421" s="8"/>
      <c r="CG421" s="8"/>
      <c r="CH421" s="8"/>
      <c r="CI421" s="8"/>
      <c r="CJ421" s="8"/>
      <c r="CK421" s="8"/>
      <c r="CL421" s="8"/>
      <c r="CM421" s="8"/>
      <c r="CN421" s="8"/>
      <c r="CO421" s="8"/>
      <c r="CP421" s="8"/>
      <c r="CQ421" s="8"/>
      <c r="CR421" s="8"/>
      <c r="CS421" s="8"/>
      <c r="CT421" s="8"/>
      <c r="CU421" s="8"/>
      <c r="CV421" s="8"/>
      <c r="CW421" s="8"/>
      <c r="CX421" s="8"/>
    </row>
    <row r="422" ht="14.25" customHeight="1">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c r="BC422" s="15"/>
      <c r="BD422" s="15"/>
      <c r="BE422" s="15"/>
      <c r="BF422" s="15"/>
      <c r="BG422" s="15"/>
      <c r="BH422" s="15"/>
      <c r="BI422" s="15"/>
      <c r="BJ422" s="15"/>
      <c r="BK422" s="15"/>
      <c r="BL422" s="15"/>
      <c r="BM422" s="15"/>
      <c r="BN422" s="15"/>
      <c r="BO422" s="15"/>
      <c r="BP422" s="15"/>
      <c r="BQ422" s="15"/>
      <c r="BR422" s="15"/>
      <c r="BS422" s="15"/>
      <c r="BT422" s="15"/>
      <c r="BU422" s="15"/>
      <c r="BV422" s="15"/>
      <c r="BW422" s="15"/>
      <c r="BX422" s="15"/>
      <c r="BY422" s="15"/>
      <c r="BZ422" s="15"/>
      <c r="CA422" s="8"/>
      <c r="CB422" s="8"/>
      <c r="CC422" s="8"/>
      <c r="CD422" s="8"/>
      <c r="CE422" s="8"/>
      <c r="CF422" s="8"/>
      <c r="CG422" s="8"/>
      <c r="CH422" s="8"/>
      <c r="CI422" s="8"/>
      <c r="CJ422" s="8"/>
      <c r="CK422" s="8"/>
      <c r="CL422" s="8"/>
      <c r="CM422" s="8"/>
      <c r="CN422" s="8"/>
      <c r="CO422" s="8"/>
      <c r="CP422" s="8"/>
      <c r="CQ422" s="8"/>
      <c r="CR422" s="8"/>
      <c r="CS422" s="8"/>
      <c r="CT422" s="8"/>
      <c r="CU422" s="8"/>
      <c r="CV422" s="8"/>
      <c r="CW422" s="8"/>
      <c r="CX422" s="8"/>
    </row>
    <row r="423" ht="14.25" customHeight="1">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c r="AY423" s="15"/>
      <c r="AZ423" s="15"/>
      <c r="BA423" s="15"/>
      <c r="BB423" s="15"/>
      <c r="BC423" s="15"/>
      <c r="BD423" s="15"/>
      <c r="BE423" s="15"/>
      <c r="BF423" s="15"/>
      <c r="BG423" s="15"/>
      <c r="BH423" s="15"/>
      <c r="BI423" s="15"/>
      <c r="BJ423" s="15"/>
      <c r="BK423" s="15"/>
      <c r="BL423" s="15"/>
      <c r="BM423" s="15"/>
      <c r="BN423" s="15"/>
      <c r="BO423" s="15"/>
      <c r="BP423" s="15"/>
      <c r="BQ423" s="15"/>
      <c r="BR423" s="15"/>
      <c r="BS423" s="15"/>
      <c r="BT423" s="15"/>
      <c r="BU423" s="15"/>
      <c r="BV423" s="15"/>
      <c r="BW423" s="15"/>
      <c r="BX423" s="15"/>
      <c r="BY423" s="15"/>
      <c r="BZ423" s="15"/>
      <c r="CA423" s="8"/>
      <c r="CB423" s="8"/>
      <c r="CC423" s="8"/>
      <c r="CD423" s="8"/>
      <c r="CE423" s="8"/>
      <c r="CF423" s="8"/>
      <c r="CG423" s="8"/>
      <c r="CH423" s="8"/>
      <c r="CI423" s="8"/>
      <c r="CJ423" s="8"/>
      <c r="CK423" s="8"/>
      <c r="CL423" s="8"/>
      <c r="CM423" s="8"/>
      <c r="CN423" s="8"/>
      <c r="CO423" s="8"/>
      <c r="CP423" s="8"/>
      <c r="CQ423" s="8"/>
      <c r="CR423" s="8"/>
      <c r="CS423" s="8"/>
      <c r="CT423" s="8"/>
      <c r="CU423" s="8"/>
      <c r="CV423" s="8"/>
      <c r="CW423" s="8"/>
      <c r="CX423" s="8"/>
    </row>
    <row r="424" ht="14.25" customHeight="1">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c r="BC424" s="15"/>
      <c r="BD424" s="15"/>
      <c r="BE424" s="15"/>
      <c r="BF424" s="15"/>
      <c r="BG424" s="15"/>
      <c r="BH424" s="15"/>
      <c r="BI424" s="15"/>
      <c r="BJ424" s="15"/>
      <c r="BK424" s="15"/>
      <c r="BL424" s="15"/>
      <c r="BM424" s="15"/>
      <c r="BN424" s="15"/>
      <c r="BO424" s="15"/>
      <c r="BP424" s="15"/>
      <c r="BQ424" s="15"/>
      <c r="BR424" s="15"/>
      <c r="BS424" s="15"/>
      <c r="BT424" s="15"/>
      <c r="BU424" s="15"/>
      <c r="BV424" s="15"/>
      <c r="BW424" s="15"/>
      <c r="BX424" s="15"/>
      <c r="BY424" s="15"/>
      <c r="BZ424" s="15"/>
      <c r="CA424" s="8"/>
      <c r="CB424" s="8"/>
      <c r="CC424" s="8"/>
      <c r="CD424" s="8"/>
      <c r="CE424" s="8"/>
      <c r="CF424" s="8"/>
      <c r="CG424" s="8"/>
      <c r="CH424" s="8"/>
      <c r="CI424" s="8"/>
      <c r="CJ424" s="8"/>
      <c r="CK424" s="8"/>
      <c r="CL424" s="8"/>
      <c r="CM424" s="8"/>
      <c r="CN424" s="8"/>
      <c r="CO424" s="8"/>
      <c r="CP424" s="8"/>
      <c r="CQ424" s="8"/>
      <c r="CR424" s="8"/>
      <c r="CS424" s="8"/>
      <c r="CT424" s="8"/>
      <c r="CU424" s="8"/>
      <c r="CV424" s="8"/>
      <c r="CW424" s="8"/>
      <c r="CX424" s="8"/>
    </row>
    <row r="425" ht="14.25" customHeight="1">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c r="AY425" s="15"/>
      <c r="AZ425" s="15"/>
      <c r="BA425" s="15"/>
      <c r="BB425" s="15"/>
      <c r="BC425" s="15"/>
      <c r="BD425" s="15"/>
      <c r="BE425" s="15"/>
      <c r="BF425" s="15"/>
      <c r="BG425" s="15"/>
      <c r="BH425" s="15"/>
      <c r="BI425" s="15"/>
      <c r="BJ425" s="15"/>
      <c r="BK425" s="15"/>
      <c r="BL425" s="15"/>
      <c r="BM425" s="15"/>
      <c r="BN425" s="15"/>
      <c r="BO425" s="15"/>
      <c r="BP425" s="15"/>
      <c r="BQ425" s="15"/>
      <c r="BR425" s="15"/>
      <c r="BS425" s="15"/>
      <c r="BT425" s="15"/>
      <c r="BU425" s="15"/>
      <c r="BV425" s="15"/>
      <c r="BW425" s="15"/>
      <c r="BX425" s="15"/>
      <c r="BY425" s="15"/>
      <c r="BZ425" s="15"/>
      <c r="CA425" s="8"/>
      <c r="CB425" s="8"/>
      <c r="CC425" s="8"/>
      <c r="CD425" s="8"/>
      <c r="CE425" s="8"/>
      <c r="CF425" s="8"/>
      <c r="CG425" s="8"/>
      <c r="CH425" s="8"/>
      <c r="CI425" s="8"/>
      <c r="CJ425" s="8"/>
      <c r="CK425" s="8"/>
      <c r="CL425" s="8"/>
      <c r="CM425" s="8"/>
      <c r="CN425" s="8"/>
      <c r="CO425" s="8"/>
      <c r="CP425" s="8"/>
      <c r="CQ425" s="8"/>
      <c r="CR425" s="8"/>
      <c r="CS425" s="8"/>
      <c r="CT425" s="8"/>
      <c r="CU425" s="8"/>
      <c r="CV425" s="8"/>
      <c r="CW425" s="8"/>
      <c r="CX425" s="8"/>
    </row>
    <row r="426" ht="14.25" customHeight="1">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c r="BC426" s="15"/>
      <c r="BD426" s="15"/>
      <c r="BE426" s="15"/>
      <c r="BF426" s="15"/>
      <c r="BG426" s="15"/>
      <c r="BH426" s="15"/>
      <c r="BI426" s="15"/>
      <c r="BJ426" s="15"/>
      <c r="BK426" s="15"/>
      <c r="BL426" s="15"/>
      <c r="BM426" s="15"/>
      <c r="BN426" s="15"/>
      <c r="BO426" s="15"/>
      <c r="BP426" s="15"/>
      <c r="BQ426" s="15"/>
      <c r="BR426" s="15"/>
      <c r="BS426" s="15"/>
      <c r="BT426" s="15"/>
      <c r="BU426" s="15"/>
      <c r="BV426" s="15"/>
      <c r="BW426" s="15"/>
      <c r="BX426" s="15"/>
      <c r="BY426" s="15"/>
      <c r="BZ426" s="15"/>
      <c r="CA426" s="8"/>
      <c r="CB426" s="8"/>
      <c r="CC426" s="8"/>
      <c r="CD426" s="8"/>
      <c r="CE426" s="8"/>
      <c r="CF426" s="8"/>
      <c r="CG426" s="8"/>
      <c r="CH426" s="8"/>
      <c r="CI426" s="8"/>
      <c r="CJ426" s="8"/>
      <c r="CK426" s="8"/>
      <c r="CL426" s="8"/>
      <c r="CM426" s="8"/>
      <c r="CN426" s="8"/>
      <c r="CO426" s="8"/>
      <c r="CP426" s="8"/>
      <c r="CQ426" s="8"/>
      <c r="CR426" s="8"/>
      <c r="CS426" s="8"/>
      <c r="CT426" s="8"/>
      <c r="CU426" s="8"/>
      <c r="CV426" s="8"/>
      <c r="CW426" s="8"/>
      <c r="CX426" s="8"/>
    </row>
    <row r="427" ht="14.25" customHeight="1">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5"/>
      <c r="BC427" s="15"/>
      <c r="BD427" s="15"/>
      <c r="BE427" s="15"/>
      <c r="BF427" s="15"/>
      <c r="BG427" s="15"/>
      <c r="BH427" s="15"/>
      <c r="BI427" s="15"/>
      <c r="BJ427" s="15"/>
      <c r="BK427" s="15"/>
      <c r="BL427" s="15"/>
      <c r="BM427" s="15"/>
      <c r="BN427" s="15"/>
      <c r="BO427" s="15"/>
      <c r="BP427" s="15"/>
      <c r="BQ427" s="15"/>
      <c r="BR427" s="15"/>
      <c r="BS427" s="15"/>
      <c r="BT427" s="15"/>
      <c r="BU427" s="15"/>
      <c r="BV427" s="15"/>
      <c r="BW427" s="15"/>
      <c r="BX427" s="15"/>
      <c r="BY427" s="15"/>
      <c r="BZ427" s="15"/>
      <c r="CA427" s="8"/>
      <c r="CB427" s="8"/>
      <c r="CC427" s="8"/>
      <c r="CD427" s="8"/>
      <c r="CE427" s="8"/>
      <c r="CF427" s="8"/>
      <c r="CG427" s="8"/>
      <c r="CH427" s="8"/>
      <c r="CI427" s="8"/>
      <c r="CJ427" s="8"/>
      <c r="CK427" s="8"/>
      <c r="CL427" s="8"/>
      <c r="CM427" s="8"/>
      <c r="CN427" s="8"/>
      <c r="CO427" s="8"/>
      <c r="CP427" s="8"/>
      <c r="CQ427" s="8"/>
      <c r="CR427" s="8"/>
      <c r="CS427" s="8"/>
      <c r="CT427" s="8"/>
      <c r="CU427" s="8"/>
      <c r="CV427" s="8"/>
      <c r="CW427" s="8"/>
      <c r="CX427" s="8"/>
    </row>
    <row r="428" ht="14.25" customHeight="1">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c r="BC428" s="15"/>
      <c r="BD428" s="15"/>
      <c r="BE428" s="15"/>
      <c r="BF428" s="15"/>
      <c r="BG428" s="15"/>
      <c r="BH428" s="15"/>
      <c r="BI428" s="15"/>
      <c r="BJ428" s="15"/>
      <c r="BK428" s="15"/>
      <c r="BL428" s="15"/>
      <c r="BM428" s="15"/>
      <c r="BN428" s="15"/>
      <c r="BO428" s="15"/>
      <c r="BP428" s="15"/>
      <c r="BQ428" s="15"/>
      <c r="BR428" s="15"/>
      <c r="BS428" s="15"/>
      <c r="BT428" s="15"/>
      <c r="BU428" s="15"/>
      <c r="BV428" s="15"/>
      <c r="BW428" s="15"/>
      <c r="BX428" s="15"/>
      <c r="BY428" s="15"/>
      <c r="BZ428" s="15"/>
      <c r="CA428" s="8"/>
      <c r="CB428" s="8"/>
      <c r="CC428" s="8"/>
      <c r="CD428" s="8"/>
      <c r="CE428" s="8"/>
      <c r="CF428" s="8"/>
      <c r="CG428" s="8"/>
      <c r="CH428" s="8"/>
      <c r="CI428" s="8"/>
      <c r="CJ428" s="8"/>
      <c r="CK428" s="8"/>
      <c r="CL428" s="8"/>
      <c r="CM428" s="8"/>
      <c r="CN428" s="8"/>
      <c r="CO428" s="8"/>
      <c r="CP428" s="8"/>
      <c r="CQ428" s="8"/>
      <c r="CR428" s="8"/>
      <c r="CS428" s="8"/>
      <c r="CT428" s="8"/>
      <c r="CU428" s="8"/>
      <c r="CV428" s="8"/>
      <c r="CW428" s="8"/>
      <c r="CX428" s="8"/>
    </row>
    <row r="429" ht="14.25" customHeight="1">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c r="AY429" s="15"/>
      <c r="AZ429" s="15"/>
      <c r="BA429" s="15"/>
      <c r="BB429" s="15"/>
      <c r="BC429" s="15"/>
      <c r="BD429" s="15"/>
      <c r="BE429" s="15"/>
      <c r="BF429" s="15"/>
      <c r="BG429" s="15"/>
      <c r="BH429" s="15"/>
      <c r="BI429" s="15"/>
      <c r="BJ429" s="15"/>
      <c r="BK429" s="15"/>
      <c r="BL429" s="15"/>
      <c r="BM429" s="15"/>
      <c r="BN429" s="15"/>
      <c r="BO429" s="15"/>
      <c r="BP429" s="15"/>
      <c r="BQ429" s="15"/>
      <c r="BR429" s="15"/>
      <c r="BS429" s="15"/>
      <c r="BT429" s="15"/>
      <c r="BU429" s="15"/>
      <c r="BV429" s="15"/>
      <c r="BW429" s="15"/>
      <c r="BX429" s="15"/>
      <c r="BY429" s="15"/>
      <c r="BZ429" s="15"/>
      <c r="CA429" s="8"/>
      <c r="CB429" s="8"/>
      <c r="CC429" s="8"/>
      <c r="CD429" s="8"/>
      <c r="CE429" s="8"/>
      <c r="CF429" s="8"/>
      <c r="CG429" s="8"/>
      <c r="CH429" s="8"/>
      <c r="CI429" s="8"/>
      <c r="CJ429" s="8"/>
      <c r="CK429" s="8"/>
      <c r="CL429" s="8"/>
      <c r="CM429" s="8"/>
      <c r="CN429" s="8"/>
      <c r="CO429" s="8"/>
      <c r="CP429" s="8"/>
      <c r="CQ429" s="8"/>
      <c r="CR429" s="8"/>
      <c r="CS429" s="8"/>
      <c r="CT429" s="8"/>
      <c r="CU429" s="8"/>
      <c r="CV429" s="8"/>
      <c r="CW429" s="8"/>
      <c r="CX429" s="8"/>
    </row>
    <row r="430" ht="14.25" customHeight="1">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c r="BC430" s="15"/>
      <c r="BD430" s="15"/>
      <c r="BE430" s="15"/>
      <c r="BF430" s="15"/>
      <c r="BG430" s="15"/>
      <c r="BH430" s="15"/>
      <c r="BI430" s="15"/>
      <c r="BJ430" s="15"/>
      <c r="BK430" s="15"/>
      <c r="BL430" s="15"/>
      <c r="BM430" s="15"/>
      <c r="BN430" s="15"/>
      <c r="BO430" s="15"/>
      <c r="BP430" s="15"/>
      <c r="BQ430" s="15"/>
      <c r="BR430" s="15"/>
      <c r="BS430" s="15"/>
      <c r="BT430" s="15"/>
      <c r="BU430" s="15"/>
      <c r="BV430" s="15"/>
      <c r="BW430" s="15"/>
      <c r="BX430" s="15"/>
      <c r="BY430" s="15"/>
      <c r="BZ430" s="15"/>
      <c r="CA430" s="8"/>
      <c r="CB430" s="8"/>
      <c r="CC430" s="8"/>
      <c r="CD430" s="8"/>
      <c r="CE430" s="8"/>
      <c r="CF430" s="8"/>
      <c r="CG430" s="8"/>
      <c r="CH430" s="8"/>
      <c r="CI430" s="8"/>
      <c r="CJ430" s="8"/>
      <c r="CK430" s="8"/>
      <c r="CL430" s="8"/>
      <c r="CM430" s="8"/>
      <c r="CN430" s="8"/>
      <c r="CO430" s="8"/>
      <c r="CP430" s="8"/>
      <c r="CQ430" s="8"/>
      <c r="CR430" s="8"/>
      <c r="CS430" s="8"/>
      <c r="CT430" s="8"/>
      <c r="CU430" s="8"/>
      <c r="CV430" s="8"/>
      <c r="CW430" s="8"/>
      <c r="CX430" s="8"/>
    </row>
    <row r="431" ht="14.25" customHeight="1">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c r="AB431" s="15"/>
      <c r="AC431" s="15"/>
      <c r="AD431" s="15"/>
      <c r="AE431" s="15"/>
      <c r="AF431" s="15"/>
      <c r="AG431" s="15"/>
      <c r="AH431" s="15"/>
      <c r="AI431" s="15"/>
      <c r="AJ431" s="15"/>
      <c r="AK431" s="15"/>
      <c r="AL431" s="15"/>
      <c r="AM431" s="15"/>
      <c r="AN431" s="15"/>
      <c r="AO431" s="15"/>
      <c r="AP431" s="15"/>
      <c r="AQ431" s="15"/>
      <c r="AR431" s="15"/>
      <c r="AS431" s="15"/>
      <c r="AT431" s="15"/>
      <c r="AU431" s="15"/>
      <c r="AV431" s="15"/>
      <c r="AW431" s="15"/>
      <c r="AX431" s="15"/>
      <c r="AY431" s="15"/>
      <c r="AZ431" s="15"/>
      <c r="BA431" s="15"/>
      <c r="BB431" s="15"/>
      <c r="BC431" s="15"/>
      <c r="BD431" s="15"/>
      <c r="BE431" s="15"/>
      <c r="BF431" s="15"/>
      <c r="BG431" s="15"/>
      <c r="BH431" s="15"/>
      <c r="BI431" s="15"/>
      <c r="BJ431" s="15"/>
      <c r="BK431" s="15"/>
      <c r="BL431" s="15"/>
      <c r="BM431" s="15"/>
      <c r="BN431" s="15"/>
      <c r="BO431" s="15"/>
      <c r="BP431" s="15"/>
      <c r="BQ431" s="15"/>
      <c r="BR431" s="15"/>
      <c r="BS431" s="15"/>
      <c r="BT431" s="15"/>
      <c r="BU431" s="15"/>
      <c r="BV431" s="15"/>
      <c r="BW431" s="15"/>
      <c r="BX431" s="15"/>
      <c r="BY431" s="15"/>
      <c r="BZ431" s="15"/>
      <c r="CA431" s="8"/>
      <c r="CB431" s="8"/>
      <c r="CC431" s="8"/>
      <c r="CD431" s="8"/>
      <c r="CE431" s="8"/>
      <c r="CF431" s="8"/>
      <c r="CG431" s="8"/>
      <c r="CH431" s="8"/>
      <c r="CI431" s="8"/>
      <c r="CJ431" s="8"/>
      <c r="CK431" s="8"/>
      <c r="CL431" s="8"/>
      <c r="CM431" s="8"/>
      <c r="CN431" s="8"/>
      <c r="CO431" s="8"/>
      <c r="CP431" s="8"/>
      <c r="CQ431" s="8"/>
      <c r="CR431" s="8"/>
      <c r="CS431" s="8"/>
      <c r="CT431" s="8"/>
      <c r="CU431" s="8"/>
      <c r="CV431" s="8"/>
      <c r="CW431" s="8"/>
      <c r="CX431" s="8"/>
    </row>
    <row r="432" ht="14.25" customHeight="1">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c r="BC432" s="15"/>
      <c r="BD432" s="15"/>
      <c r="BE432" s="15"/>
      <c r="BF432" s="15"/>
      <c r="BG432" s="15"/>
      <c r="BH432" s="15"/>
      <c r="BI432" s="15"/>
      <c r="BJ432" s="15"/>
      <c r="BK432" s="15"/>
      <c r="BL432" s="15"/>
      <c r="BM432" s="15"/>
      <c r="BN432" s="15"/>
      <c r="BO432" s="15"/>
      <c r="BP432" s="15"/>
      <c r="BQ432" s="15"/>
      <c r="BR432" s="15"/>
      <c r="BS432" s="15"/>
      <c r="BT432" s="15"/>
      <c r="BU432" s="15"/>
      <c r="BV432" s="15"/>
      <c r="BW432" s="15"/>
      <c r="BX432" s="15"/>
      <c r="BY432" s="15"/>
      <c r="BZ432" s="15"/>
      <c r="CA432" s="8"/>
      <c r="CB432" s="8"/>
      <c r="CC432" s="8"/>
      <c r="CD432" s="8"/>
      <c r="CE432" s="8"/>
      <c r="CF432" s="8"/>
      <c r="CG432" s="8"/>
      <c r="CH432" s="8"/>
      <c r="CI432" s="8"/>
      <c r="CJ432" s="8"/>
      <c r="CK432" s="8"/>
      <c r="CL432" s="8"/>
      <c r="CM432" s="8"/>
      <c r="CN432" s="8"/>
      <c r="CO432" s="8"/>
      <c r="CP432" s="8"/>
      <c r="CQ432" s="8"/>
      <c r="CR432" s="8"/>
      <c r="CS432" s="8"/>
      <c r="CT432" s="8"/>
      <c r="CU432" s="8"/>
      <c r="CV432" s="8"/>
      <c r="CW432" s="8"/>
      <c r="CX432" s="8"/>
    </row>
    <row r="433" ht="14.25" customHeight="1">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15"/>
      <c r="BB433" s="15"/>
      <c r="BC433" s="15"/>
      <c r="BD433" s="15"/>
      <c r="BE433" s="15"/>
      <c r="BF433" s="15"/>
      <c r="BG433" s="15"/>
      <c r="BH433" s="15"/>
      <c r="BI433" s="15"/>
      <c r="BJ433" s="15"/>
      <c r="BK433" s="15"/>
      <c r="BL433" s="15"/>
      <c r="BM433" s="15"/>
      <c r="BN433" s="15"/>
      <c r="BO433" s="15"/>
      <c r="BP433" s="15"/>
      <c r="BQ433" s="15"/>
      <c r="BR433" s="15"/>
      <c r="BS433" s="15"/>
      <c r="BT433" s="15"/>
      <c r="BU433" s="15"/>
      <c r="BV433" s="15"/>
      <c r="BW433" s="15"/>
      <c r="BX433" s="15"/>
      <c r="BY433" s="15"/>
      <c r="BZ433" s="15"/>
      <c r="CA433" s="8"/>
      <c r="CB433" s="8"/>
      <c r="CC433" s="8"/>
      <c r="CD433" s="8"/>
      <c r="CE433" s="8"/>
      <c r="CF433" s="8"/>
      <c r="CG433" s="8"/>
      <c r="CH433" s="8"/>
      <c r="CI433" s="8"/>
      <c r="CJ433" s="8"/>
      <c r="CK433" s="8"/>
      <c r="CL433" s="8"/>
      <c r="CM433" s="8"/>
      <c r="CN433" s="8"/>
      <c r="CO433" s="8"/>
      <c r="CP433" s="8"/>
      <c r="CQ433" s="8"/>
      <c r="CR433" s="8"/>
      <c r="CS433" s="8"/>
      <c r="CT433" s="8"/>
      <c r="CU433" s="8"/>
      <c r="CV433" s="8"/>
      <c r="CW433" s="8"/>
      <c r="CX433" s="8"/>
    </row>
    <row r="434" ht="14.25" customHeight="1">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c r="BC434" s="15"/>
      <c r="BD434" s="15"/>
      <c r="BE434" s="15"/>
      <c r="BF434" s="15"/>
      <c r="BG434" s="15"/>
      <c r="BH434" s="15"/>
      <c r="BI434" s="15"/>
      <c r="BJ434" s="15"/>
      <c r="BK434" s="15"/>
      <c r="BL434" s="15"/>
      <c r="BM434" s="15"/>
      <c r="BN434" s="15"/>
      <c r="BO434" s="15"/>
      <c r="BP434" s="15"/>
      <c r="BQ434" s="15"/>
      <c r="BR434" s="15"/>
      <c r="BS434" s="15"/>
      <c r="BT434" s="15"/>
      <c r="BU434" s="15"/>
      <c r="BV434" s="15"/>
      <c r="BW434" s="15"/>
      <c r="BX434" s="15"/>
      <c r="BY434" s="15"/>
      <c r="BZ434" s="15"/>
      <c r="CA434" s="8"/>
      <c r="CB434" s="8"/>
      <c r="CC434" s="8"/>
      <c r="CD434" s="8"/>
      <c r="CE434" s="8"/>
      <c r="CF434" s="8"/>
      <c r="CG434" s="8"/>
      <c r="CH434" s="8"/>
      <c r="CI434" s="8"/>
      <c r="CJ434" s="8"/>
      <c r="CK434" s="8"/>
      <c r="CL434" s="8"/>
      <c r="CM434" s="8"/>
      <c r="CN434" s="8"/>
      <c r="CO434" s="8"/>
      <c r="CP434" s="8"/>
      <c r="CQ434" s="8"/>
      <c r="CR434" s="8"/>
      <c r="CS434" s="8"/>
      <c r="CT434" s="8"/>
      <c r="CU434" s="8"/>
      <c r="CV434" s="8"/>
      <c r="CW434" s="8"/>
      <c r="CX434" s="8"/>
    </row>
    <row r="435" ht="14.25" customHeight="1">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15"/>
      <c r="BB435" s="15"/>
      <c r="BC435" s="15"/>
      <c r="BD435" s="15"/>
      <c r="BE435" s="15"/>
      <c r="BF435" s="15"/>
      <c r="BG435" s="15"/>
      <c r="BH435" s="15"/>
      <c r="BI435" s="15"/>
      <c r="BJ435" s="15"/>
      <c r="BK435" s="15"/>
      <c r="BL435" s="15"/>
      <c r="BM435" s="15"/>
      <c r="BN435" s="15"/>
      <c r="BO435" s="15"/>
      <c r="BP435" s="15"/>
      <c r="BQ435" s="15"/>
      <c r="BR435" s="15"/>
      <c r="BS435" s="15"/>
      <c r="BT435" s="15"/>
      <c r="BU435" s="15"/>
      <c r="BV435" s="15"/>
      <c r="BW435" s="15"/>
      <c r="BX435" s="15"/>
      <c r="BY435" s="15"/>
      <c r="BZ435" s="15"/>
      <c r="CA435" s="8"/>
      <c r="CB435" s="8"/>
      <c r="CC435" s="8"/>
      <c r="CD435" s="8"/>
      <c r="CE435" s="8"/>
      <c r="CF435" s="8"/>
      <c r="CG435" s="8"/>
      <c r="CH435" s="8"/>
      <c r="CI435" s="8"/>
      <c r="CJ435" s="8"/>
      <c r="CK435" s="8"/>
      <c r="CL435" s="8"/>
      <c r="CM435" s="8"/>
      <c r="CN435" s="8"/>
      <c r="CO435" s="8"/>
      <c r="CP435" s="8"/>
      <c r="CQ435" s="8"/>
      <c r="CR435" s="8"/>
      <c r="CS435" s="8"/>
      <c r="CT435" s="8"/>
      <c r="CU435" s="8"/>
      <c r="CV435" s="8"/>
      <c r="CW435" s="8"/>
      <c r="CX435" s="8"/>
    </row>
    <row r="436" ht="14.25" customHeight="1">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c r="BC436" s="15"/>
      <c r="BD436" s="15"/>
      <c r="BE436" s="15"/>
      <c r="BF436" s="15"/>
      <c r="BG436" s="15"/>
      <c r="BH436" s="15"/>
      <c r="BI436" s="15"/>
      <c r="BJ436" s="15"/>
      <c r="BK436" s="15"/>
      <c r="BL436" s="15"/>
      <c r="BM436" s="15"/>
      <c r="BN436" s="15"/>
      <c r="BO436" s="15"/>
      <c r="BP436" s="15"/>
      <c r="BQ436" s="15"/>
      <c r="BR436" s="15"/>
      <c r="BS436" s="15"/>
      <c r="BT436" s="15"/>
      <c r="BU436" s="15"/>
      <c r="BV436" s="15"/>
      <c r="BW436" s="15"/>
      <c r="BX436" s="15"/>
      <c r="BY436" s="15"/>
      <c r="BZ436" s="15"/>
      <c r="CA436" s="8"/>
      <c r="CB436" s="8"/>
      <c r="CC436" s="8"/>
      <c r="CD436" s="8"/>
      <c r="CE436" s="8"/>
      <c r="CF436" s="8"/>
      <c r="CG436" s="8"/>
      <c r="CH436" s="8"/>
      <c r="CI436" s="8"/>
      <c r="CJ436" s="8"/>
      <c r="CK436" s="8"/>
      <c r="CL436" s="8"/>
      <c r="CM436" s="8"/>
      <c r="CN436" s="8"/>
      <c r="CO436" s="8"/>
      <c r="CP436" s="8"/>
      <c r="CQ436" s="8"/>
      <c r="CR436" s="8"/>
      <c r="CS436" s="8"/>
      <c r="CT436" s="8"/>
      <c r="CU436" s="8"/>
      <c r="CV436" s="8"/>
      <c r="CW436" s="8"/>
      <c r="CX436" s="8"/>
    </row>
    <row r="437" ht="14.25" customHeight="1">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15"/>
      <c r="BB437" s="15"/>
      <c r="BC437" s="15"/>
      <c r="BD437" s="15"/>
      <c r="BE437" s="15"/>
      <c r="BF437" s="15"/>
      <c r="BG437" s="15"/>
      <c r="BH437" s="15"/>
      <c r="BI437" s="15"/>
      <c r="BJ437" s="15"/>
      <c r="BK437" s="15"/>
      <c r="BL437" s="15"/>
      <c r="BM437" s="15"/>
      <c r="BN437" s="15"/>
      <c r="BO437" s="15"/>
      <c r="BP437" s="15"/>
      <c r="BQ437" s="15"/>
      <c r="BR437" s="15"/>
      <c r="BS437" s="15"/>
      <c r="BT437" s="15"/>
      <c r="BU437" s="15"/>
      <c r="BV437" s="15"/>
      <c r="BW437" s="15"/>
      <c r="BX437" s="15"/>
      <c r="BY437" s="15"/>
      <c r="BZ437" s="15"/>
      <c r="CA437" s="8"/>
      <c r="CB437" s="8"/>
      <c r="CC437" s="8"/>
      <c r="CD437" s="8"/>
      <c r="CE437" s="8"/>
      <c r="CF437" s="8"/>
      <c r="CG437" s="8"/>
      <c r="CH437" s="8"/>
      <c r="CI437" s="8"/>
      <c r="CJ437" s="8"/>
      <c r="CK437" s="8"/>
      <c r="CL437" s="8"/>
      <c r="CM437" s="8"/>
      <c r="CN437" s="8"/>
      <c r="CO437" s="8"/>
      <c r="CP437" s="8"/>
      <c r="CQ437" s="8"/>
      <c r="CR437" s="8"/>
      <c r="CS437" s="8"/>
      <c r="CT437" s="8"/>
      <c r="CU437" s="8"/>
      <c r="CV437" s="8"/>
      <c r="CW437" s="8"/>
      <c r="CX437" s="8"/>
    </row>
    <row r="438" ht="14.25" customHeight="1">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c r="BC438" s="15"/>
      <c r="BD438" s="15"/>
      <c r="BE438" s="15"/>
      <c r="BF438" s="15"/>
      <c r="BG438" s="15"/>
      <c r="BH438" s="15"/>
      <c r="BI438" s="15"/>
      <c r="BJ438" s="15"/>
      <c r="BK438" s="15"/>
      <c r="BL438" s="15"/>
      <c r="BM438" s="15"/>
      <c r="BN438" s="15"/>
      <c r="BO438" s="15"/>
      <c r="BP438" s="15"/>
      <c r="BQ438" s="15"/>
      <c r="BR438" s="15"/>
      <c r="BS438" s="15"/>
      <c r="BT438" s="15"/>
      <c r="BU438" s="15"/>
      <c r="BV438" s="15"/>
      <c r="BW438" s="15"/>
      <c r="BX438" s="15"/>
      <c r="BY438" s="15"/>
      <c r="BZ438" s="15"/>
      <c r="CA438" s="8"/>
      <c r="CB438" s="8"/>
      <c r="CC438" s="8"/>
      <c r="CD438" s="8"/>
      <c r="CE438" s="8"/>
      <c r="CF438" s="8"/>
      <c r="CG438" s="8"/>
      <c r="CH438" s="8"/>
      <c r="CI438" s="8"/>
      <c r="CJ438" s="8"/>
      <c r="CK438" s="8"/>
      <c r="CL438" s="8"/>
      <c r="CM438" s="8"/>
      <c r="CN438" s="8"/>
      <c r="CO438" s="8"/>
      <c r="CP438" s="8"/>
      <c r="CQ438" s="8"/>
      <c r="CR438" s="8"/>
      <c r="CS438" s="8"/>
      <c r="CT438" s="8"/>
      <c r="CU438" s="8"/>
      <c r="CV438" s="8"/>
      <c r="CW438" s="8"/>
      <c r="CX438" s="8"/>
    </row>
    <row r="439" ht="14.25" customHeight="1">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15"/>
      <c r="BB439" s="15"/>
      <c r="BC439" s="15"/>
      <c r="BD439" s="15"/>
      <c r="BE439" s="15"/>
      <c r="BF439" s="15"/>
      <c r="BG439" s="15"/>
      <c r="BH439" s="15"/>
      <c r="BI439" s="15"/>
      <c r="BJ439" s="15"/>
      <c r="BK439" s="15"/>
      <c r="BL439" s="15"/>
      <c r="BM439" s="15"/>
      <c r="BN439" s="15"/>
      <c r="BO439" s="15"/>
      <c r="BP439" s="15"/>
      <c r="BQ439" s="15"/>
      <c r="BR439" s="15"/>
      <c r="BS439" s="15"/>
      <c r="BT439" s="15"/>
      <c r="BU439" s="15"/>
      <c r="BV439" s="15"/>
      <c r="BW439" s="15"/>
      <c r="BX439" s="15"/>
      <c r="BY439" s="15"/>
      <c r="BZ439" s="15"/>
      <c r="CA439" s="8"/>
      <c r="CB439" s="8"/>
      <c r="CC439" s="8"/>
      <c r="CD439" s="8"/>
      <c r="CE439" s="8"/>
      <c r="CF439" s="8"/>
      <c r="CG439" s="8"/>
      <c r="CH439" s="8"/>
      <c r="CI439" s="8"/>
      <c r="CJ439" s="8"/>
      <c r="CK439" s="8"/>
      <c r="CL439" s="8"/>
      <c r="CM439" s="8"/>
      <c r="CN439" s="8"/>
      <c r="CO439" s="8"/>
      <c r="CP439" s="8"/>
      <c r="CQ439" s="8"/>
      <c r="CR439" s="8"/>
      <c r="CS439" s="8"/>
      <c r="CT439" s="8"/>
      <c r="CU439" s="8"/>
      <c r="CV439" s="8"/>
      <c r="CW439" s="8"/>
      <c r="CX439" s="8"/>
    </row>
    <row r="440" ht="14.25" customHeight="1">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c r="BC440" s="15"/>
      <c r="BD440" s="15"/>
      <c r="BE440" s="15"/>
      <c r="BF440" s="15"/>
      <c r="BG440" s="15"/>
      <c r="BH440" s="15"/>
      <c r="BI440" s="15"/>
      <c r="BJ440" s="15"/>
      <c r="BK440" s="15"/>
      <c r="BL440" s="15"/>
      <c r="BM440" s="15"/>
      <c r="BN440" s="15"/>
      <c r="BO440" s="15"/>
      <c r="BP440" s="15"/>
      <c r="BQ440" s="15"/>
      <c r="BR440" s="15"/>
      <c r="BS440" s="15"/>
      <c r="BT440" s="15"/>
      <c r="BU440" s="15"/>
      <c r="BV440" s="15"/>
      <c r="BW440" s="15"/>
      <c r="BX440" s="15"/>
      <c r="BY440" s="15"/>
      <c r="BZ440" s="15"/>
      <c r="CA440" s="8"/>
      <c r="CB440" s="8"/>
      <c r="CC440" s="8"/>
      <c r="CD440" s="8"/>
      <c r="CE440" s="8"/>
      <c r="CF440" s="8"/>
      <c r="CG440" s="8"/>
      <c r="CH440" s="8"/>
      <c r="CI440" s="8"/>
      <c r="CJ440" s="8"/>
      <c r="CK440" s="8"/>
      <c r="CL440" s="8"/>
      <c r="CM440" s="8"/>
      <c r="CN440" s="8"/>
      <c r="CO440" s="8"/>
      <c r="CP440" s="8"/>
      <c r="CQ440" s="8"/>
      <c r="CR440" s="8"/>
      <c r="CS440" s="8"/>
      <c r="CT440" s="8"/>
      <c r="CU440" s="8"/>
      <c r="CV440" s="8"/>
      <c r="CW440" s="8"/>
      <c r="CX440" s="8"/>
    </row>
    <row r="441" ht="14.25" customHeight="1">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15"/>
      <c r="BB441" s="15"/>
      <c r="BC441" s="15"/>
      <c r="BD441" s="15"/>
      <c r="BE441" s="15"/>
      <c r="BF441" s="15"/>
      <c r="BG441" s="15"/>
      <c r="BH441" s="15"/>
      <c r="BI441" s="15"/>
      <c r="BJ441" s="15"/>
      <c r="BK441" s="15"/>
      <c r="BL441" s="15"/>
      <c r="BM441" s="15"/>
      <c r="BN441" s="15"/>
      <c r="BO441" s="15"/>
      <c r="BP441" s="15"/>
      <c r="BQ441" s="15"/>
      <c r="BR441" s="15"/>
      <c r="BS441" s="15"/>
      <c r="BT441" s="15"/>
      <c r="BU441" s="15"/>
      <c r="BV441" s="15"/>
      <c r="BW441" s="15"/>
      <c r="BX441" s="15"/>
      <c r="BY441" s="15"/>
      <c r="BZ441" s="15"/>
      <c r="CA441" s="8"/>
      <c r="CB441" s="8"/>
      <c r="CC441" s="8"/>
      <c r="CD441" s="8"/>
      <c r="CE441" s="8"/>
      <c r="CF441" s="8"/>
      <c r="CG441" s="8"/>
      <c r="CH441" s="8"/>
      <c r="CI441" s="8"/>
      <c r="CJ441" s="8"/>
      <c r="CK441" s="8"/>
      <c r="CL441" s="8"/>
      <c r="CM441" s="8"/>
      <c r="CN441" s="8"/>
      <c r="CO441" s="8"/>
      <c r="CP441" s="8"/>
      <c r="CQ441" s="8"/>
      <c r="CR441" s="8"/>
      <c r="CS441" s="8"/>
      <c r="CT441" s="8"/>
      <c r="CU441" s="8"/>
      <c r="CV441" s="8"/>
      <c r="CW441" s="8"/>
      <c r="CX441" s="8"/>
    </row>
    <row r="442" ht="14.25" customHeight="1">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c r="BC442" s="15"/>
      <c r="BD442" s="15"/>
      <c r="BE442" s="15"/>
      <c r="BF442" s="15"/>
      <c r="BG442" s="15"/>
      <c r="BH442" s="15"/>
      <c r="BI442" s="15"/>
      <c r="BJ442" s="15"/>
      <c r="BK442" s="15"/>
      <c r="BL442" s="15"/>
      <c r="BM442" s="15"/>
      <c r="BN442" s="15"/>
      <c r="BO442" s="15"/>
      <c r="BP442" s="15"/>
      <c r="BQ442" s="15"/>
      <c r="BR442" s="15"/>
      <c r="BS442" s="15"/>
      <c r="BT442" s="15"/>
      <c r="BU442" s="15"/>
      <c r="BV442" s="15"/>
      <c r="BW442" s="15"/>
      <c r="BX442" s="15"/>
      <c r="BY442" s="15"/>
      <c r="BZ442" s="15"/>
      <c r="CA442" s="8"/>
      <c r="CB442" s="8"/>
      <c r="CC442" s="8"/>
      <c r="CD442" s="8"/>
      <c r="CE442" s="8"/>
      <c r="CF442" s="8"/>
      <c r="CG442" s="8"/>
      <c r="CH442" s="8"/>
      <c r="CI442" s="8"/>
      <c r="CJ442" s="8"/>
      <c r="CK442" s="8"/>
      <c r="CL442" s="8"/>
      <c r="CM442" s="8"/>
      <c r="CN442" s="8"/>
      <c r="CO442" s="8"/>
      <c r="CP442" s="8"/>
      <c r="CQ442" s="8"/>
      <c r="CR442" s="8"/>
      <c r="CS442" s="8"/>
      <c r="CT442" s="8"/>
      <c r="CU442" s="8"/>
      <c r="CV442" s="8"/>
      <c r="CW442" s="8"/>
      <c r="CX442" s="8"/>
    </row>
    <row r="443" ht="14.25" customHeight="1">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BW443" s="15"/>
      <c r="BX443" s="15"/>
      <c r="BY443" s="15"/>
      <c r="BZ443" s="15"/>
      <c r="CA443" s="8"/>
      <c r="CB443" s="8"/>
      <c r="CC443" s="8"/>
      <c r="CD443" s="8"/>
      <c r="CE443" s="8"/>
      <c r="CF443" s="8"/>
      <c r="CG443" s="8"/>
      <c r="CH443" s="8"/>
      <c r="CI443" s="8"/>
      <c r="CJ443" s="8"/>
      <c r="CK443" s="8"/>
      <c r="CL443" s="8"/>
      <c r="CM443" s="8"/>
      <c r="CN443" s="8"/>
      <c r="CO443" s="8"/>
      <c r="CP443" s="8"/>
      <c r="CQ443" s="8"/>
      <c r="CR443" s="8"/>
      <c r="CS443" s="8"/>
      <c r="CT443" s="8"/>
      <c r="CU443" s="8"/>
      <c r="CV443" s="8"/>
      <c r="CW443" s="8"/>
      <c r="CX443" s="8"/>
    </row>
    <row r="444" ht="14.25" customHeight="1">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BW444" s="15"/>
      <c r="BX444" s="15"/>
      <c r="BY444" s="15"/>
      <c r="BZ444" s="15"/>
      <c r="CA444" s="8"/>
      <c r="CB444" s="8"/>
      <c r="CC444" s="8"/>
      <c r="CD444" s="8"/>
      <c r="CE444" s="8"/>
      <c r="CF444" s="8"/>
      <c r="CG444" s="8"/>
      <c r="CH444" s="8"/>
      <c r="CI444" s="8"/>
      <c r="CJ444" s="8"/>
      <c r="CK444" s="8"/>
      <c r="CL444" s="8"/>
      <c r="CM444" s="8"/>
      <c r="CN444" s="8"/>
      <c r="CO444" s="8"/>
      <c r="CP444" s="8"/>
      <c r="CQ444" s="8"/>
      <c r="CR444" s="8"/>
      <c r="CS444" s="8"/>
      <c r="CT444" s="8"/>
      <c r="CU444" s="8"/>
      <c r="CV444" s="8"/>
      <c r="CW444" s="8"/>
      <c r="CX444" s="8"/>
    </row>
    <row r="445" ht="14.25" customHeight="1">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c r="AB445" s="15"/>
      <c r="AC445" s="15"/>
      <c r="AD445" s="15"/>
      <c r="AE445" s="15"/>
      <c r="AF445" s="15"/>
      <c r="AG445" s="15"/>
      <c r="AH445" s="15"/>
      <c r="AI445" s="15"/>
      <c r="AJ445" s="15"/>
      <c r="AK445" s="15"/>
      <c r="AL445" s="15"/>
      <c r="AM445" s="15"/>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BN445" s="15"/>
      <c r="BO445" s="15"/>
      <c r="BP445" s="15"/>
      <c r="BQ445" s="15"/>
      <c r="BR445" s="15"/>
      <c r="BS445" s="15"/>
      <c r="BT445" s="15"/>
      <c r="BU445" s="15"/>
      <c r="BV445" s="15"/>
      <c r="BW445" s="15"/>
      <c r="BX445" s="15"/>
      <c r="BY445" s="15"/>
      <c r="BZ445" s="15"/>
      <c r="CA445" s="8"/>
      <c r="CB445" s="8"/>
      <c r="CC445" s="8"/>
      <c r="CD445" s="8"/>
      <c r="CE445" s="8"/>
      <c r="CF445" s="8"/>
      <c r="CG445" s="8"/>
      <c r="CH445" s="8"/>
      <c r="CI445" s="8"/>
      <c r="CJ445" s="8"/>
      <c r="CK445" s="8"/>
      <c r="CL445" s="8"/>
      <c r="CM445" s="8"/>
      <c r="CN445" s="8"/>
      <c r="CO445" s="8"/>
      <c r="CP445" s="8"/>
      <c r="CQ445" s="8"/>
      <c r="CR445" s="8"/>
      <c r="CS445" s="8"/>
      <c r="CT445" s="8"/>
      <c r="CU445" s="8"/>
      <c r="CV445" s="8"/>
      <c r="CW445" s="8"/>
      <c r="CX445" s="8"/>
    </row>
    <row r="446" ht="14.25" customHeight="1">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c r="BC446" s="15"/>
      <c r="BD446" s="15"/>
      <c r="BE446" s="15"/>
      <c r="BF446" s="15"/>
      <c r="BG446" s="15"/>
      <c r="BH446" s="15"/>
      <c r="BI446" s="15"/>
      <c r="BJ446" s="15"/>
      <c r="BK446" s="15"/>
      <c r="BL446" s="15"/>
      <c r="BM446" s="15"/>
      <c r="BN446" s="15"/>
      <c r="BO446" s="15"/>
      <c r="BP446" s="15"/>
      <c r="BQ446" s="15"/>
      <c r="BR446" s="15"/>
      <c r="BS446" s="15"/>
      <c r="BT446" s="15"/>
      <c r="BU446" s="15"/>
      <c r="BV446" s="15"/>
      <c r="BW446" s="15"/>
      <c r="BX446" s="15"/>
      <c r="BY446" s="15"/>
      <c r="BZ446" s="15"/>
      <c r="CA446" s="8"/>
      <c r="CB446" s="8"/>
      <c r="CC446" s="8"/>
      <c r="CD446" s="8"/>
      <c r="CE446" s="8"/>
      <c r="CF446" s="8"/>
      <c r="CG446" s="8"/>
      <c r="CH446" s="8"/>
      <c r="CI446" s="8"/>
      <c r="CJ446" s="8"/>
      <c r="CK446" s="8"/>
      <c r="CL446" s="8"/>
      <c r="CM446" s="8"/>
      <c r="CN446" s="8"/>
      <c r="CO446" s="8"/>
      <c r="CP446" s="8"/>
      <c r="CQ446" s="8"/>
      <c r="CR446" s="8"/>
      <c r="CS446" s="8"/>
      <c r="CT446" s="8"/>
      <c r="CU446" s="8"/>
      <c r="CV446" s="8"/>
      <c r="CW446" s="8"/>
      <c r="CX446" s="8"/>
    </row>
    <row r="447" ht="14.25" customHeight="1">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c r="AB447" s="15"/>
      <c r="AC447" s="15"/>
      <c r="AD447" s="15"/>
      <c r="AE447" s="15"/>
      <c r="AF447" s="15"/>
      <c r="AG447" s="15"/>
      <c r="AH447" s="15"/>
      <c r="AI447" s="15"/>
      <c r="AJ447" s="15"/>
      <c r="AK447" s="15"/>
      <c r="AL447" s="15"/>
      <c r="AM447" s="15"/>
      <c r="AN447" s="15"/>
      <c r="AO447" s="15"/>
      <c r="AP447" s="15"/>
      <c r="AQ447" s="15"/>
      <c r="AR447" s="15"/>
      <c r="AS447" s="15"/>
      <c r="AT447" s="15"/>
      <c r="AU447" s="15"/>
      <c r="AV447" s="15"/>
      <c r="AW447" s="15"/>
      <c r="AX447" s="15"/>
      <c r="AY447" s="15"/>
      <c r="AZ447" s="15"/>
      <c r="BA447" s="15"/>
      <c r="BB447" s="15"/>
      <c r="BC447" s="15"/>
      <c r="BD447" s="15"/>
      <c r="BE447" s="15"/>
      <c r="BF447" s="15"/>
      <c r="BG447" s="15"/>
      <c r="BH447" s="15"/>
      <c r="BI447" s="15"/>
      <c r="BJ447" s="15"/>
      <c r="BK447" s="15"/>
      <c r="BL447" s="15"/>
      <c r="BM447" s="15"/>
      <c r="BN447" s="15"/>
      <c r="BO447" s="15"/>
      <c r="BP447" s="15"/>
      <c r="BQ447" s="15"/>
      <c r="BR447" s="15"/>
      <c r="BS447" s="15"/>
      <c r="BT447" s="15"/>
      <c r="BU447" s="15"/>
      <c r="BV447" s="15"/>
      <c r="BW447" s="15"/>
      <c r="BX447" s="15"/>
      <c r="BY447" s="15"/>
      <c r="BZ447" s="15"/>
      <c r="CA447" s="8"/>
      <c r="CB447" s="8"/>
      <c r="CC447" s="8"/>
      <c r="CD447" s="8"/>
      <c r="CE447" s="8"/>
      <c r="CF447" s="8"/>
      <c r="CG447" s="8"/>
      <c r="CH447" s="8"/>
      <c r="CI447" s="8"/>
      <c r="CJ447" s="8"/>
      <c r="CK447" s="8"/>
      <c r="CL447" s="8"/>
      <c r="CM447" s="8"/>
      <c r="CN447" s="8"/>
      <c r="CO447" s="8"/>
      <c r="CP447" s="8"/>
      <c r="CQ447" s="8"/>
      <c r="CR447" s="8"/>
      <c r="CS447" s="8"/>
      <c r="CT447" s="8"/>
      <c r="CU447" s="8"/>
      <c r="CV447" s="8"/>
      <c r="CW447" s="8"/>
      <c r="CX447" s="8"/>
    </row>
    <row r="448" ht="14.25" customHeight="1">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c r="BC448" s="15"/>
      <c r="BD448" s="15"/>
      <c r="BE448" s="15"/>
      <c r="BF448" s="15"/>
      <c r="BG448" s="15"/>
      <c r="BH448" s="15"/>
      <c r="BI448" s="15"/>
      <c r="BJ448" s="15"/>
      <c r="BK448" s="15"/>
      <c r="BL448" s="15"/>
      <c r="BM448" s="15"/>
      <c r="BN448" s="15"/>
      <c r="BO448" s="15"/>
      <c r="BP448" s="15"/>
      <c r="BQ448" s="15"/>
      <c r="BR448" s="15"/>
      <c r="BS448" s="15"/>
      <c r="BT448" s="15"/>
      <c r="BU448" s="15"/>
      <c r="BV448" s="15"/>
      <c r="BW448" s="15"/>
      <c r="BX448" s="15"/>
      <c r="BY448" s="15"/>
      <c r="BZ448" s="15"/>
      <c r="CA448" s="8"/>
      <c r="CB448" s="8"/>
      <c r="CC448" s="8"/>
      <c r="CD448" s="8"/>
      <c r="CE448" s="8"/>
      <c r="CF448" s="8"/>
      <c r="CG448" s="8"/>
      <c r="CH448" s="8"/>
      <c r="CI448" s="8"/>
      <c r="CJ448" s="8"/>
      <c r="CK448" s="8"/>
      <c r="CL448" s="8"/>
      <c r="CM448" s="8"/>
      <c r="CN448" s="8"/>
      <c r="CO448" s="8"/>
      <c r="CP448" s="8"/>
      <c r="CQ448" s="8"/>
      <c r="CR448" s="8"/>
      <c r="CS448" s="8"/>
      <c r="CT448" s="8"/>
      <c r="CU448" s="8"/>
      <c r="CV448" s="8"/>
      <c r="CW448" s="8"/>
      <c r="CX448" s="8"/>
    </row>
    <row r="449" ht="14.25" customHeight="1">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c r="AB449" s="15"/>
      <c r="AC449" s="15"/>
      <c r="AD449" s="15"/>
      <c r="AE449" s="15"/>
      <c r="AF449" s="15"/>
      <c r="AG449" s="15"/>
      <c r="AH449" s="15"/>
      <c r="AI449" s="15"/>
      <c r="AJ449" s="15"/>
      <c r="AK449" s="15"/>
      <c r="AL449" s="15"/>
      <c r="AM449" s="15"/>
      <c r="AN449" s="15"/>
      <c r="AO449" s="15"/>
      <c r="AP449" s="15"/>
      <c r="AQ449" s="15"/>
      <c r="AR449" s="15"/>
      <c r="AS449" s="15"/>
      <c r="AT449" s="15"/>
      <c r="AU449" s="15"/>
      <c r="AV449" s="15"/>
      <c r="AW449" s="15"/>
      <c r="AX449" s="15"/>
      <c r="AY449" s="15"/>
      <c r="AZ449" s="15"/>
      <c r="BA449" s="15"/>
      <c r="BB449" s="15"/>
      <c r="BC449" s="15"/>
      <c r="BD449" s="15"/>
      <c r="BE449" s="15"/>
      <c r="BF449" s="15"/>
      <c r="BG449" s="15"/>
      <c r="BH449" s="15"/>
      <c r="BI449" s="15"/>
      <c r="BJ449" s="15"/>
      <c r="BK449" s="15"/>
      <c r="BL449" s="15"/>
      <c r="BM449" s="15"/>
      <c r="BN449" s="15"/>
      <c r="BO449" s="15"/>
      <c r="BP449" s="15"/>
      <c r="BQ449" s="15"/>
      <c r="BR449" s="15"/>
      <c r="BS449" s="15"/>
      <c r="BT449" s="15"/>
      <c r="BU449" s="15"/>
      <c r="BV449" s="15"/>
      <c r="BW449" s="15"/>
      <c r="BX449" s="15"/>
      <c r="BY449" s="15"/>
      <c r="BZ449" s="15"/>
      <c r="CA449" s="8"/>
      <c r="CB449" s="8"/>
      <c r="CC449" s="8"/>
      <c r="CD449" s="8"/>
      <c r="CE449" s="8"/>
      <c r="CF449" s="8"/>
      <c r="CG449" s="8"/>
      <c r="CH449" s="8"/>
      <c r="CI449" s="8"/>
      <c r="CJ449" s="8"/>
      <c r="CK449" s="8"/>
      <c r="CL449" s="8"/>
      <c r="CM449" s="8"/>
      <c r="CN449" s="8"/>
      <c r="CO449" s="8"/>
      <c r="CP449" s="8"/>
      <c r="CQ449" s="8"/>
      <c r="CR449" s="8"/>
      <c r="CS449" s="8"/>
      <c r="CT449" s="8"/>
      <c r="CU449" s="8"/>
      <c r="CV449" s="8"/>
      <c r="CW449" s="8"/>
      <c r="CX449" s="8"/>
    </row>
    <row r="450" ht="14.25" customHeight="1">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c r="BC450" s="15"/>
      <c r="BD450" s="15"/>
      <c r="BE450" s="15"/>
      <c r="BF450" s="15"/>
      <c r="BG450" s="15"/>
      <c r="BH450" s="15"/>
      <c r="BI450" s="15"/>
      <c r="BJ450" s="15"/>
      <c r="BK450" s="15"/>
      <c r="BL450" s="15"/>
      <c r="BM450" s="15"/>
      <c r="BN450" s="15"/>
      <c r="BO450" s="15"/>
      <c r="BP450" s="15"/>
      <c r="BQ450" s="15"/>
      <c r="BR450" s="15"/>
      <c r="BS450" s="15"/>
      <c r="BT450" s="15"/>
      <c r="BU450" s="15"/>
      <c r="BV450" s="15"/>
      <c r="BW450" s="15"/>
      <c r="BX450" s="15"/>
      <c r="BY450" s="15"/>
      <c r="BZ450" s="15"/>
      <c r="CA450" s="8"/>
      <c r="CB450" s="8"/>
      <c r="CC450" s="8"/>
      <c r="CD450" s="8"/>
      <c r="CE450" s="8"/>
      <c r="CF450" s="8"/>
      <c r="CG450" s="8"/>
      <c r="CH450" s="8"/>
      <c r="CI450" s="8"/>
      <c r="CJ450" s="8"/>
      <c r="CK450" s="8"/>
      <c r="CL450" s="8"/>
      <c r="CM450" s="8"/>
      <c r="CN450" s="8"/>
      <c r="CO450" s="8"/>
      <c r="CP450" s="8"/>
      <c r="CQ450" s="8"/>
      <c r="CR450" s="8"/>
      <c r="CS450" s="8"/>
      <c r="CT450" s="8"/>
      <c r="CU450" s="8"/>
      <c r="CV450" s="8"/>
      <c r="CW450" s="8"/>
      <c r="CX450" s="8"/>
    </row>
    <row r="451" ht="14.25" customHeight="1">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c r="AB451" s="15"/>
      <c r="AC451" s="15"/>
      <c r="AD451" s="15"/>
      <c r="AE451" s="15"/>
      <c r="AF451" s="15"/>
      <c r="AG451" s="15"/>
      <c r="AH451" s="15"/>
      <c r="AI451" s="15"/>
      <c r="AJ451" s="15"/>
      <c r="AK451" s="15"/>
      <c r="AL451" s="15"/>
      <c r="AM451" s="15"/>
      <c r="AN451" s="15"/>
      <c r="AO451" s="15"/>
      <c r="AP451" s="15"/>
      <c r="AQ451" s="15"/>
      <c r="AR451" s="15"/>
      <c r="AS451" s="15"/>
      <c r="AT451" s="15"/>
      <c r="AU451" s="15"/>
      <c r="AV451" s="15"/>
      <c r="AW451" s="15"/>
      <c r="AX451" s="15"/>
      <c r="AY451" s="15"/>
      <c r="AZ451" s="15"/>
      <c r="BA451" s="15"/>
      <c r="BB451" s="15"/>
      <c r="BC451" s="15"/>
      <c r="BD451" s="15"/>
      <c r="BE451" s="15"/>
      <c r="BF451" s="15"/>
      <c r="BG451" s="15"/>
      <c r="BH451" s="15"/>
      <c r="BI451" s="15"/>
      <c r="BJ451" s="15"/>
      <c r="BK451" s="15"/>
      <c r="BL451" s="15"/>
      <c r="BM451" s="15"/>
      <c r="BN451" s="15"/>
      <c r="BO451" s="15"/>
      <c r="BP451" s="15"/>
      <c r="BQ451" s="15"/>
      <c r="BR451" s="15"/>
      <c r="BS451" s="15"/>
      <c r="BT451" s="15"/>
      <c r="BU451" s="15"/>
      <c r="BV451" s="15"/>
      <c r="BW451" s="15"/>
      <c r="BX451" s="15"/>
      <c r="BY451" s="15"/>
      <c r="BZ451" s="15"/>
      <c r="CA451" s="8"/>
      <c r="CB451" s="8"/>
      <c r="CC451" s="8"/>
      <c r="CD451" s="8"/>
      <c r="CE451" s="8"/>
      <c r="CF451" s="8"/>
      <c r="CG451" s="8"/>
      <c r="CH451" s="8"/>
      <c r="CI451" s="8"/>
      <c r="CJ451" s="8"/>
      <c r="CK451" s="8"/>
      <c r="CL451" s="8"/>
      <c r="CM451" s="8"/>
      <c r="CN451" s="8"/>
      <c r="CO451" s="8"/>
      <c r="CP451" s="8"/>
      <c r="CQ451" s="8"/>
      <c r="CR451" s="8"/>
      <c r="CS451" s="8"/>
      <c r="CT451" s="8"/>
      <c r="CU451" s="8"/>
      <c r="CV451" s="8"/>
      <c r="CW451" s="8"/>
      <c r="CX451" s="8"/>
    </row>
    <row r="452" ht="14.25" customHeight="1">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c r="BC452" s="15"/>
      <c r="BD452" s="15"/>
      <c r="BE452" s="15"/>
      <c r="BF452" s="15"/>
      <c r="BG452" s="15"/>
      <c r="BH452" s="15"/>
      <c r="BI452" s="15"/>
      <c r="BJ452" s="15"/>
      <c r="BK452" s="15"/>
      <c r="BL452" s="15"/>
      <c r="BM452" s="15"/>
      <c r="BN452" s="15"/>
      <c r="BO452" s="15"/>
      <c r="BP452" s="15"/>
      <c r="BQ452" s="15"/>
      <c r="BR452" s="15"/>
      <c r="BS452" s="15"/>
      <c r="BT452" s="15"/>
      <c r="BU452" s="15"/>
      <c r="BV452" s="15"/>
      <c r="BW452" s="15"/>
      <c r="BX452" s="15"/>
      <c r="BY452" s="15"/>
      <c r="BZ452" s="15"/>
      <c r="CA452" s="8"/>
      <c r="CB452" s="8"/>
      <c r="CC452" s="8"/>
      <c r="CD452" s="8"/>
      <c r="CE452" s="8"/>
      <c r="CF452" s="8"/>
      <c r="CG452" s="8"/>
      <c r="CH452" s="8"/>
      <c r="CI452" s="8"/>
      <c r="CJ452" s="8"/>
      <c r="CK452" s="8"/>
      <c r="CL452" s="8"/>
      <c r="CM452" s="8"/>
      <c r="CN452" s="8"/>
      <c r="CO452" s="8"/>
      <c r="CP452" s="8"/>
      <c r="CQ452" s="8"/>
      <c r="CR452" s="8"/>
      <c r="CS452" s="8"/>
      <c r="CT452" s="8"/>
      <c r="CU452" s="8"/>
      <c r="CV452" s="8"/>
      <c r="CW452" s="8"/>
      <c r="CX452" s="8"/>
    </row>
    <row r="453" ht="14.25" customHeight="1">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c r="AB453" s="15"/>
      <c r="AC453" s="15"/>
      <c r="AD453" s="15"/>
      <c r="AE453" s="15"/>
      <c r="AF453" s="15"/>
      <c r="AG453" s="15"/>
      <c r="AH453" s="15"/>
      <c r="AI453" s="15"/>
      <c r="AJ453" s="15"/>
      <c r="AK453" s="15"/>
      <c r="AL453" s="15"/>
      <c r="AM453" s="15"/>
      <c r="AN453" s="15"/>
      <c r="AO453" s="15"/>
      <c r="AP453" s="15"/>
      <c r="AQ453" s="15"/>
      <c r="AR453" s="15"/>
      <c r="AS453" s="15"/>
      <c r="AT453" s="15"/>
      <c r="AU453" s="15"/>
      <c r="AV453" s="15"/>
      <c r="AW453" s="15"/>
      <c r="AX453" s="15"/>
      <c r="AY453" s="15"/>
      <c r="AZ453" s="15"/>
      <c r="BA453" s="15"/>
      <c r="BB453" s="15"/>
      <c r="BC453" s="15"/>
      <c r="BD453" s="15"/>
      <c r="BE453" s="15"/>
      <c r="BF453" s="15"/>
      <c r="BG453" s="15"/>
      <c r="BH453" s="15"/>
      <c r="BI453" s="15"/>
      <c r="BJ453" s="15"/>
      <c r="BK453" s="15"/>
      <c r="BL453" s="15"/>
      <c r="BM453" s="15"/>
      <c r="BN453" s="15"/>
      <c r="BO453" s="15"/>
      <c r="BP453" s="15"/>
      <c r="BQ453" s="15"/>
      <c r="BR453" s="15"/>
      <c r="BS453" s="15"/>
      <c r="BT453" s="15"/>
      <c r="BU453" s="15"/>
      <c r="BV453" s="15"/>
      <c r="BW453" s="15"/>
      <c r="BX453" s="15"/>
      <c r="BY453" s="15"/>
      <c r="BZ453" s="15"/>
      <c r="CA453" s="8"/>
      <c r="CB453" s="8"/>
      <c r="CC453" s="8"/>
      <c r="CD453" s="8"/>
      <c r="CE453" s="8"/>
      <c r="CF453" s="8"/>
      <c r="CG453" s="8"/>
      <c r="CH453" s="8"/>
      <c r="CI453" s="8"/>
      <c r="CJ453" s="8"/>
      <c r="CK453" s="8"/>
      <c r="CL453" s="8"/>
      <c r="CM453" s="8"/>
      <c r="CN453" s="8"/>
      <c r="CO453" s="8"/>
      <c r="CP453" s="8"/>
      <c r="CQ453" s="8"/>
      <c r="CR453" s="8"/>
      <c r="CS453" s="8"/>
      <c r="CT453" s="8"/>
      <c r="CU453" s="8"/>
      <c r="CV453" s="8"/>
      <c r="CW453" s="8"/>
      <c r="CX453" s="8"/>
    </row>
    <row r="454" ht="14.25" customHeight="1">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BW454" s="15"/>
      <c r="BX454" s="15"/>
      <c r="BY454" s="15"/>
      <c r="BZ454" s="15"/>
      <c r="CA454" s="8"/>
      <c r="CB454" s="8"/>
      <c r="CC454" s="8"/>
      <c r="CD454" s="8"/>
      <c r="CE454" s="8"/>
      <c r="CF454" s="8"/>
      <c r="CG454" s="8"/>
      <c r="CH454" s="8"/>
      <c r="CI454" s="8"/>
      <c r="CJ454" s="8"/>
      <c r="CK454" s="8"/>
      <c r="CL454" s="8"/>
      <c r="CM454" s="8"/>
      <c r="CN454" s="8"/>
      <c r="CO454" s="8"/>
      <c r="CP454" s="8"/>
      <c r="CQ454" s="8"/>
      <c r="CR454" s="8"/>
      <c r="CS454" s="8"/>
      <c r="CT454" s="8"/>
      <c r="CU454" s="8"/>
      <c r="CV454" s="8"/>
      <c r="CW454" s="8"/>
      <c r="CX454" s="8"/>
    </row>
    <row r="455" ht="14.25" customHeight="1">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c r="AB455" s="15"/>
      <c r="AC455" s="15"/>
      <c r="AD455" s="15"/>
      <c r="AE455" s="15"/>
      <c r="AF455" s="15"/>
      <c r="AG455" s="15"/>
      <c r="AH455" s="15"/>
      <c r="AI455" s="15"/>
      <c r="AJ455" s="15"/>
      <c r="AK455" s="15"/>
      <c r="AL455" s="15"/>
      <c r="AM455" s="15"/>
      <c r="AN455" s="15"/>
      <c r="AO455" s="15"/>
      <c r="AP455" s="15"/>
      <c r="AQ455" s="15"/>
      <c r="AR455" s="15"/>
      <c r="AS455" s="15"/>
      <c r="AT455" s="15"/>
      <c r="AU455" s="15"/>
      <c r="AV455" s="15"/>
      <c r="AW455" s="15"/>
      <c r="AX455" s="15"/>
      <c r="AY455" s="15"/>
      <c r="AZ455" s="15"/>
      <c r="BA455" s="15"/>
      <c r="BB455" s="15"/>
      <c r="BC455" s="15"/>
      <c r="BD455" s="15"/>
      <c r="BE455" s="15"/>
      <c r="BF455" s="15"/>
      <c r="BG455" s="15"/>
      <c r="BH455" s="15"/>
      <c r="BI455" s="15"/>
      <c r="BJ455" s="15"/>
      <c r="BK455" s="15"/>
      <c r="BL455" s="15"/>
      <c r="BM455" s="15"/>
      <c r="BN455" s="15"/>
      <c r="BO455" s="15"/>
      <c r="BP455" s="15"/>
      <c r="BQ455" s="15"/>
      <c r="BR455" s="15"/>
      <c r="BS455" s="15"/>
      <c r="BT455" s="15"/>
      <c r="BU455" s="15"/>
      <c r="BV455" s="15"/>
      <c r="BW455" s="15"/>
      <c r="BX455" s="15"/>
      <c r="BY455" s="15"/>
      <c r="BZ455" s="15"/>
      <c r="CA455" s="8"/>
      <c r="CB455" s="8"/>
      <c r="CC455" s="8"/>
      <c r="CD455" s="8"/>
      <c r="CE455" s="8"/>
      <c r="CF455" s="8"/>
      <c r="CG455" s="8"/>
      <c r="CH455" s="8"/>
      <c r="CI455" s="8"/>
      <c r="CJ455" s="8"/>
      <c r="CK455" s="8"/>
      <c r="CL455" s="8"/>
      <c r="CM455" s="8"/>
      <c r="CN455" s="8"/>
      <c r="CO455" s="8"/>
      <c r="CP455" s="8"/>
      <c r="CQ455" s="8"/>
      <c r="CR455" s="8"/>
      <c r="CS455" s="8"/>
      <c r="CT455" s="8"/>
      <c r="CU455" s="8"/>
      <c r="CV455" s="8"/>
      <c r="CW455" s="8"/>
      <c r="CX455" s="8"/>
    </row>
    <row r="456" ht="14.25" customHeight="1">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c r="BC456" s="15"/>
      <c r="BD456" s="15"/>
      <c r="BE456" s="15"/>
      <c r="BF456" s="15"/>
      <c r="BG456" s="15"/>
      <c r="BH456" s="15"/>
      <c r="BI456" s="15"/>
      <c r="BJ456" s="15"/>
      <c r="BK456" s="15"/>
      <c r="BL456" s="15"/>
      <c r="BM456" s="15"/>
      <c r="BN456" s="15"/>
      <c r="BO456" s="15"/>
      <c r="BP456" s="15"/>
      <c r="BQ456" s="15"/>
      <c r="BR456" s="15"/>
      <c r="BS456" s="15"/>
      <c r="BT456" s="15"/>
      <c r="BU456" s="15"/>
      <c r="BV456" s="15"/>
      <c r="BW456" s="15"/>
      <c r="BX456" s="15"/>
      <c r="BY456" s="15"/>
      <c r="BZ456" s="15"/>
      <c r="CA456" s="8"/>
      <c r="CB456" s="8"/>
      <c r="CC456" s="8"/>
      <c r="CD456" s="8"/>
      <c r="CE456" s="8"/>
      <c r="CF456" s="8"/>
      <c r="CG456" s="8"/>
      <c r="CH456" s="8"/>
      <c r="CI456" s="8"/>
      <c r="CJ456" s="8"/>
      <c r="CK456" s="8"/>
      <c r="CL456" s="8"/>
      <c r="CM456" s="8"/>
      <c r="CN456" s="8"/>
      <c r="CO456" s="8"/>
      <c r="CP456" s="8"/>
      <c r="CQ456" s="8"/>
      <c r="CR456" s="8"/>
      <c r="CS456" s="8"/>
      <c r="CT456" s="8"/>
      <c r="CU456" s="8"/>
      <c r="CV456" s="8"/>
      <c r="CW456" s="8"/>
      <c r="CX456" s="8"/>
    </row>
    <row r="457" ht="14.25" customHeight="1">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c r="AB457" s="15"/>
      <c r="AC457" s="15"/>
      <c r="AD457" s="15"/>
      <c r="AE457" s="15"/>
      <c r="AF457" s="15"/>
      <c r="AG457" s="15"/>
      <c r="AH457" s="15"/>
      <c r="AI457" s="15"/>
      <c r="AJ457" s="15"/>
      <c r="AK457" s="15"/>
      <c r="AL457" s="15"/>
      <c r="AM457" s="15"/>
      <c r="AN457" s="15"/>
      <c r="AO457" s="15"/>
      <c r="AP457" s="15"/>
      <c r="AQ457" s="15"/>
      <c r="AR457" s="15"/>
      <c r="AS457" s="15"/>
      <c r="AT457" s="15"/>
      <c r="AU457" s="15"/>
      <c r="AV457" s="15"/>
      <c r="AW457" s="15"/>
      <c r="AX457" s="15"/>
      <c r="AY457" s="15"/>
      <c r="AZ457" s="15"/>
      <c r="BA457" s="15"/>
      <c r="BB457" s="15"/>
      <c r="BC457" s="15"/>
      <c r="BD457" s="15"/>
      <c r="BE457" s="15"/>
      <c r="BF457" s="15"/>
      <c r="BG457" s="15"/>
      <c r="BH457" s="15"/>
      <c r="BI457" s="15"/>
      <c r="BJ457" s="15"/>
      <c r="BK457" s="15"/>
      <c r="BL457" s="15"/>
      <c r="BM457" s="15"/>
      <c r="BN457" s="15"/>
      <c r="BO457" s="15"/>
      <c r="BP457" s="15"/>
      <c r="BQ457" s="15"/>
      <c r="BR457" s="15"/>
      <c r="BS457" s="15"/>
      <c r="BT457" s="15"/>
      <c r="BU457" s="15"/>
      <c r="BV457" s="15"/>
      <c r="BW457" s="15"/>
      <c r="BX457" s="15"/>
      <c r="BY457" s="15"/>
      <c r="BZ457" s="15"/>
      <c r="CA457" s="8"/>
      <c r="CB457" s="8"/>
      <c r="CC457" s="8"/>
      <c r="CD457" s="8"/>
      <c r="CE457" s="8"/>
      <c r="CF457" s="8"/>
      <c r="CG457" s="8"/>
      <c r="CH457" s="8"/>
      <c r="CI457" s="8"/>
      <c r="CJ457" s="8"/>
      <c r="CK457" s="8"/>
      <c r="CL457" s="8"/>
      <c r="CM457" s="8"/>
      <c r="CN457" s="8"/>
      <c r="CO457" s="8"/>
      <c r="CP457" s="8"/>
      <c r="CQ457" s="8"/>
      <c r="CR457" s="8"/>
      <c r="CS457" s="8"/>
      <c r="CT457" s="8"/>
      <c r="CU457" s="8"/>
      <c r="CV457" s="8"/>
      <c r="CW457" s="8"/>
      <c r="CX457" s="8"/>
    </row>
    <row r="458" ht="14.25" customHeight="1">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c r="BC458" s="15"/>
      <c r="BD458" s="15"/>
      <c r="BE458" s="15"/>
      <c r="BF458" s="15"/>
      <c r="BG458" s="15"/>
      <c r="BH458" s="15"/>
      <c r="BI458" s="15"/>
      <c r="BJ458" s="15"/>
      <c r="BK458" s="15"/>
      <c r="BL458" s="15"/>
      <c r="BM458" s="15"/>
      <c r="BN458" s="15"/>
      <c r="BO458" s="15"/>
      <c r="BP458" s="15"/>
      <c r="BQ458" s="15"/>
      <c r="BR458" s="15"/>
      <c r="BS458" s="15"/>
      <c r="BT458" s="15"/>
      <c r="BU458" s="15"/>
      <c r="BV458" s="15"/>
      <c r="BW458" s="15"/>
      <c r="BX458" s="15"/>
      <c r="BY458" s="15"/>
      <c r="BZ458" s="15"/>
      <c r="CA458" s="8"/>
      <c r="CB458" s="8"/>
      <c r="CC458" s="8"/>
      <c r="CD458" s="8"/>
      <c r="CE458" s="8"/>
      <c r="CF458" s="8"/>
      <c r="CG458" s="8"/>
      <c r="CH458" s="8"/>
      <c r="CI458" s="8"/>
      <c r="CJ458" s="8"/>
      <c r="CK458" s="8"/>
      <c r="CL458" s="8"/>
      <c r="CM458" s="8"/>
      <c r="CN458" s="8"/>
      <c r="CO458" s="8"/>
      <c r="CP458" s="8"/>
      <c r="CQ458" s="8"/>
      <c r="CR458" s="8"/>
      <c r="CS458" s="8"/>
      <c r="CT458" s="8"/>
      <c r="CU458" s="8"/>
      <c r="CV458" s="8"/>
      <c r="CW458" s="8"/>
      <c r="CX458" s="8"/>
    </row>
    <row r="459" ht="14.25" customHeight="1">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R459" s="15"/>
      <c r="AS459" s="15"/>
      <c r="AT459" s="15"/>
      <c r="AU459" s="15"/>
      <c r="AV459" s="15"/>
      <c r="AW459" s="15"/>
      <c r="AX459" s="15"/>
      <c r="AY459" s="15"/>
      <c r="AZ459" s="15"/>
      <c r="BA459" s="15"/>
      <c r="BB459" s="15"/>
      <c r="BC459" s="15"/>
      <c r="BD459" s="15"/>
      <c r="BE459" s="15"/>
      <c r="BF459" s="15"/>
      <c r="BG459" s="15"/>
      <c r="BH459" s="15"/>
      <c r="BI459" s="15"/>
      <c r="BJ459" s="15"/>
      <c r="BK459" s="15"/>
      <c r="BL459" s="15"/>
      <c r="BM459" s="15"/>
      <c r="BN459" s="15"/>
      <c r="BO459" s="15"/>
      <c r="BP459" s="15"/>
      <c r="BQ459" s="15"/>
      <c r="BR459" s="15"/>
      <c r="BS459" s="15"/>
      <c r="BT459" s="15"/>
      <c r="BU459" s="15"/>
      <c r="BV459" s="15"/>
      <c r="BW459" s="15"/>
      <c r="BX459" s="15"/>
      <c r="BY459" s="15"/>
      <c r="BZ459" s="15"/>
      <c r="CA459" s="8"/>
      <c r="CB459" s="8"/>
      <c r="CC459" s="8"/>
      <c r="CD459" s="8"/>
      <c r="CE459" s="8"/>
      <c r="CF459" s="8"/>
      <c r="CG459" s="8"/>
      <c r="CH459" s="8"/>
      <c r="CI459" s="8"/>
      <c r="CJ459" s="8"/>
      <c r="CK459" s="8"/>
      <c r="CL459" s="8"/>
      <c r="CM459" s="8"/>
      <c r="CN459" s="8"/>
      <c r="CO459" s="8"/>
      <c r="CP459" s="8"/>
      <c r="CQ459" s="8"/>
      <c r="CR459" s="8"/>
      <c r="CS459" s="8"/>
      <c r="CT459" s="8"/>
      <c r="CU459" s="8"/>
      <c r="CV459" s="8"/>
      <c r="CW459" s="8"/>
      <c r="CX459" s="8"/>
    </row>
    <row r="460" ht="14.25" customHeight="1">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BW460" s="15"/>
      <c r="BX460" s="15"/>
      <c r="BY460" s="15"/>
      <c r="BZ460" s="15"/>
      <c r="CA460" s="8"/>
      <c r="CB460" s="8"/>
      <c r="CC460" s="8"/>
      <c r="CD460" s="8"/>
      <c r="CE460" s="8"/>
      <c r="CF460" s="8"/>
      <c r="CG460" s="8"/>
      <c r="CH460" s="8"/>
      <c r="CI460" s="8"/>
      <c r="CJ460" s="8"/>
      <c r="CK460" s="8"/>
      <c r="CL460" s="8"/>
      <c r="CM460" s="8"/>
      <c r="CN460" s="8"/>
      <c r="CO460" s="8"/>
      <c r="CP460" s="8"/>
      <c r="CQ460" s="8"/>
      <c r="CR460" s="8"/>
      <c r="CS460" s="8"/>
      <c r="CT460" s="8"/>
      <c r="CU460" s="8"/>
      <c r="CV460" s="8"/>
      <c r="CW460" s="8"/>
      <c r="CX460" s="8"/>
    </row>
    <row r="461" ht="14.25" customHeight="1">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c r="AB461" s="15"/>
      <c r="AC461" s="15"/>
      <c r="AD461" s="15"/>
      <c r="AE461" s="15"/>
      <c r="AF461" s="15"/>
      <c r="AG461" s="15"/>
      <c r="AH461" s="15"/>
      <c r="AI461" s="15"/>
      <c r="AJ461" s="15"/>
      <c r="AK461" s="15"/>
      <c r="AL461" s="15"/>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BN461" s="15"/>
      <c r="BO461" s="15"/>
      <c r="BP461" s="15"/>
      <c r="BQ461" s="15"/>
      <c r="BR461" s="15"/>
      <c r="BS461" s="15"/>
      <c r="BT461" s="15"/>
      <c r="BU461" s="15"/>
      <c r="BV461" s="15"/>
      <c r="BW461" s="15"/>
      <c r="BX461" s="15"/>
      <c r="BY461" s="15"/>
      <c r="BZ461" s="15"/>
      <c r="CA461" s="8"/>
      <c r="CB461" s="8"/>
      <c r="CC461" s="8"/>
      <c r="CD461" s="8"/>
      <c r="CE461" s="8"/>
      <c r="CF461" s="8"/>
      <c r="CG461" s="8"/>
      <c r="CH461" s="8"/>
      <c r="CI461" s="8"/>
      <c r="CJ461" s="8"/>
      <c r="CK461" s="8"/>
      <c r="CL461" s="8"/>
      <c r="CM461" s="8"/>
      <c r="CN461" s="8"/>
      <c r="CO461" s="8"/>
      <c r="CP461" s="8"/>
      <c r="CQ461" s="8"/>
      <c r="CR461" s="8"/>
      <c r="CS461" s="8"/>
      <c r="CT461" s="8"/>
      <c r="CU461" s="8"/>
      <c r="CV461" s="8"/>
      <c r="CW461" s="8"/>
      <c r="CX461" s="8"/>
    </row>
    <row r="462" ht="14.25" customHeight="1">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c r="BC462" s="15"/>
      <c r="BD462" s="15"/>
      <c r="BE462" s="15"/>
      <c r="BF462" s="15"/>
      <c r="BG462" s="15"/>
      <c r="BH462" s="15"/>
      <c r="BI462" s="15"/>
      <c r="BJ462" s="15"/>
      <c r="BK462" s="15"/>
      <c r="BL462" s="15"/>
      <c r="BM462" s="15"/>
      <c r="BN462" s="15"/>
      <c r="BO462" s="15"/>
      <c r="BP462" s="15"/>
      <c r="BQ462" s="15"/>
      <c r="BR462" s="15"/>
      <c r="BS462" s="15"/>
      <c r="BT462" s="15"/>
      <c r="BU462" s="15"/>
      <c r="BV462" s="15"/>
      <c r="BW462" s="15"/>
      <c r="BX462" s="15"/>
      <c r="BY462" s="15"/>
      <c r="BZ462" s="15"/>
      <c r="CA462" s="8"/>
      <c r="CB462" s="8"/>
      <c r="CC462" s="8"/>
      <c r="CD462" s="8"/>
      <c r="CE462" s="8"/>
      <c r="CF462" s="8"/>
      <c r="CG462" s="8"/>
      <c r="CH462" s="8"/>
      <c r="CI462" s="8"/>
      <c r="CJ462" s="8"/>
      <c r="CK462" s="8"/>
      <c r="CL462" s="8"/>
      <c r="CM462" s="8"/>
      <c r="CN462" s="8"/>
      <c r="CO462" s="8"/>
      <c r="CP462" s="8"/>
      <c r="CQ462" s="8"/>
      <c r="CR462" s="8"/>
      <c r="CS462" s="8"/>
      <c r="CT462" s="8"/>
      <c r="CU462" s="8"/>
      <c r="CV462" s="8"/>
      <c r="CW462" s="8"/>
      <c r="CX462" s="8"/>
    </row>
    <row r="463" ht="14.25" customHeight="1">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c r="AY463" s="15"/>
      <c r="AZ463" s="15"/>
      <c r="BA463" s="15"/>
      <c r="BB463" s="15"/>
      <c r="BC463" s="15"/>
      <c r="BD463" s="15"/>
      <c r="BE463" s="15"/>
      <c r="BF463" s="15"/>
      <c r="BG463" s="15"/>
      <c r="BH463" s="15"/>
      <c r="BI463" s="15"/>
      <c r="BJ463" s="15"/>
      <c r="BK463" s="15"/>
      <c r="BL463" s="15"/>
      <c r="BM463" s="15"/>
      <c r="BN463" s="15"/>
      <c r="BO463" s="15"/>
      <c r="BP463" s="15"/>
      <c r="BQ463" s="15"/>
      <c r="BR463" s="15"/>
      <c r="BS463" s="15"/>
      <c r="BT463" s="15"/>
      <c r="BU463" s="15"/>
      <c r="BV463" s="15"/>
      <c r="BW463" s="15"/>
      <c r="BX463" s="15"/>
      <c r="BY463" s="15"/>
      <c r="BZ463" s="15"/>
      <c r="CA463" s="8"/>
      <c r="CB463" s="8"/>
      <c r="CC463" s="8"/>
      <c r="CD463" s="8"/>
      <c r="CE463" s="8"/>
      <c r="CF463" s="8"/>
      <c r="CG463" s="8"/>
      <c r="CH463" s="8"/>
      <c r="CI463" s="8"/>
      <c r="CJ463" s="8"/>
      <c r="CK463" s="8"/>
      <c r="CL463" s="8"/>
      <c r="CM463" s="8"/>
      <c r="CN463" s="8"/>
      <c r="CO463" s="8"/>
      <c r="CP463" s="8"/>
      <c r="CQ463" s="8"/>
      <c r="CR463" s="8"/>
      <c r="CS463" s="8"/>
      <c r="CT463" s="8"/>
      <c r="CU463" s="8"/>
      <c r="CV463" s="8"/>
      <c r="CW463" s="8"/>
      <c r="CX463" s="8"/>
    </row>
    <row r="464" ht="14.25" customHeight="1">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c r="BC464" s="15"/>
      <c r="BD464" s="15"/>
      <c r="BE464" s="15"/>
      <c r="BF464" s="15"/>
      <c r="BG464" s="15"/>
      <c r="BH464" s="15"/>
      <c r="BI464" s="15"/>
      <c r="BJ464" s="15"/>
      <c r="BK464" s="15"/>
      <c r="BL464" s="15"/>
      <c r="BM464" s="15"/>
      <c r="BN464" s="15"/>
      <c r="BO464" s="15"/>
      <c r="BP464" s="15"/>
      <c r="BQ464" s="15"/>
      <c r="BR464" s="15"/>
      <c r="BS464" s="15"/>
      <c r="BT464" s="15"/>
      <c r="BU464" s="15"/>
      <c r="BV464" s="15"/>
      <c r="BW464" s="15"/>
      <c r="BX464" s="15"/>
      <c r="BY464" s="15"/>
      <c r="BZ464" s="15"/>
      <c r="CA464" s="8"/>
      <c r="CB464" s="8"/>
      <c r="CC464" s="8"/>
      <c r="CD464" s="8"/>
      <c r="CE464" s="8"/>
      <c r="CF464" s="8"/>
      <c r="CG464" s="8"/>
      <c r="CH464" s="8"/>
      <c r="CI464" s="8"/>
      <c r="CJ464" s="8"/>
      <c r="CK464" s="8"/>
      <c r="CL464" s="8"/>
      <c r="CM464" s="8"/>
      <c r="CN464" s="8"/>
      <c r="CO464" s="8"/>
      <c r="CP464" s="8"/>
      <c r="CQ464" s="8"/>
      <c r="CR464" s="8"/>
      <c r="CS464" s="8"/>
      <c r="CT464" s="8"/>
      <c r="CU464" s="8"/>
      <c r="CV464" s="8"/>
      <c r="CW464" s="8"/>
      <c r="CX464" s="8"/>
    </row>
    <row r="465" ht="14.25" customHeight="1">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c r="AB465" s="15"/>
      <c r="AC465" s="15"/>
      <c r="AD465" s="15"/>
      <c r="AE465" s="15"/>
      <c r="AF465" s="15"/>
      <c r="AG465" s="15"/>
      <c r="AH465" s="15"/>
      <c r="AI465" s="15"/>
      <c r="AJ465" s="15"/>
      <c r="AK465" s="15"/>
      <c r="AL465" s="15"/>
      <c r="AM465" s="15"/>
      <c r="AN465" s="15"/>
      <c r="AO465" s="15"/>
      <c r="AP465" s="15"/>
      <c r="AQ465" s="15"/>
      <c r="AR465" s="15"/>
      <c r="AS465" s="15"/>
      <c r="AT465" s="15"/>
      <c r="AU465" s="15"/>
      <c r="AV465" s="15"/>
      <c r="AW465" s="15"/>
      <c r="AX465" s="15"/>
      <c r="AY465" s="15"/>
      <c r="AZ465" s="15"/>
      <c r="BA465" s="15"/>
      <c r="BB465" s="15"/>
      <c r="BC465" s="15"/>
      <c r="BD465" s="15"/>
      <c r="BE465" s="15"/>
      <c r="BF465" s="15"/>
      <c r="BG465" s="15"/>
      <c r="BH465" s="15"/>
      <c r="BI465" s="15"/>
      <c r="BJ465" s="15"/>
      <c r="BK465" s="15"/>
      <c r="BL465" s="15"/>
      <c r="BM465" s="15"/>
      <c r="BN465" s="15"/>
      <c r="BO465" s="15"/>
      <c r="BP465" s="15"/>
      <c r="BQ465" s="15"/>
      <c r="BR465" s="15"/>
      <c r="BS465" s="15"/>
      <c r="BT465" s="15"/>
      <c r="BU465" s="15"/>
      <c r="BV465" s="15"/>
      <c r="BW465" s="15"/>
      <c r="BX465" s="15"/>
      <c r="BY465" s="15"/>
      <c r="BZ465" s="15"/>
      <c r="CA465" s="8"/>
      <c r="CB465" s="8"/>
      <c r="CC465" s="8"/>
      <c r="CD465" s="8"/>
      <c r="CE465" s="8"/>
      <c r="CF465" s="8"/>
      <c r="CG465" s="8"/>
      <c r="CH465" s="8"/>
      <c r="CI465" s="8"/>
      <c r="CJ465" s="8"/>
      <c r="CK465" s="8"/>
      <c r="CL465" s="8"/>
      <c r="CM465" s="8"/>
      <c r="CN465" s="8"/>
      <c r="CO465" s="8"/>
      <c r="CP465" s="8"/>
      <c r="CQ465" s="8"/>
      <c r="CR465" s="8"/>
      <c r="CS465" s="8"/>
      <c r="CT465" s="8"/>
      <c r="CU465" s="8"/>
      <c r="CV465" s="8"/>
      <c r="CW465" s="8"/>
      <c r="CX465" s="8"/>
    </row>
    <row r="466" ht="14.25" customHeight="1">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c r="BC466" s="15"/>
      <c r="BD466" s="15"/>
      <c r="BE466" s="15"/>
      <c r="BF466" s="15"/>
      <c r="BG466" s="15"/>
      <c r="BH466" s="15"/>
      <c r="BI466" s="15"/>
      <c r="BJ466" s="15"/>
      <c r="BK466" s="15"/>
      <c r="BL466" s="15"/>
      <c r="BM466" s="15"/>
      <c r="BN466" s="15"/>
      <c r="BO466" s="15"/>
      <c r="BP466" s="15"/>
      <c r="BQ466" s="15"/>
      <c r="BR466" s="15"/>
      <c r="BS466" s="15"/>
      <c r="BT466" s="15"/>
      <c r="BU466" s="15"/>
      <c r="BV466" s="15"/>
      <c r="BW466" s="15"/>
      <c r="BX466" s="15"/>
      <c r="BY466" s="15"/>
      <c r="BZ466" s="15"/>
      <c r="CA466" s="8"/>
      <c r="CB466" s="8"/>
      <c r="CC466" s="8"/>
      <c r="CD466" s="8"/>
      <c r="CE466" s="8"/>
      <c r="CF466" s="8"/>
      <c r="CG466" s="8"/>
      <c r="CH466" s="8"/>
      <c r="CI466" s="8"/>
      <c r="CJ466" s="8"/>
      <c r="CK466" s="8"/>
      <c r="CL466" s="8"/>
      <c r="CM466" s="8"/>
      <c r="CN466" s="8"/>
      <c r="CO466" s="8"/>
      <c r="CP466" s="8"/>
      <c r="CQ466" s="8"/>
      <c r="CR466" s="8"/>
      <c r="CS466" s="8"/>
      <c r="CT466" s="8"/>
      <c r="CU466" s="8"/>
      <c r="CV466" s="8"/>
      <c r="CW466" s="8"/>
      <c r="CX466" s="8"/>
    </row>
    <row r="467" ht="14.25" customHeight="1">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c r="AB467" s="15"/>
      <c r="AC467" s="15"/>
      <c r="AD467" s="15"/>
      <c r="AE467" s="15"/>
      <c r="AF467" s="15"/>
      <c r="AG467" s="15"/>
      <c r="AH467" s="15"/>
      <c r="AI467" s="15"/>
      <c r="AJ467" s="15"/>
      <c r="AK467" s="15"/>
      <c r="AL467" s="15"/>
      <c r="AM467" s="15"/>
      <c r="AN467" s="15"/>
      <c r="AO467" s="15"/>
      <c r="AP467" s="15"/>
      <c r="AQ467" s="15"/>
      <c r="AR467" s="15"/>
      <c r="AS467" s="15"/>
      <c r="AT467" s="15"/>
      <c r="AU467" s="15"/>
      <c r="AV467" s="15"/>
      <c r="AW467" s="15"/>
      <c r="AX467" s="15"/>
      <c r="AY467" s="15"/>
      <c r="AZ467" s="15"/>
      <c r="BA467" s="15"/>
      <c r="BB467" s="15"/>
      <c r="BC467" s="15"/>
      <c r="BD467" s="15"/>
      <c r="BE467" s="15"/>
      <c r="BF467" s="15"/>
      <c r="BG467" s="15"/>
      <c r="BH467" s="15"/>
      <c r="BI467" s="15"/>
      <c r="BJ467" s="15"/>
      <c r="BK467" s="15"/>
      <c r="BL467" s="15"/>
      <c r="BM467" s="15"/>
      <c r="BN467" s="15"/>
      <c r="BO467" s="15"/>
      <c r="BP467" s="15"/>
      <c r="BQ467" s="15"/>
      <c r="BR467" s="15"/>
      <c r="BS467" s="15"/>
      <c r="BT467" s="15"/>
      <c r="BU467" s="15"/>
      <c r="BV467" s="15"/>
      <c r="BW467" s="15"/>
      <c r="BX467" s="15"/>
      <c r="BY467" s="15"/>
      <c r="BZ467" s="15"/>
      <c r="CA467" s="8"/>
      <c r="CB467" s="8"/>
      <c r="CC467" s="8"/>
      <c r="CD467" s="8"/>
      <c r="CE467" s="8"/>
      <c r="CF467" s="8"/>
      <c r="CG467" s="8"/>
      <c r="CH467" s="8"/>
      <c r="CI467" s="8"/>
      <c r="CJ467" s="8"/>
      <c r="CK467" s="8"/>
      <c r="CL467" s="8"/>
      <c r="CM467" s="8"/>
      <c r="CN467" s="8"/>
      <c r="CO467" s="8"/>
      <c r="CP467" s="8"/>
      <c r="CQ467" s="8"/>
      <c r="CR467" s="8"/>
      <c r="CS467" s="8"/>
      <c r="CT467" s="8"/>
      <c r="CU467" s="8"/>
      <c r="CV467" s="8"/>
      <c r="CW467" s="8"/>
      <c r="CX467" s="8"/>
    </row>
    <row r="468" ht="14.25" customHeight="1">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c r="BC468" s="15"/>
      <c r="BD468" s="15"/>
      <c r="BE468" s="15"/>
      <c r="BF468" s="15"/>
      <c r="BG468" s="15"/>
      <c r="BH468" s="15"/>
      <c r="BI468" s="15"/>
      <c r="BJ468" s="15"/>
      <c r="BK468" s="15"/>
      <c r="BL468" s="15"/>
      <c r="BM468" s="15"/>
      <c r="BN468" s="15"/>
      <c r="BO468" s="15"/>
      <c r="BP468" s="15"/>
      <c r="BQ468" s="15"/>
      <c r="BR468" s="15"/>
      <c r="BS468" s="15"/>
      <c r="BT468" s="15"/>
      <c r="BU468" s="15"/>
      <c r="BV468" s="15"/>
      <c r="BW468" s="15"/>
      <c r="BX468" s="15"/>
      <c r="BY468" s="15"/>
      <c r="BZ468" s="15"/>
      <c r="CA468" s="8"/>
      <c r="CB468" s="8"/>
      <c r="CC468" s="8"/>
      <c r="CD468" s="8"/>
      <c r="CE468" s="8"/>
      <c r="CF468" s="8"/>
      <c r="CG468" s="8"/>
      <c r="CH468" s="8"/>
      <c r="CI468" s="8"/>
      <c r="CJ468" s="8"/>
      <c r="CK468" s="8"/>
      <c r="CL468" s="8"/>
      <c r="CM468" s="8"/>
      <c r="CN468" s="8"/>
      <c r="CO468" s="8"/>
      <c r="CP468" s="8"/>
      <c r="CQ468" s="8"/>
      <c r="CR468" s="8"/>
      <c r="CS468" s="8"/>
      <c r="CT468" s="8"/>
      <c r="CU468" s="8"/>
      <c r="CV468" s="8"/>
      <c r="CW468" s="8"/>
      <c r="CX468" s="8"/>
    </row>
    <row r="469" ht="14.25" customHeight="1">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c r="AB469" s="15"/>
      <c r="AC469" s="15"/>
      <c r="AD469" s="15"/>
      <c r="AE469" s="15"/>
      <c r="AF469" s="15"/>
      <c r="AG469" s="15"/>
      <c r="AH469" s="15"/>
      <c r="AI469" s="15"/>
      <c r="AJ469" s="15"/>
      <c r="AK469" s="15"/>
      <c r="AL469" s="15"/>
      <c r="AM469" s="15"/>
      <c r="AN469" s="15"/>
      <c r="AO469" s="15"/>
      <c r="AP469" s="15"/>
      <c r="AQ469" s="15"/>
      <c r="AR469" s="15"/>
      <c r="AS469" s="15"/>
      <c r="AT469" s="15"/>
      <c r="AU469" s="15"/>
      <c r="AV469" s="15"/>
      <c r="AW469" s="15"/>
      <c r="AX469" s="15"/>
      <c r="AY469" s="15"/>
      <c r="AZ469" s="15"/>
      <c r="BA469" s="15"/>
      <c r="BB469" s="15"/>
      <c r="BC469" s="15"/>
      <c r="BD469" s="15"/>
      <c r="BE469" s="15"/>
      <c r="BF469" s="15"/>
      <c r="BG469" s="15"/>
      <c r="BH469" s="15"/>
      <c r="BI469" s="15"/>
      <c r="BJ469" s="15"/>
      <c r="BK469" s="15"/>
      <c r="BL469" s="15"/>
      <c r="BM469" s="15"/>
      <c r="BN469" s="15"/>
      <c r="BO469" s="15"/>
      <c r="BP469" s="15"/>
      <c r="BQ469" s="15"/>
      <c r="BR469" s="15"/>
      <c r="BS469" s="15"/>
      <c r="BT469" s="15"/>
      <c r="BU469" s="15"/>
      <c r="BV469" s="15"/>
      <c r="BW469" s="15"/>
      <c r="BX469" s="15"/>
      <c r="BY469" s="15"/>
      <c r="BZ469" s="15"/>
      <c r="CA469" s="8"/>
      <c r="CB469" s="8"/>
      <c r="CC469" s="8"/>
      <c r="CD469" s="8"/>
      <c r="CE469" s="8"/>
      <c r="CF469" s="8"/>
      <c r="CG469" s="8"/>
      <c r="CH469" s="8"/>
      <c r="CI469" s="8"/>
      <c r="CJ469" s="8"/>
      <c r="CK469" s="8"/>
      <c r="CL469" s="8"/>
      <c r="CM469" s="8"/>
      <c r="CN469" s="8"/>
      <c r="CO469" s="8"/>
      <c r="CP469" s="8"/>
      <c r="CQ469" s="8"/>
      <c r="CR469" s="8"/>
      <c r="CS469" s="8"/>
      <c r="CT469" s="8"/>
      <c r="CU469" s="8"/>
      <c r="CV469" s="8"/>
      <c r="CW469" s="8"/>
      <c r="CX469" s="8"/>
    </row>
    <row r="470" ht="14.25" customHeight="1">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c r="BC470" s="15"/>
      <c r="BD470" s="15"/>
      <c r="BE470" s="15"/>
      <c r="BF470" s="15"/>
      <c r="BG470" s="15"/>
      <c r="BH470" s="15"/>
      <c r="BI470" s="15"/>
      <c r="BJ470" s="15"/>
      <c r="BK470" s="15"/>
      <c r="BL470" s="15"/>
      <c r="BM470" s="15"/>
      <c r="BN470" s="15"/>
      <c r="BO470" s="15"/>
      <c r="BP470" s="15"/>
      <c r="BQ470" s="15"/>
      <c r="BR470" s="15"/>
      <c r="BS470" s="15"/>
      <c r="BT470" s="15"/>
      <c r="BU470" s="15"/>
      <c r="BV470" s="15"/>
      <c r="BW470" s="15"/>
      <c r="BX470" s="15"/>
      <c r="BY470" s="15"/>
      <c r="BZ470" s="15"/>
      <c r="CA470" s="8"/>
      <c r="CB470" s="8"/>
      <c r="CC470" s="8"/>
      <c r="CD470" s="8"/>
      <c r="CE470" s="8"/>
      <c r="CF470" s="8"/>
      <c r="CG470" s="8"/>
      <c r="CH470" s="8"/>
      <c r="CI470" s="8"/>
      <c r="CJ470" s="8"/>
      <c r="CK470" s="8"/>
      <c r="CL470" s="8"/>
      <c r="CM470" s="8"/>
      <c r="CN470" s="8"/>
      <c r="CO470" s="8"/>
      <c r="CP470" s="8"/>
      <c r="CQ470" s="8"/>
      <c r="CR470" s="8"/>
      <c r="CS470" s="8"/>
      <c r="CT470" s="8"/>
      <c r="CU470" s="8"/>
      <c r="CV470" s="8"/>
      <c r="CW470" s="8"/>
      <c r="CX470" s="8"/>
    </row>
    <row r="471" ht="14.25" customHeight="1">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5"/>
      <c r="BC471" s="15"/>
      <c r="BD471" s="15"/>
      <c r="BE471" s="15"/>
      <c r="BF471" s="15"/>
      <c r="BG471" s="15"/>
      <c r="BH471" s="15"/>
      <c r="BI471" s="15"/>
      <c r="BJ471" s="15"/>
      <c r="BK471" s="15"/>
      <c r="BL471" s="15"/>
      <c r="BM471" s="15"/>
      <c r="BN471" s="15"/>
      <c r="BO471" s="15"/>
      <c r="BP471" s="15"/>
      <c r="BQ471" s="15"/>
      <c r="BR471" s="15"/>
      <c r="BS471" s="15"/>
      <c r="BT471" s="15"/>
      <c r="BU471" s="15"/>
      <c r="BV471" s="15"/>
      <c r="BW471" s="15"/>
      <c r="BX471" s="15"/>
      <c r="BY471" s="15"/>
      <c r="BZ471" s="15"/>
      <c r="CA471" s="8"/>
      <c r="CB471" s="8"/>
      <c r="CC471" s="8"/>
      <c r="CD471" s="8"/>
      <c r="CE471" s="8"/>
      <c r="CF471" s="8"/>
      <c r="CG471" s="8"/>
      <c r="CH471" s="8"/>
      <c r="CI471" s="8"/>
      <c r="CJ471" s="8"/>
      <c r="CK471" s="8"/>
      <c r="CL471" s="8"/>
      <c r="CM471" s="8"/>
      <c r="CN471" s="8"/>
      <c r="CO471" s="8"/>
      <c r="CP471" s="8"/>
      <c r="CQ471" s="8"/>
      <c r="CR471" s="8"/>
      <c r="CS471" s="8"/>
      <c r="CT471" s="8"/>
      <c r="CU471" s="8"/>
      <c r="CV471" s="8"/>
      <c r="CW471" s="8"/>
      <c r="CX471" s="8"/>
    </row>
    <row r="472" ht="14.25" customHeight="1">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BW472" s="15"/>
      <c r="BX472" s="15"/>
      <c r="BY472" s="15"/>
      <c r="BZ472" s="15"/>
      <c r="CA472" s="8"/>
      <c r="CB472" s="8"/>
      <c r="CC472" s="8"/>
      <c r="CD472" s="8"/>
      <c r="CE472" s="8"/>
      <c r="CF472" s="8"/>
      <c r="CG472" s="8"/>
      <c r="CH472" s="8"/>
      <c r="CI472" s="8"/>
      <c r="CJ472" s="8"/>
      <c r="CK472" s="8"/>
      <c r="CL472" s="8"/>
      <c r="CM472" s="8"/>
      <c r="CN472" s="8"/>
      <c r="CO472" s="8"/>
      <c r="CP472" s="8"/>
      <c r="CQ472" s="8"/>
      <c r="CR472" s="8"/>
      <c r="CS472" s="8"/>
      <c r="CT472" s="8"/>
      <c r="CU472" s="8"/>
      <c r="CV472" s="8"/>
      <c r="CW472" s="8"/>
      <c r="CX472" s="8"/>
    </row>
    <row r="473" ht="14.25" customHeight="1">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c r="AB473" s="15"/>
      <c r="AC473" s="15"/>
      <c r="AD473" s="15"/>
      <c r="AE473" s="15"/>
      <c r="AF473" s="15"/>
      <c r="AG473" s="15"/>
      <c r="AH473" s="15"/>
      <c r="AI473" s="15"/>
      <c r="AJ473" s="15"/>
      <c r="AK473" s="15"/>
      <c r="AL473" s="15"/>
      <c r="AM473" s="15"/>
      <c r="AN473" s="15"/>
      <c r="AO473" s="15"/>
      <c r="AP473" s="15"/>
      <c r="AQ473" s="15"/>
      <c r="AR473" s="15"/>
      <c r="AS473" s="15"/>
      <c r="AT473" s="15"/>
      <c r="AU473" s="15"/>
      <c r="AV473" s="15"/>
      <c r="AW473" s="15"/>
      <c r="AX473" s="15"/>
      <c r="AY473" s="15"/>
      <c r="AZ473" s="15"/>
      <c r="BA473" s="15"/>
      <c r="BB473" s="15"/>
      <c r="BC473" s="15"/>
      <c r="BD473" s="15"/>
      <c r="BE473" s="15"/>
      <c r="BF473" s="15"/>
      <c r="BG473" s="15"/>
      <c r="BH473" s="15"/>
      <c r="BI473" s="15"/>
      <c r="BJ473" s="15"/>
      <c r="BK473" s="15"/>
      <c r="BL473" s="15"/>
      <c r="BM473" s="15"/>
      <c r="BN473" s="15"/>
      <c r="BO473" s="15"/>
      <c r="BP473" s="15"/>
      <c r="BQ473" s="15"/>
      <c r="BR473" s="15"/>
      <c r="BS473" s="15"/>
      <c r="BT473" s="15"/>
      <c r="BU473" s="15"/>
      <c r="BV473" s="15"/>
      <c r="BW473" s="15"/>
      <c r="BX473" s="15"/>
      <c r="BY473" s="15"/>
      <c r="BZ473" s="15"/>
      <c r="CA473" s="8"/>
      <c r="CB473" s="8"/>
      <c r="CC473" s="8"/>
      <c r="CD473" s="8"/>
      <c r="CE473" s="8"/>
      <c r="CF473" s="8"/>
      <c r="CG473" s="8"/>
      <c r="CH473" s="8"/>
      <c r="CI473" s="8"/>
      <c r="CJ473" s="8"/>
      <c r="CK473" s="8"/>
      <c r="CL473" s="8"/>
      <c r="CM473" s="8"/>
      <c r="CN473" s="8"/>
      <c r="CO473" s="8"/>
      <c r="CP473" s="8"/>
      <c r="CQ473" s="8"/>
      <c r="CR473" s="8"/>
      <c r="CS473" s="8"/>
      <c r="CT473" s="8"/>
      <c r="CU473" s="8"/>
      <c r="CV473" s="8"/>
      <c r="CW473" s="8"/>
      <c r="CX473" s="8"/>
    </row>
    <row r="474" ht="14.25" customHeight="1">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N474" s="15"/>
      <c r="BO474" s="15"/>
      <c r="BP474" s="15"/>
      <c r="BQ474" s="15"/>
      <c r="BR474" s="15"/>
      <c r="BS474" s="15"/>
      <c r="BT474" s="15"/>
      <c r="BU474" s="15"/>
      <c r="BV474" s="15"/>
      <c r="BW474" s="15"/>
      <c r="BX474" s="15"/>
      <c r="BY474" s="15"/>
      <c r="BZ474" s="15"/>
      <c r="CA474" s="8"/>
      <c r="CB474" s="8"/>
      <c r="CC474" s="8"/>
      <c r="CD474" s="8"/>
      <c r="CE474" s="8"/>
      <c r="CF474" s="8"/>
      <c r="CG474" s="8"/>
      <c r="CH474" s="8"/>
      <c r="CI474" s="8"/>
      <c r="CJ474" s="8"/>
      <c r="CK474" s="8"/>
      <c r="CL474" s="8"/>
      <c r="CM474" s="8"/>
      <c r="CN474" s="8"/>
      <c r="CO474" s="8"/>
      <c r="CP474" s="8"/>
      <c r="CQ474" s="8"/>
      <c r="CR474" s="8"/>
      <c r="CS474" s="8"/>
      <c r="CT474" s="8"/>
      <c r="CU474" s="8"/>
      <c r="CV474" s="8"/>
      <c r="CW474" s="8"/>
      <c r="CX474" s="8"/>
    </row>
    <row r="475" ht="14.25" customHeight="1">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c r="AB475" s="15"/>
      <c r="AC475" s="15"/>
      <c r="AD475" s="15"/>
      <c r="AE475" s="15"/>
      <c r="AF475" s="15"/>
      <c r="AG475" s="15"/>
      <c r="AH475" s="15"/>
      <c r="AI475" s="15"/>
      <c r="AJ475" s="15"/>
      <c r="AK475" s="15"/>
      <c r="AL475" s="15"/>
      <c r="AM475" s="15"/>
      <c r="AN475" s="15"/>
      <c r="AO475" s="15"/>
      <c r="AP475" s="15"/>
      <c r="AQ475" s="15"/>
      <c r="AR475" s="15"/>
      <c r="AS475" s="15"/>
      <c r="AT475" s="15"/>
      <c r="AU475" s="15"/>
      <c r="AV475" s="15"/>
      <c r="AW475" s="15"/>
      <c r="AX475" s="15"/>
      <c r="AY475" s="15"/>
      <c r="AZ475" s="15"/>
      <c r="BA475" s="15"/>
      <c r="BB475" s="15"/>
      <c r="BC475" s="15"/>
      <c r="BD475" s="15"/>
      <c r="BE475" s="15"/>
      <c r="BF475" s="15"/>
      <c r="BG475" s="15"/>
      <c r="BH475" s="15"/>
      <c r="BI475" s="15"/>
      <c r="BJ475" s="15"/>
      <c r="BK475" s="15"/>
      <c r="BL475" s="15"/>
      <c r="BM475" s="15"/>
      <c r="BN475" s="15"/>
      <c r="BO475" s="15"/>
      <c r="BP475" s="15"/>
      <c r="BQ475" s="15"/>
      <c r="BR475" s="15"/>
      <c r="BS475" s="15"/>
      <c r="BT475" s="15"/>
      <c r="BU475" s="15"/>
      <c r="BV475" s="15"/>
      <c r="BW475" s="15"/>
      <c r="BX475" s="15"/>
      <c r="BY475" s="15"/>
      <c r="BZ475" s="15"/>
      <c r="CA475" s="8"/>
      <c r="CB475" s="8"/>
      <c r="CC475" s="8"/>
      <c r="CD475" s="8"/>
      <c r="CE475" s="8"/>
      <c r="CF475" s="8"/>
      <c r="CG475" s="8"/>
      <c r="CH475" s="8"/>
      <c r="CI475" s="8"/>
      <c r="CJ475" s="8"/>
      <c r="CK475" s="8"/>
      <c r="CL475" s="8"/>
      <c r="CM475" s="8"/>
      <c r="CN475" s="8"/>
      <c r="CO475" s="8"/>
      <c r="CP475" s="8"/>
      <c r="CQ475" s="8"/>
      <c r="CR475" s="8"/>
      <c r="CS475" s="8"/>
      <c r="CT475" s="8"/>
      <c r="CU475" s="8"/>
      <c r="CV475" s="8"/>
      <c r="CW475" s="8"/>
      <c r="CX475" s="8"/>
    </row>
    <row r="476" ht="14.25" customHeight="1">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c r="BC476" s="15"/>
      <c r="BD476" s="15"/>
      <c r="BE476" s="15"/>
      <c r="BF476" s="15"/>
      <c r="BG476" s="15"/>
      <c r="BH476" s="15"/>
      <c r="BI476" s="15"/>
      <c r="BJ476" s="15"/>
      <c r="BK476" s="15"/>
      <c r="BL476" s="15"/>
      <c r="BM476" s="15"/>
      <c r="BN476" s="15"/>
      <c r="BO476" s="15"/>
      <c r="BP476" s="15"/>
      <c r="BQ476" s="15"/>
      <c r="BR476" s="15"/>
      <c r="BS476" s="15"/>
      <c r="BT476" s="15"/>
      <c r="BU476" s="15"/>
      <c r="BV476" s="15"/>
      <c r="BW476" s="15"/>
      <c r="BX476" s="15"/>
      <c r="BY476" s="15"/>
      <c r="BZ476" s="15"/>
      <c r="CA476" s="8"/>
      <c r="CB476" s="8"/>
      <c r="CC476" s="8"/>
      <c r="CD476" s="8"/>
      <c r="CE476" s="8"/>
      <c r="CF476" s="8"/>
      <c r="CG476" s="8"/>
      <c r="CH476" s="8"/>
      <c r="CI476" s="8"/>
      <c r="CJ476" s="8"/>
      <c r="CK476" s="8"/>
      <c r="CL476" s="8"/>
      <c r="CM476" s="8"/>
      <c r="CN476" s="8"/>
      <c r="CO476" s="8"/>
      <c r="CP476" s="8"/>
      <c r="CQ476" s="8"/>
      <c r="CR476" s="8"/>
      <c r="CS476" s="8"/>
      <c r="CT476" s="8"/>
      <c r="CU476" s="8"/>
      <c r="CV476" s="8"/>
      <c r="CW476" s="8"/>
      <c r="CX476" s="8"/>
    </row>
    <row r="477" ht="14.25" customHeight="1">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5"/>
      <c r="BC477" s="15"/>
      <c r="BD477" s="15"/>
      <c r="BE477" s="15"/>
      <c r="BF477" s="15"/>
      <c r="BG477" s="15"/>
      <c r="BH477" s="15"/>
      <c r="BI477" s="15"/>
      <c r="BJ477" s="15"/>
      <c r="BK477" s="15"/>
      <c r="BL477" s="15"/>
      <c r="BM477" s="15"/>
      <c r="BN477" s="15"/>
      <c r="BO477" s="15"/>
      <c r="BP477" s="15"/>
      <c r="BQ477" s="15"/>
      <c r="BR477" s="15"/>
      <c r="BS477" s="15"/>
      <c r="BT477" s="15"/>
      <c r="BU477" s="15"/>
      <c r="BV477" s="15"/>
      <c r="BW477" s="15"/>
      <c r="BX477" s="15"/>
      <c r="BY477" s="15"/>
      <c r="BZ477" s="15"/>
      <c r="CA477" s="8"/>
      <c r="CB477" s="8"/>
      <c r="CC477" s="8"/>
      <c r="CD477" s="8"/>
      <c r="CE477" s="8"/>
      <c r="CF477" s="8"/>
      <c r="CG477" s="8"/>
      <c r="CH477" s="8"/>
      <c r="CI477" s="8"/>
      <c r="CJ477" s="8"/>
      <c r="CK477" s="8"/>
      <c r="CL477" s="8"/>
      <c r="CM477" s="8"/>
      <c r="CN477" s="8"/>
      <c r="CO477" s="8"/>
      <c r="CP477" s="8"/>
      <c r="CQ477" s="8"/>
      <c r="CR477" s="8"/>
      <c r="CS477" s="8"/>
      <c r="CT477" s="8"/>
      <c r="CU477" s="8"/>
      <c r="CV477" s="8"/>
      <c r="CW477" s="8"/>
      <c r="CX477" s="8"/>
    </row>
    <row r="478" ht="14.25" customHeight="1">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c r="BC478" s="15"/>
      <c r="BD478" s="15"/>
      <c r="BE478" s="15"/>
      <c r="BF478" s="15"/>
      <c r="BG478" s="15"/>
      <c r="BH478" s="15"/>
      <c r="BI478" s="15"/>
      <c r="BJ478" s="15"/>
      <c r="BK478" s="15"/>
      <c r="BL478" s="15"/>
      <c r="BM478" s="15"/>
      <c r="BN478" s="15"/>
      <c r="BO478" s="15"/>
      <c r="BP478" s="15"/>
      <c r="BQ478" s="15"/>
      <c r="BR478" s="15"/>
      <c r="BS478" s="15"/>
      <c r="BT478" s="15"/>
      <c r="BU478" s="15"/>
      <c r="BV478" s="15"/>
      <c r="BW478" s="15"/>
      <c r="BX478" s="15"/>
      <c r="BY478" s="15"/>
      <c r="BZ478" s="15"/>
      <c r="CA478" s="8"/>
      <c r="CB478" s="8"/>
      <c r="CC478" s="8"/>
      <c r="CD478" s="8"/>
      <c r="CE478" s="8"/>
      <c r="CF478" s="8"/>
      <c r="CG478" s="8"/>
      <c r="CH478" s="8"/>
      <c r="CI478" s="8"/>
      <c r="CJ478" s="8"/>
      <c r="CK478" s="8"/>
      <c r="CL478" s="8"/>
      <c r="CM478" s="8"/>
      <c r="CN478" s="8"/>
      <c r="CO478" s="8"/>
      <c r="CP478" s="8"/>
      <c r="CQ478" s="8"/>
      <c r="CR478" s="8"/>
      <c r="CS478" s="8"/>
      <c r="CT478" s="8"/>
      <c r="CU478" s="8"/>
      <c r="CV478" s="8"/>
      <c r="CW478" s="8"/>
      <c r="CX478" s="8"/>
    </row>
    <row r="479" ht="14.25" customHeight="1">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c r="AG479" s="15"/>
      <c r="AH479" s="15"/>
      <c r="AI479" s="15"/>
      <c r="AJ479" s="15"/>
      <c r="AK479" s="15"/>
      <c r="AL479" s="15"/>
      <c r="AM479" s="15"/>
      <c r="AN479" s="15"/>
      <c r="AO479" s="15"/>
      <c r="AP479" s="15"/>
      <c r="AQ479" s="15"/>
      <c r="AR479" s="15"/>
      <c r="AS479" s="15"/>
      <c r="AT479" s="15"/>
      <c r="AU479" s="15"/>
      <c r="AV479" s="15"/>
      <c r="AW479" s="15"/>
      <c r="AX479" s="15"/>
      <c r="AY479" s="15"/>
      <c r="AZ479" s="15"/>
      <c r="BA479" s="15"/>
      <c r="BB479" s="15"/>
      <c r="BC479" s="15"/>
      <c r="BD479" s="15"/>
      <c r="BE479" s="15"/>
      <c r="BF479" s="15"/>
      <c r="BG479" s="15"/>
      <c r="BH479" s="15"/>
      <c r="BI479" s="15"/>
      <c r="BJ479" s="15"/>
      <c r="BK479" s="15"/>
      <c r="BL479" s="15"/>
      <c r="BM479" s="15"/>
      <c r="BN479" s="15"/>
      <c r="BO479" s="15"/>
      <c r="BP479" s="15"/>
      <c r="BQ479" s="15"/>
      <c r="BR479" s="15"/>
      <c r="BS479" s="15"/>
      <c r="BT479" s="15"/>
      <c r="BU479" s="15"/>
      <c r="BV479" s="15"/>
      <c r="BW479" s="15"/>
      <c r="BX479" s="15"/>
      <c r="BY479" s="15"/>
      <c r="BZ479" s="15"/>
      <c r="CA479" s="8"/>
      <c r="CB479" s="8"/>
      <c r="CC479" s="8"/>
      <c r="CD479" s="8"/>
      <c r="CE479" s="8"/>
      <c r="CF479" s="8"/>
      <c r="CG479" s="8"/>
      <c r="CH479" s="8"/>
      <c r="CI479" s="8"/>
      <c r="CJ479" s="8"/>
      <c r="CK479" s="8"/>
      <c r="CL479" s="8"/>
      <c r="CM479" s="8"/>
      <c r="CN479" s="8"/>
      <c r="CO479" s="8"/>
      <c r="CP479" s="8"/>
      <c r="CQ479" s="8"/>
      <c r="CR479" s="8"/>
      <c r="CS479" s="8"/>
      <c r="CT479" s="8"/>
      <c r="CU479" s="8"/>
      <c r="CV479" s="8"/>
      <c r="CW479" s="8"/>
      <c r="CX479" s="8"/>
    </row>
    <row r="480" ht="14.25" customHeight="1">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c r="BC480" s="15"/>
      <c r="BD480" s="15"/>
      <c r="BE480" s="15"/>
      <c r="BF480" s="15"/>
      <c r="BG480" s="15"/>
      <c r="BH480" s="15"/>
      <c r="BI480" s="15"/>
      <c r="BJ480" s="15"/>
      <c r="BK480" s="15"/>
      <c r="BL480" s="15"/>
      <c r="BM480" s="15"/>
      <c r="BN480" s="15"/>
      <c r="BO480" s="15"/>
      <c r="BP480" s="15"/>
      <c r="BQ480" s="15"/>
      <c r="BR480" s="15"/>
      <c r="BS480" s="15"/>
      <c r="BT480" s="15"/>
      <c r="BU480" s="15"/>
      <c r="BV480" s="15"/>
      <c r="BW480" s="15"/>
      <c r="BX480" s="15"/>
      <c r="BY480" s="15"/>
      <c r="BZ480" s="15"/>
      <c r="CA480" s="8"/>
      <c r="CB480" s="8"/>
      <c r="CC480" s="8"/>
      <c r="CD480" s="8"/>
      <c r="CE480" s="8"/>
      <c r="CF480" s="8"/>
      <c r="CG480" s="8"/>
      <c r="CH480" s="8"/>
      <c r="CI480" s="8"/>
      <c r="CJ480" s="8"/>
      <c r="CK480" s="8"/>
      <c r="CL480" s="8"/>
      <c r="CM480" s="8"/>
      <c r="CN480" s="8"/>
      <c r="CO480" s="8"/>
      <c r="CP480" s="8"/>
      <c r="CQ480" s="8"/>
      <c r="CR480" s="8"/>
      <c r="CS480" s="8"/>
      <c r="CT480" s="8"/>
      <c r="CU480" s="8"/>
      <c r="CV480" s="8"/>
      <c r="CW480" s="8"/>
      <c r="CX480" s="8"/>
    </row>
    <row r="481" ht="14.25" customHeight="1">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5"/>
      <c r="BC481" s="15"/>
      <c r="BD481" s="15"/>
      <c r="BE481" s="15"/>
      <c r="BF481" s="15"/>
      <c r="BG481" s="15"/>
      <c r="BH481" s="15"/>
      <c r="BI481" s="15"/>
      <c r="BJ481" s="15"/>
      <c r="BK481" s="15"/>
      <c r="BL481" s="15"/>
      <c r="BM481" s="15"/>
      <c r="BN481" s="15"/>
      <c r="BO481" s="15"/>
      <c r="BP481" s="15"/>
      <c r="BQ481" s="15"/>
      <c r="BR481" s="15"/>
      <c r="BS481" s="15"/>
      <c r="BT481" s="15"/>
      <c r="BU481" s="15"/>
      <c r="BV481" s="15"/>
      <c r="BW481" s="15"/>
      <c r="BX481" s="15"/>
      <c r="BY481" s="15"/>
      <c r="BZ481" s="15"/>
      <c r="CA481" s="8"/>
      <c r="CB481" s="8"/>
      <c r="CC481" s="8"/>
      <c r="CD481" s="8"/>
      <c r="CE481" s="8"/>
      <c r="CF481" s="8"/>
      <c r="CG481" s="8"/>
      <c r="CH481" s="8"/>
      <c r="CI481" s="8"/>
      <c r="CJ481" s="8"/>
      <c r="CK481" s="8"/>
      <c r="CL481" s="8"/>
      <c r="CM481" s="8"/>
      <c r="CN481" s="8"/>
      <c r="CO481" s="8"/>
      <c r="CP481" s="8"/>
      <c r="CQ481" s="8"/>
      <c r="CR481" s="8"/>
      <c r="CS481" s="8"/>
      <c r="CT481" s="8"/>
      <c r="CU481" s="8"/>
      <c r="CV481" s="8"/>
      <c r="CW481" s="8"/>
      <c r="CX481" s="8"/>
    </row>
    <row r="482" ht="14.25" customHeight="1">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c r="BC482" s="15"/>
      <c r="BD482" s="15"/>
      <c r="BE482" s="15"/>
      <c r="BF482" s="15"/>
      <c r="BG482" s="15"/>
      <c r="BH482" s="15"/>
      <c r="BI482" s="15"/>
      <c r="BJ482" s="15"/>
      <c r="BK482" s="15"/>
      <c r="BL482" s="15"/>
      <c r="BM482" s="15"/>
      <c r="BN482" s="15"/>
      <c r="BO482" s="15"/>
      <c r="BP482" s="15"/>
      <c r="BQ482" s="15"/>
      <c r="BR482" s="15"/>
      <c r="BS482" s="15"/>
      <c r="BT482" s="15"/>
      <c r="BU482" s="15"/>
      <c r="BV482" s="15"/>
      <c r="BW482" s="15"/>
      <c r="BX482" s="15"/>
      <c r="BY482" s="15"/>
      <c r="BZ482" s="15"/>
      <c r="CA482" s="8"/>
      <c r="CB482" s="8"/>
      <c r="CC482" s="8"/>
      <c r="CD482" s="8"/>
      <c r="CE482" s="8"/>
      <c r="CF482" s="8"/>
      <c r="CG482" s="8"/>
      <c r="CH482" s="8"/>
      <c r="CI482" s="8"/>
      <c r="CJ482" s="8"/>
      <c r="CK482" s="8"/>
      <c r="CL482" s="8"/>
      <c r="CM482" s="8"/>
      <c r="CN482" s="8"/>
      <c r="CO482" s="8"/>
      <c r="CP482" s="8"/>
      <c r="CQ482" s="8"/>
      <c r="CR482" s="8"/>
      <c r="CS482" s="8"/>
      <c r="CT482" s="8"/>
      <c r="CU482" s="8"/>
      <c r="CV482" s="8"/>
      <c r="CW482" s="8"/>
      <c r="CX482" s="8"/>
    </row>
    <row r="483" ht="14.25" customHeight="1">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BW483" s="15"/>
      <c r="BX483" s="15"/>
      <c r="BY483" s="15"/>
      <c r="BZ483" s="15"/>
      <c r="CA483" s="8"/>
      <c r="CB483" s="8"/>
      <c r="CC483" s="8"/>
      <c r="CD483" s="8"/>
      <c r="CE483" s="8"/>
      <c r="CF483" s="8"/>
      <c r="CG483" s="8"/>
      <c r="CH483" s="8"/>
      <c r="CI483" s="8"/>
      <c r="CJ483" s="8"/>
      <c r="CK483" s="8"/>
      <c r="CL483" s="8"/>
      <c r="CM483" s="8"/>
      <c r="CN483" s="8"/>
      <c r="CO483" s="8"/>
      <c r="CP483" s="8"/>
      <c r="CQ483" s="8"/>
      <c r="CR483" s="8"/>
      <c r="CS483" s="8"/>
      <c r="CT483" s="8"/>
      <c r="CU483" s="8"/>
      <c r="CV483" s="8"/>
      <c r="CW483" s="8"/>
      <c r="CX483" s="8"/>
    </row>
    <row r="484" ht="14.25" customHeight="1">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BW484" s="15"/>
      <c r="BX484" s="15"/>
      <c r="BY484" s="15"/>
      <c r="BZ484" s="15"/>
      <c r="CA484" s="8"/>
      <c r="CB484" s="8"/>
      <c r="CC484" s="8"/>
      <c r="CD484" s="8"/>
      <c r="CE484" s="8"/>
      <c r="CF484" s="8"/>
      <c r="CG484" s="8"/>
      <c r="CH484" s="8"/>
      <c r="CI484" s="8"/>
      <c r="CJ484" s="8"/>
      <c r="CK484" s="8"/>
      <c r="CL484" s="8"/>
      <c r="CM484" s="8"/>
      <c r="CN484" s="8"/>
      <c r="CO484" s="8"/>
      <c r="CP484" s="8"/>
      <c r="CQ484" s="8"/>
      <c r="CR484" s="8"/>
      <c r="CS484" s="8"/>
      <c r="CT484" s="8"/>
      <c r="CU484" s="8"/>
      <c r="CV484" s="8"/>
      <c r="CW484" s="8"/>
      <c r="CX484" s="8"/>
    </row>
    <row r="485" ht="14.25" customHeight="1">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c r="AB485" s="15"/>
      <c r="AC485" s="15"/>
      <c r="AD485" s="15"/>
      <c r="AE485" s="15"/>
      <c r="AF485" s="15"/>
      <c r="AG485" s="15"/>
      <c r="AH485" s="15"/>
      <c r="AI485" s="15"/>
      <c r="AJ485" s="15"/>
      <c r="AK485" s="15"/>
      <c r="AL485" s="15"/>
      <c r="AM485" s="15"/>
      <c r="AN485" s="15"/>
      <c r="AO485" s="15"/>
      <c r="AP485" s="15"/>
      <c r="AQ485" s="15"/>
      <c r="AR485" s="15"/>
      <c r="AS485" s="15"/>
      <c r="AT485" s="15"/>
      <c r="AU485" s="15"/>
      <c r="AV485" s="15"/>
      <c r="AW485" s="15"/>
      <c r="AX485" s="15"/>
      <c r="AY485" s="15"/>
      <c r="AZ485" s="15"/>
      <c r="BA485" s="15"/>
      <c r="BB485" s="15"/>
      <c r="BC485" s="15"/>
      <c r="BD485" s="15"/>
      <c r="BE485" s="15"/>
      <c r="BF485" s="15"/>
      <c r="BG485" s="15"/>
      <c r="BH485" s="15"/>
      <c r="BI485" s="15"/>
      <c r="BJ485" s="15"/>
      <c r="BK485" s="15"/>
      <c r="BL485" s="15"/>
      <c r="BM485" s="15"/>
      <c r="BN485" s="15"/>
      <c r="BO485" s="15"/>
      <c r="BP485" s="15"/>
      <c r="BQ485" s="15"/>
      <c r="BR485" s="15"/>
      <c r="BS485" s="15"/>
      <c r="BT485" s="15"/>
      <c r="BU485" s="15"/>
      <c r="BV485" s="15"/>
      <c r="BW485" s="15"/>
      <c r="BX485" s="15"/>
      <c r="BY485" s="15"/>
      <c r="BZ485" s="15"/>
      <c r="CA485" s="8"/>
      <c r="CB485" s="8"/>
      <c r="CC485" s="8"/>
      <c r="CD485" s="8"/>
      <c r="CE485" s="8"/>
      <c r="CF485" s="8"/>
      <c r="CG485" s="8"/>
      <c r="CH485" s="8"/>
      <c r="CI485" s="8"/>
      <c r="CJ485" s="8"/>
      <c r="CK485" s="8"/>
      <c r="CL485" s="8"/>
      <c r="CM485" s="8"/>
      <c r="CN485" s="8"/>
      <c r="CO485" s="8"/>
      <c r="CP485" s="8"/>
      <c r="CQ485" s="8"/>
      <c r="CR485" s="8"/>
      <c r="CS485" s="8"/>
      <c r="CT485" s="8"/>
      <c r="CU485" s="8"/>
      <c r="CV485" s="8"/>
      <c r="CW485" s="8"/>
      <c r="CX485" s="8"/>
    </row>
    <row r="486" ht="14.25" customHeight="1">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BN486" s="15"/>
      <c r="BO486" s="15"/>
      <c r="BP486" s="15"/>
      <c r="BQ486" s="15"/>
      <c r="BR486" s="15"/>
      <c r="BS486" s="15"/>
      <c r="BT486" s="15"/>
      <c r="BU486" s="15"/>
      <c r="BV486" s="15"/>
      <c r="BW486" s="15"/>
      <c r="BX486" s="15"/>
      <c r="BY486" s="15"/>
      <c r="BZ486" s="15"/>
      <c r="CA486" s="8"/>
      <c r="CB486" s="8"/>
      <c r="CC486" s="8"/>
      <c r="CD486" s="8"/>
      <c r="CE486" s="8"/>
      <c r="CF486" s="8"/>
      <c r="CG486" s="8"/>
      <c r="CH486" s="8"/>
      <c r="CI486" s="8"/>
      <c r="CJ486" s="8"/>
      <c r="CK486" s="8"/>
      <c r="CL486" s="8"/>
      <c r="CM486" s="8"/>
      <c r="CN486" s="8"/>
      <c r="CO486" s="8"/>
      <c r="CP486" s="8"/>
      <c r="CQ486" s="8"/>
      <c r="CR486" s="8"/>
      <c r="CS486" s="8"/>
      <c r="CT486" s="8"/>
      <c r="CU486" s="8"/>
      <c r="CV486" s="8"/>
      <c r="CW486" s="8"/>
      <c r="CX486" s="8"/>
    </row>
    <row r="487" ht="14.25" customHeight="1">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c r="AB487" s="15"/>
      <c r="AC487" s="15"/>
      <c r="AD487" s="15"/>
      <c r="AE487" s="15"/>
      <c r="AF487" s="15"/>
      <c r="AG487" s="15"/>
      <c r="AH487" s="15"/>
      <c r="AI487" s="15"/>
      <c r="AJ487" s="15"/>
      <c r="AK487" s="15"/>
      <c r="AL487" s="15"/>
      <c r="AM487" s="15"/>
      <c r="AN487" s="15"/>
      <c r="AO487" s="15"/>
      <c r="AP487" s="15"/>
      <c r="AQ487" s="15"/>
      <c r="AR487" s="15"/>
      <c r="AS487" s="15"/>
      <c r="AT487" s="15"/>
      <c r="AU487" s="15"/>
      <c r="AV487" s="15"/>
      <c r="AW487" s="15"/>
      <c r="AX487" s="15"/>
      <c r="AY487" s="15"/>
      <c r="AZ487" s="15"/>
      <c r="BA487" s="15"/>
      <c r="BB487" s="15"/>
      <c r="BC487" s="15"/>
      <c r="BD487" s="15"/>
      <c r="BE487" s="15"/>
      <c r="BF487" s="15"/>
      <c r="BG487" s="15"/>
      <c r="BH487" s="15"/>
      <c r="BI487" s="15"/>
      <c r="BJ487" s="15"/>
      <c r="BK487" s="15"/>
      <c r="BL487" s="15"/>
      <c r="BM487" s="15"/>
      <c r="BN487" s="15"/>
      <c r="BO487" s="15"/>
      <c r="BP487" s="15"/>
      <c r="BQ487" s="15"/>
      <c r="BR487" s="15"/>
      <c r="BS487" s="15"/>
      <c r="BT487" s="15"/>
      <c r="BU487" s="15"/>
      <c r="BV487" s="15"/>
      <c r="BW487" s="15"/>
      <c r="BX487" s="15"/>
      <c r="BY487" s="15"/>
      <c r="BZ487" s="15"/>
      <c r="CA487" s="8"/>
      <c r="CB487" s="8"/>
      <c r="CC487" s="8"/>
      <c r="CD487" s="8"/>
      <c r="CE487" s="8"/>
      <c r="CF487" s="8"/>
      <c r="CG487" s="8"/>
      <c r="CH487" s="8"/>
      <c r="CI487" s="8"/>
      <c r="CJ487" s="8"/>
      <c r="CK487" s="8"/>
      <c r="CL487" s="8"/>
      <c r="CM487" s="8"/>
      <c r="CN487" s="8"/>
      <c r="CO487" s="8"/>
      <c r="CP487" s="8"/>
      <c r="CQ487" s="8"/>
      <c r="CR487" s="8"/>
      <c r="CS487" s="8"/>
      <c r="CT487" s="8"/>
      <c r="CU487" s="8"/>
      <c r="CV487" s="8"/>
      <c r="CW487" s="8"/>
      <c r="CX487" s="8"/>
    </row>
    <row r="488" ht="14.25" customHeight="1">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c r="BC488" s="15"/>
      <c r="BD488" s="15"/>
      <c r="BE488" s="15"/>
      <c r="BF488" s="15"/>
      <c r="BG488" s="15"/>
      <c r="BH488" s="15"/>
      <c r="BI488" s="15"/>
      <c r="BJ488" s="15"/>
      <c r="BK488" s="15"/>
      <c r="BL488" s="15"/>
      <c r="BM488" s="15"/>
      <c r="BN488" s="15"/>
      <c r="BO488" s="15"/>
      <c r="BP488" s="15"/>
      <c r="BQ488" s="15"/>
      <c r="BR488" s="15"/>
      <c r="BS488" s="15"/>
      <c r="BT488" s="15"/>
      <c r="BU488" s="15"/>
      <c r="BV488" s="15"/>
      <c r="BW488" s="15"/>
      <c r="BX488" s="15"/>
      <c r="BY488" s="15"/>
      <c r="BZ488" s="15"/>
      <c r="CA488" s="8"/>
      <c r="CB488" s="8"/>
      <c r="CC488" s="8"/>
      <c r="CD488" s="8"/>
      <c r="CE488" s="8"/>
      <c r="CF488" s="8"/>
      <c r="CG488" s="8"/>
      <c r="CH488" s="8"/>
      <c r="CI488" s="8"/>
      <c r="CJ488" s="8"/>
      <c r="CK488" s="8"/>
      <c r="CL488" s="8"/>
      <c r="CM488" s="8"/>
      <c r="CN488" s="8"/>
      <c r="CO488" s="8"/>
      <c r="CP488" s="8"/>
      <c r="CQ488" s="8"/>
      <c r="CR488" s="8"/>
      <c r="CS488" s="8"/>
      <c r="CT488" s="8"/>
      <c r="CU488" s="8"/>
      <c r="CV488" s="8"/>
      <c r="CW488" s="8"/>
      <c r="CX488" s="8"/>
    </row>
    <row r="489" ht="14.25" customHeight="1">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15"/>
      <c r="AF489" s="15"/>
      <c r="AG489" s="15"/>
      <c r="AH489" s="15"/>
      <c r="AI489" s="15"/>
      <c r="AJ489" s="15"/>
      <c r="AK489" s="15"/>
      <c r="AL489" s="15"/>
      <c r="AM489" s="15"/>
      <c r="AN489" s="15"/>
      <c r="AO489" s="15"/>
      <c r="AP489" s="15"/>
      <c r="AQ489" s="15"/>
      <c r="AR489" s="15"/>
      <c r="AS489" s="15"/>
      <c r="AT489" s="15"/>
      <c r="AU489" s="15"/>
      <c r="AV489" s="15"/>
      <c r="AW489" s="15"/>
      <c r="AX489" s="15"/>
      <c r="AY489" s="15"/>
      <c r="AZ489" s="15"/>
      <c r="BA489" s="15"/>
      <c r="BB489" s="15"/>
      <c r="BC489" s="15"/>
      <c r="BD489" s="15"/>
      <c r="BE489" s="15"/>
      <c r="BF489" s="15"/>
      <c r="BG489" s="15"/>
      <c r="BH489" s="15"/>
      <c r="BI489" s="15"/>
      <c r="BJ489" s="15"/>
      <c r="BK489" s="15"/>
      <c r="BL489" s="15"/>
      <c r="BM489" s="15"/>
      <c r="BN489" s="15"/>
      <c r="BO489" s="15"/>
      <c r="BP489" s="15"/>
      <c r="BQ489" s="15"/>
      <c r="BR489" s="15"/>
      <c r="BS489" s="15"/>
      <c r="BT489" s="15"/>
      <c r="BU489" s="15"/>
      <c r="BV489" s="15"/>
      <c r="BW489" s="15"/>
      <c r="BX489" s="15"/>
      <c r="BY489" s="15"/>
      <c r="BZ489" s="15"/>
      <c r="CA489" s="8"/>
      <c r="CB489" s="8"/>
      <c r="CC489" s="8"/>
      <c r="CD489" s="8"/>
      <c r="CE489" s="8"/>
      <c r="CF489" s="8"/>
      <c r="CG489" s="8"/>
      <c r="CH489" s="8"/>
      <c r="CI489" s="8"/>
      <c r="CJ489" s="8"/>
      <c r="CK489" s="8"/>
      <c r="CL489" s="8"/>
      <c r="CM489" s="8"/>
      <c r="CN489" s="8"/>
      <c r="CO489" s="8"/>
      <c r="CP489" s="8"/>
      <c r="CQ489" s="8"/>
      <c r="CR489" s="8"/>
      <c r="CS489" s="8"/>
      <c r="CT489" s="8"/>
      <c r="CU489" s="8"/>
      <c r="CV489" s="8"/>
      <c r="CW489" s="8"/>
      <c r="CX489" s="8"/>
    </row>
    <row r="490" ht="14.25" customHeight="1">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c r="BC490" s="15"/>
      <c r="BD490" s="15"/>
      <c r="BE490" s="15"/>
      <c r="BF490" s="15"/>
      <c r="BG490" s="15"/>
      <c r="BH490" s="15"/>
      <c r="BI490" s="15"/>
      <c r="BJ490" s="15"/>
      <c r="BK490" s="15"/>
      <c r="BL490" s="15"/>
      <c r="BM490" s="15"/>
      <c r="BN490" s="15"/>
      <c r="BO490" s="15"/>
      <c r="BP490" s="15"/>
      <c r="BQ490" s="15"/>
      <c r="BR490" s="15"/>
      <c r="BS490" s="15"/>
      <c r="BT490" s="15"/>
      <c r="BU490" s="15"/>
      <c r="BV490" s="15"/>
      <c r="BW490" s="15"/>
      <c r="BX490" s="15"/>
      <c r="BY490" s="15"/>
      <c r="BZ490" s="15"/>
      <c r="CA490" s="8"/>
      <c r="CB490" s="8"/>
      <c r="CC490" s="8"/>
      <c r="CD490" s="8"/>
      <c r="CE490" s="8"/>
      <c r="CF490" s="8"/>
      <c r="CG490" s="8"/>
      <c r="CH490" s="8"/>
      <c r="CI490" s="8"/>
      <c r="CJ490" s="8"/>
      <c r="CK490" s="8"/>
      <c r="CL490" s="8"/>
      <c r="CM490" s="8"/>
      <c r="CN490" s="8"/>
      <c r="CO490" s="8"/>
      <c r="CP490" s="8"/>
      <c r="CQ490" s="8"/>
      <c r="CR490" s="8"/>
      <c r="CS490" s="8"/>
      <c r="CT490" s="8"/>
      <c r="CU490" s="8"/>
      <c r="CV490" s="8"/>
      <c r="CW490" s="8"/>
      <c r="CX490" s="8"/>
    </row>
    <row r="491" ht="14.25" customHeight="1">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c r="AB491" s="15"/>
      <c r="AC491" s="15"/>
      <c r="AD491" s="15"/>
      <c r="AE491" s="15"/>
      <c r="AF491" s="15"/>
      <c r="AG491" s="15"/>
      <c r="AH491" s="15"/>
      <c r="AI491" s="15"/>
      <c r="AJ491" s="15"/>
      <c r="AK491" s="15"/>
      <c r="AL491" s="15"/>
      <c r="AM491" s="15"/>
      <c r="AN491" s="15"/>
      <c r="AO491" s="15"/>
      <c r="AP491" s="15"/>
      <c r="AQ491" s="15"/>
      <c r="AR491" s="15"/>
      <c r="AS491" s="15"/>
      <c r="AT491" s="15"/>
      <c r="AU491" s="15"/>
      <c r="AV491" s="15"/>
      <c r="AW491" s="15"/>
      <c r="AX491" s="15"/>
      <c r="AY491" s="15"/>
      <c r="AZ491" s="15"/>
      <c r="BA491" s="15"/>
      <c r="BB491" s="15"/>
      <c r="BC491" s="15"/>
      <c r="BD491" s="15"/>
      <c r="BE491" s="15"/>
      <c r="BF491" s="15"/>
      <c r="BG491" s="15"/>
      <c r="BH491" s="15"/>
      <c r="BI491" s="15"/>
      <c r="BJ491" s="15"/>
      <c r="BK491" s="15"/>
      <c r="BL491" s="15"/>
      <c r="BM491" s="15"/>
      <c r="BN491" s="15"/>
      <c r="BO491" s="15"/>
      <c r="BP491" s="15"/>
      <c r="BQ491" s="15"/>
      <c r="BR491" s="15"/>
      <c r="BS491" s="15"/>
      <c r="BT491" s="15"/>
      <c r="BU491" s="15"/>
      <c r="BV491" s="15"/>
      <c r="BW491" s="15"/>
      <c r="BX491" s="15"/>
      <c r="BY491" s="15"/>
      <c r="BZ491" s="15"/>
      <c r="CA491" s="8"/>
      <c r="CB491" s="8"/>
      <c r="CC491" s="8"/>
      <c r="CD491" s="8"/>
      <c r="CE491" s="8"/>
      <c r="CF491" s="8"/>
      <c r="CG491" s="8"/>
      <c r="CH491" s="8"/>
      <c r="CI491" s="8"/>
      <c r="CJ491" s="8"/>
      <c r="CK491" s="8"/>
      <c r="CL491" s="8"/>
      <c r="CM491" s="8"/>
      <c r="CN491" s="8"/>
      <c r="CO491" s="8"/>
      <c r="CP491" s="8"/>
      <c r="CQ491" s="8"/>
      <c r="CR491" s="8"/>
      <c r="CS491" s="8"/>
      <c r="CT491" s="8"/>
      <c r="CU491" s="8"/>
      <c r="CV491" s="8"/>
      <c r="CW491" s="8"/>
      <c r="CX491" s="8"/>
    </row>
    <row r="492" ht="14.25" customHeight="1">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c r="BC492" s="15"/>
      <c r="BD492" s="15"/>
      <c r="BE492" s="15"/>
      <c r="BF492" s="15"/>
      <c r="BG492" s="15"/>
      <c r="BH492" s="15"/>
      <c r="BI492" s="15"/>
      <c r="BJ492" s="15"/>
      <c r="BK492" s="15"/>
      <c r="BL492" s="15"/>
      <c r="BM492" s="15"/>
      <c r="BN492" s="15"/>
      <c r="BO492" s="15"/>
      <c r="BP492" s="15"/>
      <c r="BQ492" s="15"/>
      <c r="BR492" s="15"/>
      <c r="BS492" s="15"/>
      <c r="BT492" s="15"/>
      <c r="BU492" s="15"/>
      <c r="BV492" s="15"/>
      <c r="BW492" s="15"/>
      <c r="BX492" s="15"/>
      <c r="BY492" s="15"/>
      <c r="BZ492" s="15"/>
      <c r="CA492" s="8"/>
      <c r="CB492" s="8"/>
      <c r="CC492" s="8"/>
      <c r="CD492" s="8"/>
      <c r="CE492" s="8"/>
      <c r="CF492" s="8"/>
      <c r="CG492" s="8"/>
      <c r="CH492" s="8"/>
      <c r="CI492" s="8"/>
      <c r="CJ492" s="8"/>
      <c r="CK492" s="8"/>
      <c r="CL492" s="8"/>
      <c r="CM492" s="8"/>
      <c r="CN492" s="8"/>
      <c r="CO492" s="8"/>
      <c r="CP492" s="8"/>
      <c r="CQ492" s="8"/>
      <c r="CR492" s="8"/>
      <c r="CS492" s="8"/>
      <c r="CT492" s="8"/>
      <c r="CU492" s="8"/>
      <c r="CV492" s="8"/>
      <c r="CW492" s="8"/>
      <c r="CX492" s="8"/>
    </row>
    <row r="493" ht="14.25" customHeight="1">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c r="AB493" s="15"/>
      <c r="AC493" s="15"/>
      <c r="AD493" s="15"/>
      <c r="AE493" s="15"/>
      <c r="AF493" s="15"/>
      <c r="AG493" s="15"/>
      <c r="AH493" s="15"/>
      <c r="AI493" s="15"/>
      <c r="AJ493" s="15"/>
      <c r="AK493" s="15"/>
      <c r="AL493" s="15"/>
      <c r="AM493" s="15"/>
      <c r="AN493" s="15"/>
      <c r="AO493" s="15"/>
      <c r="AP493" s="15"/>
      <c r="AQ493" s="15"/>
      <c r="AR493" s="15"/>
      <c r="AS493" s="15"/>
      <c r="AT493" s="15"/>
      <c r="AU493" s="15"/>
      <c r="AV493" s="15"/>
      <c r="AW493" s="15"/>
      <c r="AX493" s="15"/>
      <c r="AY493" s="15"/>
      <c r="AZ493" s="15"/>
      <c r="BA493" s="15"/>
      <c r="BB493" s="15"/>
      <c r="BC493" s="15"/>
      <c r="BD493" s="15"/>
      <c r="BE493" s="15"/>
      <c r="BF493" s="15"/>
      <c r="BG493" s="15"/>
      <c r="BH493" s="15"/>
      <c r="BI493" s="15"/>
      <c r="BJ493" s="15"/>
      <c r="BK493" s="15"/>
      <c r="BL493" s="15"/>
      <c r="BM493" s="15"/>
      <c r="BN493" s="15"/>
      <c r="BO493" s="15"/>
      <c r="BP493" s="15"/>
      <c r="BQ493" s="15"/>
      <c r="BR493" s="15"/>
      <c r="BS493" s="15"/>
      <c r="BT493" s="15"/>
      <c r="BU493" s="15"/>
      <c r="BV493" s="15"/>
      <c r="BW493" s="15"/>
      <c r="BX493" s="15"/>
      <c r="BY493" s="15"/>
      <c r="BZ493" s="15"/>
      <c r="CA493" s="8"/>
      <c r="CB493" s="8"/>
      <c r="CC493" s="8"/>
      <c r="CD493" s="8"/>
      <c r="CE493" s="8"/>
      <c r="CF493" s="8"/>
      <c r="CG493" s="8"/>
      <c r="CH493" s="8"/>
      <c r="CI493" s="8"/>
      <c r="CJ493" s="8"/>
      <c r="CK493" s="8"/>
      <c r="CL493" s="8"/>
      <c r="CM493" s="8"/>
      <c r="CN493" s="8"/>
      <c r="CO493" s="8"/>
      <c r="CP493" s="8"/>
      <c r="CQ493" s="8"/>
      <c r="CR493" s="8"/>
      <c r="CS493" s="8"/>
      <c r="CT493" s="8"/>
      <c r="CU493" s="8"/>
      <c r="CV493" s="8"/>
      <c r="CW493" s="8"/>
      <c r="CX493" s="8"/>
    </row>
    <row r="494" ht="14.25" customHeight="1">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c r="BC494" s="15"/>
      <c r="BD494" s="15"/>
      <c r="BE494" s="15"/>
      <c r="BF494" s="15"/>
      <c r="BG494" s="15"/>
      <c r="BH494" s="15"/>
      <c r="BI494" s="15"/>
      <c r="BJ494" s="15"/>
      <c r="BK494" s="15"/>
      <c r="BL494" s="15"/>
      <c r="BM494" s="15"/>
      <c r="BN494" s="15"/>
      <c r="BO494" s="15"/>
      <c r="BP494" s="15"/>
      <c r="BQ494" s="15"/>
      <c r="BR494" s="15"/>
      <c r="BS494" s="15"/>
      <c r="BT494" s="15"/>
      <c r="BU494" s="15"/>
      <c r="BV494" s="15"/>
      <c r="BW494" s="15"/>
      <c r="BX494" s="15"/>
      <c r="BY494" s="15"/>
      <c r="BZ494" s="15"/>
      <c r="CA494" s="8"/>
      <c r="CB494" s="8"/>
      <c r="CC494" s="8"/>
      <c r="CD494" s="8"/>
      <c r="CE494" s="8"/>
      <c r="CF494" s="8"/>
      <c r="CG494" s="8"/>
      <c r="CH494" s="8"/>
      <c r="CI494" s="8"/>
      <c r="CJ494" s="8"/>
      <c r="CK494" s="8"/>
      <c r="CL494" s="8"/>
      <c r="CM494" s="8"/>
      <c r="CN494" s="8"/>
      <c r="CO494" s="8"/>
      <c r="CP494" s="8"/>
      <c r="CQ494" s="8"/>
      <c r="CR494" s="8"/>
      <c r="CS494" s="8"/>
      <c r="CT494" s="8"/>
      <c r="CU494" s="8"/>
      <c r="CV494" s="8"/>
      <c r="CW494" s="8"/>
      <c r="CX494" s="8"/>
    </row>
    <row r="495" ht="14.25" customHeight="1">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15"/>
      <c r="AF495" s="15"/>
      <c r="AG495" s="15"/>
      <c r="AH495" s="15"/>
      <c r="AI495" s="15"/>
      <c r="AJ495" s="15"/>
      <c r="AK495" s="15"/>
      <c r="AL495" s="15"/>
      <c r="AM495" s="15"/>
      <c r="AN495" s="15"/>
      <c r="AO495" s="15"/>
      <c r="AP495" s="15"/>
      <c r="AQ495" s="15"/>
      <c r="AR495" s="15"/>
      <c r="AS495" s="15"/>
      <c r="AT495" s="15"/>
      <c r="AU495" s="15"/>
      <c r="AV495" s="15"/>
      <c r="AW495" s="15"/>
      <c r="AX495" s="15"/>
      <c r="AY495" s="15"/>
      <c r="AZ495" s="15"/>
      <c r="BA495" s="15"/>
      <c r="BB495" s="15"/>
      <c r="BC495" s="15"/>
      <c r="BD495" s="15"/>
      <c r="BE495" s="15"/>
      <c r="BF495" s="15"/>
      <c r="BG495" s="15"/>
      <c r="BH495" s="15"/>
      <c r="BI495" s="15"/>
      <c r="BJ495" s="15"/>
      <c r="BK495" s="15"/>
      <c r="BL495" s="15"/>
      <c r="BM495" s="15"/>
      <c r="BN495" s="15"/>
      <c r="BO495" s="15"/>
      <c r="BP495" s="15"/>
      <c r="BQ495" s="15"/>
      <c r="BR495" s="15"/>
      <c r="BS495" s="15"/>
      <c r="BT495" s="15"/>
      <c r="BU495" s="15"/>
      <c r="BV495" s="15"/>
      <c r="BW495" s="15"/>
      <c r="BX495" s="15"/>
      <c r="BY495" s="15"/>
      <c r="BZ495" s="15"/>
      <c r="CA495" s="8"/>
      <c r="CB495" s="8"/>
      <c r="CC495" s="8"/>
      <c r="CD495" s="8"/>
      <c r="CE495" s="8"/>
      <c r="CF495" s="8"/>
      <c r="CG495" s="8"/>
      <c r="CH495" s="8"/>
      <c r="CI495" s="8"/>
      <c r="CJ495" s="8"/>
      <c r="CK495" s="8"/>
      <c r="CL495" s="8"/>
      <c r="CM495" s="8"/>
      <c r="CN495" s="8"/>
      <c r="CO495" s="8"/>
      <c r="CP495" s="8"/>
      <c r="CQ495" s="8"/>
      <c r="CR495" s="8"/>
      <c r="CS495" s="8"/>
      <c r="CT495" s="8"/>
      <c r="CU495" s="8"/>
      <c r="CV495" s="8"/>
      <c r="CW495" s="8"/>
      <c r="CX495" s="8"/>
    </row>
    <row r="496" ht="14.25" customHeight="1">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c r="BC496" s="15"/>
      <c r="BD496" s="15"/>
      <c r="BE496" s="15"/>
      <c r="BF496" s="15"/>
      <c r="BG496" s="15"/>
      <c r="BH496" s="15"/>
      <c r="BI496" s="15"/>
      <c r="BJ496" s="15"/>
      <c r="BK496" s="15"/>
      <c r="BL496" s="15"/>
      <c r="BM496" s="15"/>
      <c r="BN496" s="15"/>
      <c r="BO496" s="15"/>
      <c r="BP496" s="15"/>
      <c r="BQ496" s="15"/>
      <c r="BR496" s="15"/>
      <c r="BS496" s="15"/>
      <c r="BT496" s="15"/>
      <c r="BU496" s="15"/>
      <c r="BV496" s="15"/>
      <c r="BW496" s="15"/>
      <c r="BX496" s="15"/>
      <c r="BY496" s="15"/>
      <c r="BZ496" s="15"/>
      <c r="CA496" s="8"/>
      <c r="CB496" s="8"/>
      <c r="CC496" s="8"/>
      <c r="CD496" s="8"/>
      <c r="CE496" s="8"/>
      <c r="CF496" s="8"/>
      <c r="CG496" s="8"/>
      <c r="CH496" s="8"/>
      <c r="CI496" s="8"/>
      <c r="CJ496" s="8"/>
      <c r="CK496" s="8"/>
      <c r="CL496" s="8"/>
      <c r="CM496" s="8"/>
      <c r="CN496" s="8"/>
      <c r="CO496" s="8"/>
      <c r="CP496" s="8"/>
      <c r="CQ496" s="8"/>
      <c r="CR496" s="8"/>
      <c r="CS496" s="8"/>
      <c r="CT496" s="8"/>
      <c r="CU496" s="8"/>
      <c r="CV496" s="8"/>
      <c r="CW496" s="8"/>
      <c r="CX496" s="8"/>
    </row>
    <row r="497" ht="14.25" customHeight="1">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c r="AB497" s="15"/>
      <c r="AC497" s="15"/>
      <c r="AD497" s="15"/>
      <c r="AE497" s="15"/>
      <c r="AF497" s="15"/>
      <c r="AG497" s="15"/>
      <c r="AH497" s="15"/>
      <c r="AI497" s="15"/>
      <c r="AJ497" s="15"/>
      <c r="AK497" s="15"/>
      <c r="AL497" s="15"/>
      <c r="AM497" s="15"/>
      <c r="AN497" s="15"/>
      <c r="AO497" s="15"/>
      <c r="AP497" s="15"/>
      <c r="AQ497" s="15"/>
      <c r="AR497" s="15"/>
      <c r="AS497" s="15"/>
      <c r="AT497" s="15"/>
      <c r="AU497" s="15"/>
      <c r="AV497" s="15"/>
      <c r="AW497" s="15"/>
      <c r="AX497" s="15"/>
      <c r="AY497" s="15"/>
      <c r="AZ497" s="15"/>
      <c r="BA497" s="15"/>
      <c r="BB497" s="15"/>
      <c r="BC497" s="15"/>
      <c r="BD497" s="15"/>
      <c r="BE497" s="15"/>
      <c r="BF497" s="15"/>
      <c r="BG497" s="15"/>
      <c r="BH497" s="15"/>
      <c r="BI497" s="15"/>
      <c r="BJ497" s="15"/>
      <c r="BK497" s="15"/>
      <c r="BL497" s="15"/>
      <c r="BM497" s="15"/>
      <c r="BN497" s="15"/>
      <c r="BO497" s="15"/>
      <c r="BP497" s="15"/>
      <c r="BQ497" s="15"/>
      <c r="BR497" s="15"/>
      <c r="BS497" s="15"/>
      <c r="BT497" s="15"/>
      <c r="BU497" s="15"/>
      <c r="BV497" s="15"/>
      <c r="BW497" s="15"/>
      <c r="BX497" s="15"/>
      <c r="BY497" s="15"/>
      <c r="BZ497" s="15"/>
      <c r="CA497" s="8"/>
      <c r="CB497" s="8"/>
      <c r="CC497" s="8"/>
      <c r="CD497" s="8"/>
      <c r="CE497" s="8"/>
      <c r="CF497" s="8"/>
      <c r="CG497" s="8"/>
      <c r="CH497" s="8"/>
      <c r="CI497" s="8"/>
      <c r="CJ497" s="8"/>
      <c r="CK497" s="8"/>
      <c r="CL497" s="8"/>
      <c r="CM497" s="8"/>
      <c r="CN497" s="8"/>
      <c r="CO497" s="8"/>
      <c r="CP497" s="8"/>
      <c r="CQ497" s="8"/>
      <c r="CR497" s="8"/>
      <c r="CS497" s="8"/>
      <c r="CT497" s="8"/>
      <c r="CU497" s="8"/>
      <c r="CV497" s="8"/>
      <c r="CW497" s="8"/>
      <c r="CX497" s="8"/>
    </row>
    <row r="498" ht="14.25" customHeight="1">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c r="BC498" s="15"/>
      <c r="BD498" s="15"/>
      <c r="BE498" s="15"/>
      <c r="BF498" s="15"/>
      <c r="BG498" s="15"/>
      <c r="BH498" s="15"/>
      <c r="BI498" s="15"/>
      <c r="BJ498" s="15"/>
      <c r="BK498" s="15"/>
      <c r="BL498" s="15"/>
      <c r="BM498" s="15"/>
      <c r="BN498" s="15"/>
      <c r="BO498" s="15"/>
      <c r="BP498" s="15"/>
      <c r="BQ498" s="15"/>
      <c r="BR498" s="15"/>
      <c r="BS498" s="15"/>
      <c r="BT498" s="15"/>
      <c r="BU498" s="15"/>
      <c r="BV498" s="15"/>
      <c r="BW498" s="15"/>
      <c r="BX498" s="15"/>
      <c r="BY498" s="15"/>
      <c r="BZ498" s="15"/>
      <c r="CA498" s="8"/>
      <c r="CB498" s="8"/>
      <c r="CC498" s="8"/>
      <c r="CD498" s="8"/>
      <c r="CE498" s="8"/>
      <c r="CF498" s="8"/>
      <c r="CG498" s="8"/>
      <c r="CH498" s="8"/>
      <c r="CI498" s="8"/>
      <c r="CJ498" s="8"/>
      <c r="CK498" s="8"/>
      <c r="CL498" s="8"/>
      <c r="CM498" s="8"/>
      <c r="CN498" s="8"/>
      <c r="CO498" s="8"/>
      <c r="CP498" s="8"/>
      <c r="CQ498" s="8"/>
      <c r="CR498" s="8"/>
      <c r="CS498" s="8"/>
      <c r="CT498" s="8"/>
      <c r="CU498" s="8"/>
      <c r="CV498" s="8"/>
      <c r="CW498" s="8"/>
      <c r="CX498" s="8"/>
    </row>
    <row r="499" ht="14.25" customHeight="1">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c r="AB499" s="15"/>
      <c r="AC499" s="15"/>
      <c r="AD499" s="15"/>
      <c r="AE499" s="15"/>
      <c r="AF499" s="15"/>
      <c r="AG499" s="15"/>
      <c r="AH499" s="15"/>
      <c r="AI499" s="15"/>
      <c r="AJ499" s="15"/>
      <c r="AK499" s="15"/>
      <c r="AL499" s="15"/>
      <c r="AM499" s="15"/>
      <c r="AN499" s="15"/>
      <c r="AO499" s="15"/>
      <c r="AP499" s="15"/>
      <c r="AQ499" s="15"/>
      <c r="AR499" s="15"/>
      <c r="AS499" s="15"/>
      <c r="AT499" s="15"/>
      <c r="AU499" s="15"/>
      <c r="AV499" s="15"/>
      <c r="AW499" s="15"/>
      <c r="AX499" s="15"/>
      <c r="AY499" s="15"/>
      <c r="AZ499" s="15"/>
      <c r="BA499" s="15"/>
      <c r="BB499" s="15"/>
      <c r="BC499" s="15"/>
      <c r="BD499" s="15"/>
      <c r="BE499" s="15"/>
      <c r="BF499" s="15"/>
      <c r="BG499" s="15"/>
      <c r="BH499" s="15"/>
      <c r="BI499" s="15"/>
      <c r="BJ499" s="15"/>
      <c r="BK499" s="15"/>
      <c r="BL499" s="15"/>
      <c r="BM499" s="15"/>
      <c r="BN499" s="15"/>
      <c r="BO499" s="15"/>
      <c r="BP499" s="15"/>
      <c r="BQ499" s="15"/>
      <c r="BR499" s="15"/>
      <c r="BS499" s="15"/>
      <c r="BT499" s="15"/>
      <c r="BU499" s="15"/>
      <c r="BV499" s="15"/>
      <c r="BW499" s="15"/>
      <c r="BX499" s="15"/>
      <c r="BY499" s="15"/>
      <c r="BZ499" s="15"/>
      <c r="CA499" s="8"/>
      <c r="CB499" s="8"/>
      <c r="CC499" s="8"/>
      <c r="CD499" s="8"/>
      <c r="CE499" s="8"/>
      <c r="CF499" s="8"/>
      <c r="CG499" s="8"/>
      <c r="CH499" s="8"/>
      <c r="CI499" s="8"/>
      <c r="CJ499" s="8"/>
      <c r="CK499" s="8"/>
      <c r="CL499" s="8"/>
      <c r="CM499" s="8"/>
      <c r="CN499" s="8"/>
      <c r="CO499" s="8"/>
      <c r="CP499" s="8"/>
      <c r="CQ499" s="8"/>
      <c r="CR499" s="8"/>
      <c r="CS499" s="8"/>
      <c r="CT499" s="8"/>
      <c r="CU499" s="8"/>
      <c r="CV499" s="8"/>
      <c r="CW499" s="8"/>
      <c r="CX499" s="8"/>
    </row>
    <row r="500" ht="14.25" customHeight="1">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c r="BC500" s="15"/>
      <c r="BD500" s="15"/>
      <c r="BE500" s="15"/>
      <c r="BF500" s="15"/>
      <c r="BG500" s="15"/>
      <c r="BH500" s="15"/>
      <c r="BI500" s="15"/>
      <c r="BJ500" s="15"/>
      <c r="BK500" s="15"/>
      <c r="BL500" s="15"/>
      <c r="BM500" s="15"/>
      <c r="BN500" s="15"/>
      <c r="BO500" s="15"/>
      <c r="BP500" s="15"/>
      <c r="BQ500" s="15"/>
      <c r="BR500" s="15"/>
      <c r="BS500" s="15"/>
      <c r="BT500" s="15"/>
      <c r="BU500" s="15"/>
      <c r="BV500" s="15"/>
      <c r="BW500" s="15"/>
      <c r="BX500" s="15"/>
      <c r="BY500" s="15"/>
      <c r="BZ500" s="15"/>
      <c r="CA500" s="8"/>
      <c r="CB500" s="8"/>
      <c r="CC500" s="8"/>
      <c r="CD500" s="8"/>
      <c r="CE500" s="8"/>
      <c r="CF500" s="8"/>
      <c r="CG500" s="8"/>
      <c r="CH500" s="8"/>
      <c r="CI500" s="8"/>
      <c r="CJ500" s="8"/>
      <c r="CK500" s="8"/>
      <c r="CL500" s="8"/>
      <c r="CM500" s="8"/>
      <c r="CN500" s="8"/>
      <c r="CO500" s="8"/>
      <c r="CP500" s="8"/>
      <c r="CQ500" s="8"/>
      <c r="CR500" s="8"/>
      <c r="CS500" s="8"/>
      <c r="CT500" s="8"/>
      <c r="CU500" s="8"/>
      <c r="CV500" s="8"/>
      <c r="CW500" s="8"/>
      <c r="CX500" s="8"/>
    </row>
    <row r="501" ht="14.25" customHeight="1">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c r="AB501" s="15"/>
      <c r="AC501" s="15"/>
      <c r="AD501" s="15"/>
      <c r="AE501" s="15"/>
      <c r="AF501" s="15"/>
      <c r="AG501" s="15"/>
      <c r="AH501" s="15"/>
      <c r="AI501" s="15"/>
      <c r="AJ501" s="15"/>
      <c r="AK501" s="15"/>
      <c r="AL501" s="15"/>
      <c r="AM501" s="15"/>
      <c r="AN501" s="15"/>
      <c r="AO501" s="15"/>
      <c r="AP501" s="15"/>
      <c r="AQ501" s="15"/>
      <c r="AR501" s="15"/>
      <c r="AS501" s="15"/>
      <c r="AT501" s="15"/>
      <c r="AU501" s="15"/>
      <c r="AV501" s="15"/>
      <c r="AW501" s="15"/>
      <c r="AX501" s="15"/>
      <c r="AY501" s="15"/>
      <c r="AZ501" s="15"/>
      <c r="BA501" s="15"/>
      <c r="BB501" s="15"/>
      <c r="BC501" s="15"/>
      <c r="BD501" s="15"/>
      <c r="BE501" s="15"/>
      <c r="BF501" s="15"/>
      <c r="BG501" s="15"/>
      <c r="BH501" s="15"/>
      <c r="BI501" s="15"/>
      <c r="BJ501" s="15"/>
      <c r="BK501" s="15"/>
      <c r="BL501" s="15"/>
      <c r="BM501" s="15"/>
      <c r="BN501" s="15"/>
      <c r="BO501" s="15"/>
      <c r="BP501" s="15"/>
      <c r="BQ501" s="15"/>
      <c r="BR501" s="15"/>
      <c r="BS501" s="15"/>
      <c r="BT501" s="15"/>
      <c r="BU501" s="15"/>
      <c r="BV501" s="15"/>
      <c r="BW501" s="15"/>
      <c r="BX501" s="15"/>
      <c r="BY501" s="15"/>
      <c r="BZ501" s="15"/>
      <c r="CA501" s="8"/>
      <c r="CB501" s="8"/>
      <c r="CC501" s="8"/>
      <c r="CD501" s="8"/>
      <c r="CE501" s="8"/>
      <c r="CF501" s="8"/>
      <c r="CG501" s="8"/>
      <c r="CH501" s="8"/>
      <c r="CI501" s="8"/>
      <c r="CJ501" s="8"/>
      <c r="CK501" s="8"/>
      <c r="CL501" s="8"/>
      <c r="CM501" s="8"/>
      <c r="CN501" s="8"/>
      <c r="CO501" s="8"/>
      <c r="CP501" s="8"/>
      <c r="CQ501" s="8"/>
      <c r="CR501" s="8"/>
      <c r="CS501" s="8"/>
      <c r="CT501" s="8"/>
      <c r="CU501" s="8"/>
      <c r="CV501" s="8"/>
      <c r="CW501" s="8"/>
      <c r="CX501" s="8"/>
    </row>
    <row r="502" ht="14.25" customHeight="1">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c r="BC502" s="15"/>
      <c r="BD502" s="15"/>
      <c r="BE502" s="15"/>
      <c r="BF502" s="15"/>
      <c r="BG502" s="15"/>
      <c r="BH502" s="15"/>
      <c r="BI502" s="15"/>
      <c r="BJ502" s="15"/>
      <c r="BK502" s="15"/>
      <c r="BL502" s="15"/>
      <c r="BM502" s="15"/>
      <c r="BN502" s="15"/>
      <c r="BO502" s="15"/>
      <c r="BP502" s="15"/>
      <c r="BQ502" s="15"/>
      <c r="BR502" s="15"/>
      <c r="BS502" s="15"/>
      <c r="BT502" s="15"/>
      <c r="BU502" s="15"/>
      <c r="BV502" s="15"/>
      <c r="BW502" s="15"/>
      <c r="BX502" s="15"/>
      <c r="BY502" s="15"/>
      <c r="BZ502" s="15"/>
      <c r="CA502" s="8"/>
      <c r="CB502" s="8"/>
      <c r="CC502" s="8"/>
      <c r="CD502" s="8"/>
      <c r="CE502" s="8"/>
      <c r="CF502" s="8"/>
      <c r="CG502" s="8"/>
      <c r="CH502" s="8"/>
      <c r="CI502" s="8"/>
      <c r="CJ502" s="8"/>
      <c r="CK502" s="8"/>
      <c r="CL502" s="8"/>
      <c r="CM502" s="8"/>
      <c r="CN502" s="8"/>
      <c r="CO502" s="8"/>
      <c r="CP502" s="8"/>
      <c r="CQ502" s="8"/>
      <c r="CR502" s="8"/>
      <c r="CS502" s="8"/>
      <c r="CT502" s="8"/>
      <c r="CU502" s="8"/>
      <c r="CV502" s="8"/>
      <c r="CW502" s="8"/>
      <c r="CX502" s="8"/>
    </row>
    <row r="503" ht="14.25" customHeight="1">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c r="AB503" s="15"/>
      <c r="AC503" s="15"/>
      <c r="AD503" s="15"/>
      <c r="AE503" s="15"/>
      <c r="AF503" s="15"/>
      <c r="AG503" s="15"/>
      <c r="AH503" s="15"/>
      <c r="AI503" s="15"/>
      <c r="AJ503" s="15"/>
      <c r="AK503" s="15"/>
      <c r="AL503" s="15"/>
      <c r="AM503" s="15"/>
      <c r="AN503" s="15"/>
      <c r="AO503" s="15"/>
      <c r="AP503" s="15"/>
      <c r="AQ503" s="15"/>
      <c r="AR503" s="15"/>
      <c r="AS503" s="15"/>
      <c r="AT503" s="15"/>
      <c r="AU503" s="15"/>
      <c r="AV503" s="15"/>
      <c r="AW503" s="15"/>
      <c r="AX503" s="15"/>
      <c r="AY503" s="15"/>
      <c r="AZ503" s="15"/>
      <c r="BA503" s="15"/>
      <c r="BB503" s="15"/>
      <c r="BC503" s="15"/>
      <c r="BD503" s="15"/>
      <c r="BE503" s="15"/>
      <c r="BF503" s="15"/>
      <c r="BG503" s="15"/>
      <c r="BH503" s="15"/>
      <c r="BI503" s="15"/>
      <c r="BJ503" s="15"/>
      <c r="BK503" s="15"/>
      <c r="BL503" s="15"/>
      <c r="BM503" s="15"/>
      <c r="BN503" s="15"/>
      <c r="BO503" s="15"/>
      <c r="BP503" s="15"/>
      <c r="BQ503" s="15"/>
      <c r="BR503" s="15"/>
      <c r="BS503" s="15"/>
      <c r="BT503" s="15"/>
      <c r="BU503" s="15"/>
      <c r="BV503" s="15"/>
      <c r="BW503" s="15"/>
      <c r="BX503" s="15"/>
      <c r="BY503" s="15"/>
      <c r="BZ503" s="15"/>
      <c r="CA503" s="8"/>
      <c r="CB503" s="8"/>
      <c r="CC503" s="8"/>
      <c r="CD503" s="8"/>
      <c r="CE503" s="8"/>
      <c r="CF503" s="8"/>
      <c r="CG503" s="8"/>
      <c r="CH503" s="8"/>
      <c r="CI503" s="8"/>
      <c r="CJ503" s="8"/>
      <c r="CK503" s="8"/>
      <c r="CL503" s="8"/>
      <c r="CM503" s="8"/>
      <c r="CN503" s="8"/>
      <c r="CO503" s="8"/>
      <c r="CP503" s="8"/>
      <c r="CQ503" s="8"/>
      <c r="CR503" s="8"/>
      <c r="CS503" s="8"/>
      <c r="CT503" s="8"/>
      <c r="CU503" s="8"/>
      <c r="CV503" s="8"/>
      <c r="CW503" s="8"/>
      <c r="CX503" s="8"/>
    </row>
    <row r="504" ht="14.25" customHeight="1">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c r="BC504" s="15"/>
      <c r="BD504" s="15"/>
      <c r="BE504" s="15"/>
      <c r="BF504" s="15"/>
      <c r="BG504" s="15"/>
      <c r="BH504" s="15"/>
      <c r="BI504" s="15"/>
      <c r="BJ504" s="15"/>
      <c r="BK504" s="15"/>
      <c r="BL504" s="15"/>
      <c r="BM504" s="15"/>
      <c r="BN504" s="15"/>
      <c r="BO504" s="15"/>
      <c r="BP504" s="15"/>
      <c r="BQ504" s="15"/>
      <c r="BR504" s="15"/>
      <c r="BS504" s="15"/>
      <c r="BT504" s="15"/>
      <c r="BU504" s="15"/>
      <c r="BV504" s="15"/>
      <c r="BW504" s="15"/>
      <c r="BX504" s="15"/>
      <c r="BY504" s="15"/>
      <c r="BZ504" s="15"/>
      <c r="CA504" s="8"/>
      <c r="CB504" s="8"/>
      <c r="CC504" s="8"/>
      <c r="CD504" s="8"/>
      <c r="CE504" s="8"/>
      <c r="CF504" s="8"/>
      <c r="CG504" s="8"/>
      <c r="CH504" s="8"/>
      <c r="CI504" s="8"/>
      <c r="CJ504" s="8"/>
      <c r="CK504" s="8"/>
      <c r="CL504" s="8"/>
      <c r="CM504" s="8"/>
      <c r="CN504" s="8"/>
      <c r="CO504" s="8"/>
      <c r="CP504" s="8"/>
      <c r="CQ504" s="8"/>
      <c r="CR504" s="8"/>
      <c r="CS504" s="8"/>
      <c r="CT504" s="8"/>
      <c r="CU504" s="8"/>
      <c r="CV504" s="8"/>
      <c r="CW504" s="8"/>
      <c r="CX504" s="8"/>
    </row>
    <row r="505" ht="14.25" customHeight="1">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c r="AB505" s="15"/>
      <c r="AC505" s="15"/>
      <c r="AD505" s="15"/>
      <c r="AE505" s="15"/>
      <c r="AF505" s="15"/>
      <c r="AG505" s="15"/>
      <c r="AH505" s="15"/>
      <c r="AI505" s="15"/>
      <c r="AJ505" s="15"/>
      <c r="AK505" s="15"/>
      <c r="AL505" s="15"/>
      <c r="AM505" s="15"/>
      <c r="AN505" s="15"/>
      <c r="AO505" s="15"/>
      <c r="AP505" s="15"/>
      <c r="AQ505" s="15"/>
      <c r="AR505" s="15"/>
      <c r="AS505" s="15"/>
      <c r="AT505" s="15"/>
      <c r="AU505" s="15"/>
      <c r="AV505" s="15"/>
      <c r="AW505" s="15"/>
      <c r="AX505" s="15"/>
      <c r="AY505" s="15"/>
      <c r="AZ505" s="15"/>
      <c r="BA505" s="15"/>
      <c r="BB505" s="15"/>
      <c r="BC505" s="15"/>
      <c r="BD505" s="15"/>
      <c r="BE505" s="15"/>
      <c r="BF505" s="15"/>
      <c r="BG505" s="15"/>
      <c r="BH505" s="15"/>
      <c r="BI505" s="15"/>
      <c r="BJ505" s="15"/>
      <c r="BK505" s="15"/>
      <c r="BL505" s="15"/>
      <c r="BM505" s="15"/>
      <c r="BN505" s="15"/>
      <c r="BO505" s="15"/>
      <c r="BP505" s="15"/>
      <c r="BQ505" s="15"/>
      <c r="BR505" s="15"/>
      <c r="BS505" s="15"/>
      <c r="BT505" s="15"/>
      <c r="BU505" s="15"/>
      <c r="BV505" s="15"/>
      <c r="BW505" s="15"/>
      <c r="BX505" s="15"/>
      <c r="BY505" s="15"/>
      <c r="BZ505" s="15"/>
      <c r="CA505" s="8"/>
      <c r="CB505" s="8"/>
      <c r="CC505" s="8"/>
      <c r="CD505" s="8"/>
      <c r="CE505" s="8"/>
      <c r="CF505" s="8"/>
      <c r="CG505" s="8"/>
      <c r="CH505" s="8"/>
      <c r="CI505" s="8"/>
      <c r="CJ505" s="8"/>
      <c r="CK505" s="8"/>
      <c r="CL505" s="8"/>
      <c r="CM505" s="8"/>
      <c r="CN505" s="8"/>
      <c r="CO505" s="8"/>
      <c r="CP505" s="8"/>
      <c r="CQ505" s="8"/>
      <c r="CR505" s="8"/>
      <c r="CS505" s="8"/>
      <c r="CT505" s="8"/>
      <c r="CU505" s="8"/>
      <c r="CV505" s="8"/>
      <c r="CW505" s="8"/>
      <c r="CX505" s="8"/>
    </row>
    <row r="506" ht="14.25" customHeight="1">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c r="BC506" s="15"/>
      <c r="BD506" s="15"/>
      <c r="BE506" s="15"/>
      <c r="BF506" s="15"/>
      <c r="BG506" s="15"/>
      <c r="BH506" s="15"/>
      <c r="BI506" s="15"/>
      <c r="BJ506" s="15"/>
      <c r="BK506" s="15"/>
      <c r="BL506" s="15"/>
      <c r="BM506" s="15"/>
      <c r="BN506" s="15"/>
      <c r="BO506" s="15"/>
      <c r="BP506" s="15"/>
      <c r="BQ506" s="15"/>
      <c r="BR506" s="15"/>
      <c r="BS506" s="15"/>
      <c r="BT506" s="15"/>
      <c r="BU506" s="15"/>
      <c r="BV506" s="15"/>
      <c r="BW506" s="15"/>
      <c r="BX506" s="15"/>
      <c r="BY506" s="15"/>
      <c r="BZ506" s="15"/>
      <c r="CA506" s="8"/>
      <c r="CB506" s="8"/>
      <c r="CC506" s="8"/>
      <c r="CD506" s="8"/>
      <c r="CE506" s="8"/>
      <c r="CF506" s="8"/>
      <c r="CG506" s="8"/>
      <c r="CH506" s="8"/>
      <c r="CI506" s="8"/>
      <c r="CJ506" s="8"/>
      <c r="CK506" s="8"/>
      <c r="CL506" s="8"/>
      <c r="CM506" s="8"/>
      <c r="CN506" s="8"/>
      <c r="CO506" s="8"/>
      <c r="CP506" s="8"/>
      <c r="CQ506" s="8"/>
      <c r="CR506" s="8"/>
      <c r="CS506" s="8"/>
      <c r="CT506" s="8"/>
      <c r="CU506" s="8"/>
      <c r="CV506" s="8"/>
      <c r="CW506" s="8"/>
      <c r="CX506" s="8"/>
    </row>
    <row r="507" ht="14.25" customHeight="1">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c r="AB507" s="15"/>
      <c r="AC507" s="15"/>
      <c r="AD507" s="15"/>
      <c r="AE507" s="15"/>
      <c r="AF507" s="15"/>
      <c r="AG507" s="15"/>
      <c r="AH507" s="15"/>
      <c r="AI507" s="15"/>
      <c r="AJ507" s="15"/>
      <c r="AK507" s="15"/>
      <c r="AL507" s="15"/>
      <c r="AM507" s="15"/>
      <c r="AN507" s="15"/>
      <c r="AO507" s="15"/>
      <c r="AP507" s="15"/>
      <c r="AQ507" s="15"/>
      <c r="AR507" s="15"/>
      <c r="AS507" s="15"/>
      <c r="AT507" s="15"/>
      <c r="AU507" s="15"/>
      <c r="AV507" s="15"/>
      <c r="AW507" s="15"/>
      <c r="AX507" s="15"/>
      <c r="AY507" s="15"/>
      <c r="AZ507" s="15"/>
      <c r="BA507" s="15"/>
      <c r="BB507" s="15"/>
      <c r="BC507" s="15"/>
      <c r="BD507" s="15"/>
      <c r="BE507" s="15"/>
      <c r="BF507" s="15"/>
      <c r="BG507" s="15"/>
      <c r="BH507" s="15"/>
      <c r="BI507" s="15"/>
      <c r="BJ507" s="15"/>
      <c r="BK507" s="15"/>
      <c r="BL507" s="15"/>
      <c r="BM507" s="15"/>
      <c r="BN507" s="15"/>
      <c r="BO507" s="15"/>
      <c r="BP507" s="15"/>
      <c r="BQ507" s="15"/>
      <c r="BR507" s="15"/>
      <c r="BS507" s="15"/>
      <c r="BT507" s="15"/>
      <c r="BU507" s="15"/>
      <c r="BV507" s="15"/>
      <c r="BW507" s="15"/>
      <c r="BX507" s="15"/>
      <c r="BY507" s="15"/>
      <c r="BZ507" s="15"/>
      <c r="CA507" s="8"/>
      <c r="CB507" s="8"/>
      <c r="CC507" s="8"/>
      <c r="CD507" s="8"/>
      <c r="CE507" s="8"/>
      <c r="CF507" s="8"/>
      <c r="CG507" s="8"/>
      <c r="CH507" s="8"/>
      <c r="CI507" s="8"/>
      <c r="CJ507" s="8"/>
      <c r="CK507" s="8"/>
      <c r="CL507" s="8"/>
      <c r="CM507" s="8"/>
      <c r="CN507" s="8"/>
      <c r="CO507" s="8"/>
      <c r="CP507" s="8"/>
      <c r="CQ507" s="8"/>
      <c r="CR507" s="8"/>
      <c r="CS507" s="8"/>
      <c r="CT507" s="8"/>
      <c r="CU507" s="8"/>
      <c r="CV507" s="8"/>
      <c r="CW507" s="8"/>
      <c r="CX507" s="8"/>
    </row>
    <row r="508" ht="14.25" customHeight="1">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c r="BC508" s="15"/>
      <c r="BD508" s="15"/>
      <c r="BE508" s="15"/>
      <c r="BF508" s="15"/>
      <c r="BG508" s="15"/>
      <c r="BH508" s="15"/>
      <c r="BI508" s="15"/>
      <c r="BJ508" s="15"/>
      <c r="BK508" s="15"/>
      <c r="BL508" s="15"/>
      <c r="BM508" s="15"/>
      <c r="BN508" s="15"/>
      <c r="BO508" s="15"/>
      <c r="BP508" s="15"/>
      <c r="BQ508" s="15"/>
      <c r="BR508" s="15"/>
      <c r="BS508" s="15"/>
      <c r="BT508" s="15"/>
      <c r="BU508" s="15"/>
      <c r="BV508" s="15"/>
      <c r="BW508" s="15"/>
      <c r="BX508" s="15"/>
      <c r="BY508" s="15"/>
      <c r="BZ508" s="15"/>
      <c r="CA508" s="8"/>
      <c r="CB508" s="8"/>
      <c r="CC508" s="8"/>
      <c r="CD508" s="8"/>
      <c r="CE508" s="8"/>
      <c r="CF508" s="8"/>
      <c r="CG508" s="8"/>
      <c r="CH508" s="8"/>
      <c r="CI508" s="8"/>
      <c r="CJ508" s="8"/>
      <c r="CK508" s="8"/>
      <c r="CL508" s="8"/>
      <c r="CM508" s="8"/>
      <c r="CN508" s="8"/>
      <c r="CO508" s="8"/>
      <c r="CP508" s="8"/>
      <c r="CQ508" s="8"/>
      <c r="CR508" s="8"/>
      <c r="CS508" s="8"/>
      <c r="CT508" s="8"/>
      <c r="CU508" s="8"/>
      <c r="CV508" s="8"/>
      <c r="CW508" s="8"/>
      <c r="CX508" s="8"/>
    </row>
    <row r="509" ht="14.25" customHeight="1">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c r="AB509" s="15"/>
      <c r="AC509" s="15"/>
      <c r="AD509" s="15"/>
      <c r="AE509" s="15"/>
      <c r="AF509" s="15"/>
      <c r="AG509" s="15"/>
      <c r="AH509" s="15"/>
      <c r="AI509" s="15"/>
      <c r="AJ509" s="15"/>
      <c r="AK509" s="15"/>
      <c r="AL509" s="15"/>
      <c r="AM509" s="15"/>
      <c r="AN509" s="15"/>
      <c r="AO509" s="15"/>
      <c r="AP509" s="15"/>
      <c r="AQ509" s="15"/>
      <c r="AR509" s="15"/>
      <c r="AS509" s="15"/>
      <c r="AT509" s="15"/>
      <c r="AU509" s="15"/>
      <c r="AV509" s="15"/>
      <c r="AW509" s="15"/>
      <c r="AX509" s="15"/>
      <c r="AY509" s="15"/>
      <c r="AZ509" s="15"/>
      <c r="BA509" s="15"/>
      <c r="BB509" s="15"/>
      <c r="BC509" s="15"/>
      <c r="BD509" s="15"/>
      <c r="BE509" s="15"/>
      <c r="BF509" s="15"/>
      <c r="BG509" s="15"/>
      <c r="BH509" s="15"/>
      <c r="BI509" s="15"/>
      <c r="BJ509" s="15"/>
      <c r="BK509" s="15"/>
      <c r="BL509" s="15"/>
      <c r="BM509" s="15"/>
      <c r="BN509" s="15"/>
      <c r="BO509" s="15"/>
      <c r="BP509" s="15"/>
      <c r="BQ509" s="15"/>
      <c r="BR509" s="15"/>
      <c r="BS509" s="15"/>
      <c r="BT509" s="15"/>
      <c r="BU509" s="15"/>
      <c r="BV509" s="15"/>
      <c r="BW509" s="15"/>
      <c r="BX509" s="15"/>
      <c r="BY509" s="15"/>
      <c r="BZ509" s="15"/>
      <c r="CA509" s="8"/>
      <c r="CB509" s="8"/>
      <c r="CC509" s="8"/>
      <c r="CD509" s="8"/>
      <c r="CE509" s="8"/>
      <c r="CF509" s="8"/>
      <c r="CG509" s="8"/>
      <c r="CH509" s="8"/>
      <c r="CI509" s="8"/>
      <c r="CJ509" s="8"/>
      <c r="CK509" s="8"/>
      <c r="CL509" s="8"/>
      <c r="CM509" s="8"/>
      <c r="CN509" s="8"/>
      <c r="CO509" s="8"/>
      <c r="CP509" s="8"/>
      <c r="CQ509" s="8"/>
      <c r="CR509" s="8"/>
      <c r="CS509" s="8"/>
      <c r="CT509" s="8"/>
      <c r="CU509" s="8"/>
      <c r="CV509" s="8"/>
      <c r="CW509" s="8"/>
      <c r="CX509" s="8"/>
    </row>
    <row r="510" ht="14.25" customHeight="1">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c r="BC510" s="15"/>
      <c r="BD510" s="15"/>
      <c r="BE510" s="15"/>
      <c r="BF510" s="15"/>
      <c r="BG510" s="15"/>
      <c r="BH510" s="15"/>
      <c r="BI510" s="15"/>
      <c r="BJ510" s="15"/>
      <c r="BK510" s="15"/>
      <c r="BL510" s="15"/>
      <c r="BM510" s="15"/>
      <c r="BN510" s="15"/>
      <c r="BO510" s="15"/>
      <c r="BP510" s="15"/>
      <c r="BQ510" s="15"/>
      <c r="BR510" s="15"/>
      <c r="BS510" s="15"/>
      <c r="BT510" s="15"/>
      <c r="BU510" s="15"/>
      <c r="BV510" s="15"/>
      <c r="BW510" s="15"/>
      <c r="BX510" s="15"/>
      <c r="BY510" s="15"/>
      <c r="BZ510" s="15"/>
      <c r="CA510" s="8"/>
      <c r="CB510" s="8"/>
      <c r="CC510" s="8"/>
      <c r="CD510" s="8"/>
      <c r="CE510" s="8"/>
      <c r="CF510" s="8"/>
      <c r="CG510" s="8"/>
      <c r="CH510" s="8"/>
      <c r="CI510" s="8"/>
      <c r="CJ510" s="8"/>
      <c r="CK510" s="8"/>
      <c r="CL510" s="8"/>
      <c r="CM510" s="8"/>
      <c r="CN510" s="8"/>
      <c r="CO510" s="8"/>
      <c r="CP510" s="8"/>
      <c r="CQ510" s="8"/>
      <c r="CR510" s="8"/>
      <c r="CS510" s="8"/>
      <c r="CT510" s="8"/>
      <c r="CU510" s="8"/>
      <c r="CV510" s="8"/>
      <c r="CW510" s="8"/>
      <c r="CX510" s="8"/>
    </row>
    <row r="511" ht="14.25" customHeight="1">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c r="AB511" s="15"/>
      <c r="AC511" s="15"/>
      <c r="AD511" s="15"/>
      <c r="AE511" s="15"/>
      <c r="AF511" s="15"/>
      <c r="AG511" s="15"/>
      <c r="AH511" s="15"/>
      <c r="AI511" s="15"/>
      <c r="AJ511" s="15"/>
      <c r="AK511" s="15"/>
      <c r="AL511" s="15"/>
      <c r="AM511" s="15"/>
      <c r="AN511" s="15"/>
      <c r="AO511" s="15"/>
      <c r="AP511" s="15"/>
      <c r="AQ511" s="15"/>
      <c r="AR511" s="15"/>
      <c r="AS511" s="15"/>
      <c r="AT511" s="15"/>
      <c r="AU511" s="15"/>
      <c r="AV511" s="15"/>
      <c r="AW511" s="15"/>
      <c r="AX511" s="15"/>
      <c r="AY511" s="15"/>
      <c r="AZ511" s="15"/>
      <c r="BA511" s="15"/>
      <c r="BB511" s="15"/>
      <c r="BC511" s="15"/>
      <c r="BD511" s="15"/>
      <c r="BE511" s="15"/>
      <c r="BF511" s="15"/>
      <c r="BG511" s="15"/>
      <c r="BH511" s="15"/>
      <c r="BI511" s="15"/>
      <c r="BJ511" s="15"/>
      <c r="BK511" s="15"/>
      <c r="BL511" s="15"/>
      <c r="BM511" s="15"/>
      <c r="BN511" s="15"/>
      <c r="BO511" s="15"/>
      <c r="BP511" s="15"/>
      <c r="BQ511" s="15"/>
      <c r="BR511" s="15"/>
      <c r="BS511" s="15"/>
      <c r="BT511" s="15"/>
      <c r="BU511" s="15"/>
      <c r="BV511" s="15"/>
      <c r="BW511" s="15"/>
      <c r="BX511" s="15"/>
      <c r="BY511" s="15"/>
      <c r="BZ511" s="15"/>
      <c r="CA511" s="8"/>
      <c r="CB511" s="8"/>
      <c r="CC511" s="8"/>
      <c r="CD511" s="8"/>
      <c r="CE511" s="8"/>
      <c r="CF511" s="8"/>
      <c r="CG511" s="8"/>
      <c r="CH511" s="8"/>
      <c r="CI511" s="8"/>
      <c r="CJ511" s="8"/>
      <c r="CK511" s="8"/>
      <c r="CL511" s="8"/>
      <c r="CM511" s="8"/>
      <c r="CN511" s="8"/>
      <c r="CO511" s="8"/>
      <c r="CP511" s="8"/>
      <c r="CQ511" s="8"/>
      <c r="CR511" s="8"/>
      <c r="CS511" s="8"/>
      <c r="CT511" s="8"/>
      <c r="CU511" s="8"/>
      <c r="CV511" s="8"/>
      <c r="CW511" s="8"/>
      <c r="CX511" s="8"/>
    </row>
    <row r="512" ht="14.25" customHeight="1">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c r="BC512" s="15"/>
      <c r="BD512" s="15"/>
      <c r="BE512" s="15"/>
      <c r="BF512" s="15"/>
      <c r="BG512" s="15"/>
      <c r="BH512" s="15"/>
      <c r="BI512" s="15"/>
      <c r="BJ512" s="15"/>
      <c r="BK512" s="15"/>
      <c r="BL512" s="15"/>
      <c r="BM512" s="15"/>
      <c r="BN512" s="15"/>
      <c r="BO512" s="15"/>
      <c r="BP512" s="15"/>
      <c r="BQ512" s="15"/>
      <c r="BR512" s="15"/>
      <c r="BS512" s="15"/>
      <c r="BT512" s="15"/>
      <c r="BU512" s="15"/>
      <c r="BV512" s="15"/>
      <c r="BW512" s="15"/>
      <c r="BX512" s="15"/>
      <c r="BY512" s="15"/>
      <c r="BZ512" s="15"/>
      <c r="CA512" s="8"/>
      <c r="CB512" s="8"/>
      <c r="CC512" s="8"/>
      <c r="CD512" s="8"/>
      <c r="CE512" s="8"/>
      <c r="CF512" s="8"/>
      <c r="CG512" s="8"/>
      <c r="CH512" s="8"/>
      <c r="CI512" s="8"/>
      <c r="CJ512" s="8"/>
      <c r="CK512" s="8"/>
      <c r="CL512" s="8"/>
      <c r="CM512" s="8"/>
      <c r="CN512" s="8"/>
      <c r="CO512" s="8"/>
      <c r="CP512" s="8"/>
      <c r="CQ512" s="8"/>
      <c r="CR512" s="8"/>
      <c r="CS512" s="8"/>
      <c r="CT512" s="8"/>
      <c r="CU512" s="8"/>
      <c r="CV512" s="8"/>
      <c r="CW512" s="8"/>
      <c r="CX512" s="8"/>
    </row>
    <row r="513" ht="14.25" customHeight="1">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c r="AB513" s="15"/>
      <c r="AC513" s="15"/>
      <c r="AD513" s="15"/>
      <c r="AE513" s="15"/>
      <c r="AF513" s="15"/>
      <c r="AG513" s="15"/>
      <c r="AH513" s="15"/>
      <c r="AI513" s="15"/>
      <c r="AJ513" s="15"/>
      <c r="AK513" s="15"/>
      <c r="AL513" s="15"/>
      <c r="AM513" s="15"/>
      <c r="AN513" s="15"/>
      <c r="AO513" s="15"/>
      <c r="AP513" s="15"/>
      <c r="AQ513" s="15"/>
      <c r="AR513" s="15"/>
      <c r="AS513" s="15"/>
      <c r="AT513" s="15"/>
      <c r="AU513" s="15"/>
      <c r="AV513" s="15"/>
      <c r="AW513" s="15"/>
      <c r="AX513" s="15"/>
      <c r="AY513" s="15"/>
      <c r="AZ513" s="15"/>
      <c r="BA513" s="15"/>
      <c r="BB513" s="15"/>
      <c r="BC513" s="15"/>
      <c r="BD513" s="15"/>
      <c r="BE513" s="15"/>
      <c r="BF513" s="15"/>
      <c r="BG513" s="15"/>
      <c r="BH513" s="15"/>
      <c r="BI513" s="15"/>
      <c r="BJ513" s="15"/>
      <c r="BK513" s="15"/>
      <c r="BL513" s="15"/>
      <c r="BM513" s="15"/>
      <c r="BN513" s="15"/>
      <c r="BO513" s="15"/>
      <c r="BP513" s="15"/>
      <c r="BQ513" s="15"/>
      <c r="BR513" s="15"/>
      <c r="BS513" s="15"/>
      <c r="BT513" s="15"/>
      <c r="BU513" s="15"/>
      <c r="BV513" s="15"/>
      <c r="BW513" s="15"/>
      <c r="BX513" s="15"/>
      <c r="BY513" s="15"/>
      <c r="BZ513" s="15"/>
      <c r="CA513" s="8"/>
      <c r="CB513" s="8"/>
      <c r="CC513" s="8"/>
      <c r="CD513" s="8"/>
      <c r="CE513" s="8"/>
      <c r="CF513" s="8"/>
      <c r="CG513" s="8"/>
      <c r="CH513" s="8"/>
      <c r="CI513" s="8"/>
      <c r="CJ513" s="8"/>
      <c r="CK513" s="8"/>
      <c r="CL513" s="8"/>
      <c r="CM513" s="8"/>
      <c r="CN513" s="8"/>
      <c r="CO513" s="8"/>
      <c r="CP513" s="8"/>
      <c r="CQ513" s="8"/>
      <c r="CR513" s="8"/>
      <c r="CS513" s="8"/>
      <c r="CT513" s="8"/>
      <c r="CU513" s="8"/>
      <c r="CV513" s="8"/>
      <c r="CW513" s="8"/>
      <c r="CX513" s="8"/>
    </row>
    <row r="514" ht="14.25" customHeight="1">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c r="BC514" s="15"/>
      <c r="BD514" s="15"/>
      <c r="BE514" s="15"/>
      <c r="BF514" s="15"/>
      <c r="BG514" s="15"/>
      <c r="BH514" s="15"/>
      <c r="BI514" s="15"/>
      <c r="BJ514" s="15"/>
      <c r="BK514" s="15"/>
      <c r="BL514" s="15"/>
      <c r="BM514" s="15"/>
      <c r="BN514" s="15"/>
      <c r="BO514" s="15"/>
      <c r="BP514" s="15"/>
      <c r="BQ514" s="15"/>
      <c r="BR514" s="15"/>
      <c r="BS514" s="15"/>
      <c r="BT514" s="15"/>
      <c r="BU514" s="15"/>
      <c r="BV514" s="15"/>
      <c r="BW514" s="15"/>
      <c r="BX514" s="15"/>
      <c r="BY514" s="15"/>
      <c r="BZ514" s="15"/>
      <c r="CA514" s="8"/>
      <c r="CB514" s="8"/>
      <c r="CC514" s="8"/>
      <c r="CD514" s="8"/>
      <c r="CE514" s="8"/>
      <c r="CF514" s="8"/>
      <c r="CG514" s="8"/>
      <c r="CH514" s="8"/>
      <c r="CI514" s="8"/>
      <c r="CJ514" s="8"/>
      <c r="CK514" s="8"/>
      <c r="CL514" s="8"/>
      <c r="CM514" s="8"/>
      <c r="CN514" s="8"/>
      <c r="CO514" s="8"/>
      <c r="CP514" s="8"/>
      <c r="CQ514" s="8"/>
      <c r="CR514" s="8"/>
      <c r="CS514" s="8"/>
      <c r="CT514" s="8"/>
      <c r="CU514" s="8"/>
      <c r="CV514" s="8"/>
      <c r="CW514" s="8"/>
      <c r="CX514" s="8"/>
    </row>
    <row r="515" ht="14.25" customHeight="1">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c r="AB515" s="15"/>
      <c r="AC515" s="15"/>
      <c r="AD515" s="15"/>
      <c r="AE515" s="15"/>
      <c r="AF515" s="15"/>
      <c r="AG515" s="15"/>
      <c r="AH515" s="15"/>
      <c r="AI515" s="15"/>
      <c r="AJ515" s="15"/>
      <c r="AK515" s="15"/>
      <c r="AL515" s="15"/>
      <c r="AM515" s="15"/>
      <c r="AN515" s="15"/>
      <c r="AO515" s="15"/>
      <c r="AP515" s="15"/>
      <c r="AQ515" s="15"/>
      <c r="AR515" s="15"/>
      <c r="AS515" s="15"/>
      <c r="AT515" s="15"/>
      <c r="AU515" s="15"/>
      <c r="AV515" s="15"/>
      <c r="AW515" s="15"/>
      <c r="AX515" s="15"/>
      <c r="AY515" s="15"/>
      <c r="AZ515" s="15"/>
      <c r="BA515" s="15"/>
      <c r="BB515" s="15"/>
      <c r="BC515" s="15"/>
      <c r="BD515" s="15"/>
      <c r="BE515" s="15"/>
      <c r="BF515" s="15"/>
      <c r="BG515" s="15"/>
      <c r="BH515" s="15"/>
      <c r="BI515" s="15"/>
      <c r="BJ515" s="15"/>
      <c r="BK515" s="15"/>
      <c r="BL515" s="15"/>
      <c r="BM515" s="15"/>
      <c r="BN515" s="15"/>
      <c r="BO515" s="15"/>
      <c r="BP515" s="15"/>
      <c r="BQ515" s="15"/>
      <c r="BR515" s="15"/>
      <c r="BS515" s="15"/>
      <c r="BT515" s="15"/>
      <c r="BU515" s="15"/>
      <c r="BV515" s="15"/>
      <c r="BW515" s="15"/>
      <c r="BX515" s="15"/>
      <c r="BY515" s="15"/>
      <c r="BZ515" s="15"/>
      <c r="CA515" s="8"/>
      <c r="CB515" s="8"/>
      <c r="CC515" s="8"/>
      <c r="CD515" s="8"/>
      <c r="CE515" s="8"/>
      <c r="CF515" s="8"/>
      <c r="CG515" s="8"/>
      <c r="CH515" s="8"/>
      <c r="CI515" s="8"/>
      <c r="CJ515" s="8"/>
      <c r="CK515" s="8"/>
      <c r="CL515" s="8"/>
      <c r="CM515" s="8"/>
      <c r="CN515" s="8"/>
      <c r="CO515" s="8"/>
      <c r="CP515" s="8"/>
      <c r="CQ515" s="8"/>
      <c r="CR515" s="8"/>
      <c r="CS515" s="8"/>
      <c r="CT515" s="8"/>
      <c r="CU515" s="8"/>
      <c r="CV515" s="8"/>
      <c r="CW515" s="8"/>
      <c r="CX515" s="8"/>
    </row>
    <row r="516" ht="14.25" customHeight="1">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c r="BC516" s="15"/>
      <c r="BD516" s="15"/>
      <c r="BE516" s="15"/>
      <c r="BF516" s="15"/>
      <c r="BG516" s="15"/>
      <c r="BH516" s="15"/>
      <c r="BI516" s="15"/>
      <c r="BJ516" s="15"/>
      <c r="BK516" s="15"/>
      <c r="BL516" s="15"/>
      <c r="BM516" s="15"/>
      <c r="BN516" s="15"/>
      <c r="BO516" s="15"/>
      <c r="BP516" s="15"/>
      <c r="BQ516" s="15"/>
      <c r="BR516" s="15"/>
      <c r="BS516" s="15"/>
      <c r="BT516" s="15"/>
      <c r="BU516" s="15"/>
      <c r="BV516" s="15"/>
      <c r="BW516" s="15"/>
      <c r="BX516" s="15"/>
      <c r="BY516" s="15"/>
      <c r="BZ516" s="15"/>
      <c r="CA516" s="8"/>
      <c r="CB516" s="8"/>
      <c r="CC516" s="8"/>
      <c r="CD516" s="8"/>
      <c r="CE516" s="8"/>
      <c r="CF516" s="8"/>
      <c r="CG516" s="8"/>
      <c r="CH516" s="8"/>
      <c r="CI516" s="8"/>
      <c r="CJ516" s="8"/>
      <c r="CK516" s="8"/>
      <c r="CL516" s="8"/>
      <c r="CM516" s="8"/>
      <c r="CN516" s="8"/>
      <c r="CO516" s="8"/>
      <c r="CP516" s="8"/>
      <c r="CQ516" s="8"/>
      <c r="CR516" s="8"/>
      <c r="CS516" s="8"/>
      <c r="CT516" s="8"/>
      <c r="CU516" s="8"/>
      <c r="CV516" s="8"/>
      <c r="CW516" s="8"/>
      <c r="CX516" s="8"/>
    </row>
    <row r="517" ht="14.25" customHeight="1">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15"/>
      <c r="AH517" s="15"/>
      <c r="AI517" s="15"/>
      <c r="AJ517" s="15"/>
      <c r="AK517" s="15"/>
      <c r="AL517" s="15"/>
      <c r="AM517" s="15"/>
      <c r="AN517" s="15"/>
      <c r="AO517" s="15"/>
      <c r="AP517" s="15"/>
      <c r="AQ517" s="15"/>
      <c r="AR517" s="15"/>
      <c r="AS517" s="15"/>
      <c r="AT517" s="15"/>
      <c r="AU517" s="15"/>
      <c r="AV517" s="15"/>
      <c r="AW517" s="15"/>
      <c r="AX517" s="15"/>
      <c r="AY517" s="15"/>
      <c r="AZ517" s="15"/>
      <c r="BA517" s="15"/>
      <c r="BB517" s="15"/>
      <c r="BC517" s="15"/>
      <c r="BD517" s="15"/>
      <c r="BE517" s="15"/>
      <c r="BF517" s="15"/>
      <c r="BG517" s="15"/>
      <c r="BH517" s="15"/>
      <c r="BI517" s="15"/>
      <c r="BJ517" s="15"/>
      <c r="BK517" s="15"/>
      <c r="BL517" s="15"/>
      <c r="BM517" s="15"/>
      <c r="BN517" s="15"/>
      <c r="BO517" s="15"/>
      <c r="BP517" s="15"/>
      <c r="BQ517" s="15"/>
      <c r="BR517" s="15"/>
      <c r="BS517" s="15"/>
      <c r="BT517" s="15"/>
      <c r="BU517" s="15"/>
      <c r="BV517" s="15"/>
      <c r="BW517" s="15"/>
      <c r="BX517" s="15"/>
      <c r="BY517" s="15"/>
      <c r="BZ517" s="15"/>
      <c r="CA517" s="8"/>
      <c r="CB517" s="8"/>
      <c r="CC517" s="8"/>
      <c r="CD517" s="8"/>
      <c r="CE517" s="8"/>
      <c r="CF517" s="8"/>
      <c r="CG517" s="8"/>
      <c r="CH517" s="8"/>
      <c r="CI517" s="8"/>
      <c r="CJ517" s="8"/>
      <c r="CK517" s="8"/>
      <c r="CL517" s="8"/>
      <c r="CM517" s="8"/>
      <c r="CN517" s="8"/>
      <c r="CO517" s="8"/>
      <c r="CP517" s="8"/>
      <c r="CQ517" s="8"/>
      <c r="CR517" s="8"/>
      <c r="CS517" s="8"/>
      <c r="CT517" s="8"/>
      <c r="CU517" s="8"/>
      <c r="CV517" s="8"/>
      <c r="CW517" s="8"/>
      <c r="CX517" s="8"/>
    </row>
    <row r="518" ht="14.25" customHeight="1">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c r="BC518" s="15"/>
      <c r="BD518" s="15"/>
      <c r="BE518" s="15"/>
      <c r="BF518" s="15"/>
      <c r="BG518" s="15"/>
      <c r="BH518" s="15"/>
      <c r="BI518" s="15"/>
      <c r="BJ518" s="15"/>
      <c r="BK518" s="15"/>
      <c r="BL518" s="15"/>
      <c r="BM518" s="15"/>
      <c r="BN518" s="15"/>
      <c r="BO518" s="15"/>
      <c r="BP518" s="15"/>
      <c r="BQ518" s="15"/>
      <c r="BR518" s="15"/>
      <c r="BS518" s="15"/>
      <c r="BT518" s="15"/>
      <c r="BU518" s="15"/>
      <c r="BV518" s="15"/>
      <c r="BW518" s="15"/>
      <c r="BX518" s="15"/>
      <c r="BY518" s="15"/>
      <c r="BZ518" s="15"/>
      <c r="CA518" s="8"/>
      <c r="CB518" s="8"/>
      <c r="CC518" s="8"/>
      <c r="CD518" s="8"/>
      <c r="CE518" s="8"/>
      <c r="CF518" s="8"/>
      <c r="CG518" s="8"/>
      <c r="CH518" s="8"/>
      <c r="CI518" s="8"/>
      <c r="CJ518" s="8"/>
      <c r="CK518" s="8"/>
      <c r="CL518" s="8"/>
      <c r="CM518" s="8"/>
      <c r="CN518" s="8"/>
      <c r="CO518" s="8"/>
      <c r="CP518" s="8"/>
      <c r="CQ518" s="8"/>
      <c r="CR518" s="8"/>
      <c r="CS518" s="8"/>
      <c r="CT518" s="8"/>
      <c r="CU518" s="8"/>
      <c r="CV518" s="8"/>
      <c r="CW518" s="8"/>
      <c r="CX518" s="8"/>
    </row>
    <row r="519" ht="14.25" customHeight="1">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c r="AG519" s="15"/>
      <c r="AH519" s="15"/>
      <c r="AI519" s="15"/>
      <c r="AJ519" s="15"/>
      <c r="AK519" s="15"/>
      <c r="AL519" s="15"/>
      <c r="AM519" s="15"/>
      <c r="AN519" s="15"/>
      <c r="AO519" s="15"/>
      <c r="AP519" s="15"/>
      <c r="AQ519" s="15"/>
      <c r="AR519" s="15"/>
      <c r="AS519" s="15"/>
      <c r="AT519" s="15"/>
      <c r="AU519" s="15"/>
      <c r="AV519" s="15"/>
      <c r="AW519" s="15"/>
      <c r="AX519" s="15"/>
      <c r="AY519" s="15"/>
      <c r="AZ519" s="15"/>
      <c r="BA519" s="15"/>
      <c r="BB519" s="15"/>
      <c r="BC519" s="15"/>
      <c r="BD519" s="15"/>
      <c r="BE519" s="15"/>
      <c r="BF519" s="15"/>
      <c r="BG519" s="15"/>
      <c r="BH519" s="15"/>
      <c r="BI519" s="15"/>
      <c r="BJ519" s="15"/>
      <c r="BK519" s="15"/>
      <c r="BL519" s="15"/>
      <c r="BM519" s="15"/>
      <c r="BN519" s="15"/>
      <c r="BO519" s="15"/>
      <c r="BP519" s="15"/>
      <c r="BQ519" s="15"/>
      <c r="BR519" s="15"/>
      <c r="BS519" s="15"/>
      <c r="BT519" s="15"/>
      <c r="BU519" s="15"/>
      <c r="BV519" s="15"/>
      <c r="BW519" s="15"/>
      <c r="BX519" s="15"/>
      <c r="BY519" s="15"/>
      <c r="BZ519" s="15"/>
      <c r="CA519" s="8"/>
      <c r="CB519" s="8"/>
      <c r="CC519" s="8"/>
      <c r="CD519" s="8"/>
      <c r="CE519" s="8"/>
      <c r="CF519" s="8"/>
      <c r="CG519" s="8"/>
      <c r="CH519" s="8"/>
      <c r="CI519" s="8"/>
      <c r="CJ519" s="8"/>
      <c r="CK519" s="8"/>
      <c r="CL519" s="8"/>
      <c r="CM519" s="8"/>
      <c r="CN519" s="8"/>
      <c r="CO519" s="8"/>
      <c r="CP519" s="8"/>
      <c r="CQ519" s="8"/>
      <c r="CR519" s="8"/>
      <c r="CS519" s="8"/>
      <c r="CT519" s="8"/>
      <c r="CU519" s="8"/>
      <c r="CV519" s="8"/>
      <c r="CW519" s="8"/>
      <c r="CX519" s="8"/>
    </row>
    <row r="520" ht="14.25" customHeight="1">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c r="BC520" s="15"/>
      <c r="BD520" s="15"/>
      <c r="BE520" s="15"/>
      <c r="BF520" s="15"/>
      <c r="BG520" s="15"/>
      <c r="BH520" s="15"/>
      <c r="BI520" s="15"/>
      <c r="BJ520" s="15"/>
      <c r="BK520" s="15"/>
      <c r="BL520" s="15"/>
      <c r="BM520" s="15"/>
      <c r="BN520" s="15"/>
      <c r="BO520" s="15"/>
      <c r="BP520" s="15"/>
      <c r="BQ520" s="15"/>
      <c r="BR520" s="15"/>
      <c r="BS520" s="15"/>
      <c r="BT520" s="15"/>
      <c r="BU520" s="15"/>
      <c r="BV520" s="15"/>
      <c r="BW520" s="15"/>
      <c r="BX520" s="15"/>
      <c r="BY520" s="15"/>
      <c r="BZ520" s="15"/>
      <c r="CA520" s="8"/>
      <c r="CB520" s="8"/>
      <c r="CC520" s="8"/>
      <c r="CD520" s="8"/>
      <c r="CE520" s="8"/>
      <c r="CF520" s="8"/>
      <c r="CG520" s="8"/>
      <c r="CH520" s="8"/>
      <c r="CI520" s="8"/>
      <c r="CJ520" s="8"/>
      <c r="CK520" s="8"/>
      <c r="CL520" s="8"/>
      <c r="CM520" s="8"/>
      <c r="CN520" s="8"/>
      <c r="CO520" s="8"/>
      <c r="CP520" s="8"/>
      <c r="CQ520" s="8"/>
      <c r="CR520" s="8"/>
      <c r="CS520" s="8"/>
      <c r="CT520" s="8"/>
      <c r="CU520" s="8"/>
      <c r="CV520" s="8"/>
      <c r="CW520" s="8"/>
      <c r="CX520" s="8"/>
    </row>
    <row r="521" ht="14.25" customHeight="1">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c r="AG521" s="15"/>
      <c r="AH521" s="15"/>
      <c r="AI521" s="15"/>
      <c r="AJ521" s="15"/>
      <c r="AK521" s="15"/>
      <c r="AL521" s="15"/>
      <c r="AM521" s="15"/>
      <c r="AN521" s="15"/>
      <c r="AO521" s="15"/>
      <c r="AP521" s="15"/>
      <c r="AQ521" s="15"/>
      <c r="AR521" s="15"/>
      <c r="AS521" s="15"/>
      <c r="AT521" s="15"/>
      <c r="AU521" s="15"/>
      <c r="AV521" s="15"/>
      <c r="AW521" s="15"/>
      <c r="AX521" s="15"/>
      <c r="AY521" s="15"/>
      <c r="AZ521" s="15"/>
      <c r="BA521" s="15"/>
      <c r="BB521" s="15"/>
      <c r="BC521" s="15"/>
      <c r="BD521" s="15"/>
      <c r="BE521" s="15"/>
      <c r="BF521" s="15"/>
      <c r="BG521" s="15"/>
      <c r="BH521" s="15"/>
      <c r="BI521" s="15"/>
      <c r="BJ521" s="15"/>
      <c r="BK521" s="15"/>
      <c r="BL521" s="15"/>
      <c r="BM521" s="15"/>
      <c r="BN521" s="15"/>
      <c r="BO521" s="15"/>
      <c r="BP521" s="15"/>
      <c r="BQ521" s="15"/>
      <c r="BR521" s="15"/>
      <c r="BS521" s="15"/>
      <c r="BT521" s="15"/>
      <c r="BU521" s="15"/>
      <c r="BV521" s="15"/>
      <c r="BW521" s="15"/>
      <c r="BX521" s="15"/>
      <c r="BY521" s="15"/>
      <c r="BZ521" s="15"/>
      <c r="CA521" s="8"/>
      <c r="CB521" s="8"/>
      <c r="CC521" s="8"/>
      <c r="CD521" s="8"/>
      <c r="CE521" s="8"/>
      <c r="CF521" s="8"/>
      <c r="CG521" s="8"/>
      <c r="CH521" s="8"/>
      <c r="CI521" s="8"/>
      <c r="CJ521" s="8"/>
      <c r="CK521" s="8"/>
      <c r="CL521" s="8"/>
      <c r="CM521" s="8"/>
      <c r="CN521" s="8"/>
      <c r="CO521" s="8"/>
      <c r="CP521" s="8"/>
      <c r="CQ521" s="8"/>
      <c r="CR521" s="8"/>
      <c r="CS521" s="8"/>
      <c r="CT521" s="8"/>
      <c r="CU521" s="8"/>
      <c r="CV521" s="8"/>
      <c r="CW521" s="8"/>
      <c r="CX521" s="8"/>
    </row>
    <row r="522" ht="14.25" customHeight="1">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c r="BC522" s="15"/>
      <c r="BD522" s="15"/>
      <c r="BE522" s="15"/>
      <c r="BF522" s="15"/>
      <c r="BG522" s="15"/>
      <c r="BH522" s="15"/>
      <c r="BI522" s="15"/>
      <c r="BJ522" s="15"/>
      <c r="BK522" s="15"/>
      <c r="BL522" s="15"/>
      <c r="BM522" s="15"/>
      <c r="BN522" s="15"/>
      <c r="BO522" s="15"/>
      <c r="BP522" s="15"/>
      <c r="BQ522" s="15"/>
      <c r="BR522" s="15"/>
      <c r="BS522" s="15"/>
      <c r="BT522" s="15"/>
      <c r="BU522" s="15"/>
      <c r="BV522" s="15"/>
      <c r="BW522" s="15"/>
      <c r="BX522" s="15"/>
      <c r="BY522" s="15"/>
      <c r="BZ522" s="15"/>
      <c r="CA522" s="8"/>
      <c r="CB522" s="8"/>
      <c r="CC522" s="8"/>
      <c r="CD522" s="8"/>
      <c r="CE522" s="8"/>
      <c r="CF522" s="8"/>
      <c r="CG522" s="8"/>
      <c r="CH522" s="8"/>
      <c r="CI522" s="8"/>
      <c r="CJ522" s="8"/>
      <c r="CK522" s="8"/>
      <c r="CL522" s="8"/>
      <c r="CM522" s="8"/>
      <c r="CN522" s="8"/>
      <c r="CO522" s="8"/>
      <c r="CP522" s="8"/>
      <c r="CQ522" s="8"/>
      <c r="CR522" s="8"/>
      <c r="CS522" s="8"/>
      <c r="CT522" s="8"/>
      <c r="CU522" s="8"/>
      <c r="CV522" s="8"/>
      <c r="CW522" s="8"/>
      <c r="CX522" s="8"/>
    </row>
    <row r="523" ht="14.25" customHeight="1">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c r="AB523" s="15"/>
      <c r="AC523" s="15"/>
      <c r="AD523" s="15"/>
      <c r="AE523" s="15"/>
      <c r="AF523" s="15"/>
      <c r="AG523" s="15"/>
      <c r="AH523" s="15"/>
      <c r="AI523" s="15"/>
      <c r="AJ523" s="15"/>
      <c r="AK523" s="15"/>
      <c r="AL523" s="15"/>
      <c r="AM523" s="15"/>
      <c r="AN523" s="15"/>
      <c r="AO523" s="15"/>
      <c r="AP523" s="15"/>
      <c r="AQ523" s="15"/>
      <c r="AR523" s="15"/>
      <c r="AS523" s="15"/>
      <c r="AT523" s="15"/>
      <c r="AU523" s="15"/>
      <c r="AV523" s="15"/>
      <c r="AW523" s="15"/>
      <c r="AX523" s="15"/>
      <c r="AY523" s="15"/>
      <c r="AZ523" s="15"/>
      <c r="BA523" s="15"/>
      <c r="BB523" s="15"/>
      <c r="BC523" s="15"/>
      <c r="BD523" s="15"/>
      <c r="BE523" s="15"/>
      <c r="BF523" s="15"/>
      <c r="BG523" s="15"/>
      <c r="BH523" s="15"/>
      <c r="BI523" s="15"/>
      <c r="BJ523" s="15"/>
      <c r="BK523" s="15"/>
      <c r="BL523" s="15"/>
      <c r="BM523" s="15"/>
      <c r="BN523" s="15"/>
      <c r="BO523" s="15"/>
      <c r="BP523" s="15"/>
      <c r="BQ523" s="15"/>
      <c r="BR523" s="15"/>
      <c r="BS523" s="15"/>
      <c r="BT523" s="15"/>
      <c r="BU523" s="15"/>
      <c r="BV523" s="15"/>
      <c r="BW523" s="15"/>
      <c r="BX523" s="15"/>
      <c r="BY523" s="15"/>
      <c r="BZ523" s="15"/>
      <c r="CA523" s="8"/>
      <c r="CB523" s="8"/>
      <c r="CC523" s="8"/>
      <c r="CD523" s="8"/>
      <c r="CE523" s="8"/>
      <c r="CF523" s="8"/>
      <c r="CG523" s="8"/>
      <c r="CH523" s="8"/>
      <c r="CI523" s="8"/>
      <c r="CJ523" s="8"/>
      <c r="CK523" s="8"/>
      <c r="CL523" s="8"/>
      <c r="CM523" s="8"/>
      <c r="CN523" s="8"/>
      <c r="CO523" s="8"/>
      <c r="CP523" s="8"/>
      <c r="CQ523" s="8"/>
      <c r="CR523" s="8"/>
      <c r="CS523" s="8"/>
      <c r="CT523" s="8"/>
      <c r="CU523" s="8"/>
      <c r="CV523" s="8"/>
      <c r="CW523" s="8"/>
      <c r="CX523" s="8"/>
    </row>
    <row r="524" ht="14.25" customHeight="1">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c r="BC524" s="15"/>
      <c r="BD524" s="15"/>
      <c r="BE524" s="15"/>
      <c r="BF524" s="15"/>
      <c r="BG524" s="15"/>
      <c r="BH524" s="15"/>
      <c r="BI524" s="15"/>
      <c r="BJ524" s="15"/>
      <c r="BK524" s="15"/>
      <c r="BL524" s="15"/>
      <c r="BM524" s="15"/>
      <c r="BN524" s="15"/>
      <c r="BO524" s="15"/>
      <c r="BP524" s="15"/>
      <c r="BQ524" s="15"/>
      <c r="BR524" s="15"/>
      <c r="BS524" s="15"/>
      <c r="BT524" s="15"/>
      <c r="BU524" s="15"/>
      <c r="BV524" s="15"/>
      <c r="BW524" s="15"/>
      <c r="BX524" s="15"/>
      <c r="BY524" s="15"/>
      <c r="BZ524" s="15"/>
      <c r="CA524" s="8"/>
      <c r="CB524" s="8"/>
      <c r="CC524" s="8"/>
      <c r="CD524" s="8"/>
      <c r="CE524" s="8"/>
      <c r="CF524" s="8"/>
      <c r="CG524" s="8"/>
      <c r="CH524" s="8"/>
      <c r="CI524" s="8"/>
      <c r="CJ524" s="8"/>
      <c r="CK524" s="8"/>
      <c r="CL524" s="8"/>
      <c r="CM524" s="8"/>
      <c r="CN524" s="8"/>
      <c r="CO524" s="8"/>
      <c r="CP524" s="8"/>
      <c r="CQ524" s="8"/>
      <c r="CR524" s="8"/>
      <c r="CS524" s="8"/>
      <c r="CT524" s="8"/>
      <c r="CU524" s="8"/>
      <c r="CV524" s="8"/>
      <c r="CW524" s="8"/>
      <c r="CX524" s="8"/>
    </row>
    <row r="525" ht="14.25" customHeight="1">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c r="AB525" s="15"/>
      <c r="AC525" s="15"/>
      <c r="AD525" s="15"/>
      <c r="AE525" s="15"/>
      <c r="AF525" s="15"/>
      <c r="AG525" s="15"/>
      <c r="AH525" s="15"/>
      <c r="AI525" s="15"/>
      <c r="AJ525" s="15"/>
      <c r="AK525" s="15"/>
      <c r="AL525" s="15"/>
      <c r="AM525" s="15"/>
      <c r="AN525" s="15"/>
      <c r="AO525" s="15"/>
      <c r="AP525" s="15"/>
      <c r="AQ525" s="15"/>
      <c r="AR525" s="15"/>
      <c r="AS525" s="15"/>
      <c r="AT525" s="15"/>
      <c r="AU525" s="15"/>
      <c r="AV525" s="15"/>
      <c r="AW525" s="15"/>
      <c r="AX525" s="15"/>
      <c r="AY525" s="15"/>
      <c r="AZ525" s="15"/>
      <c r="BA525" s="15"/>
      <c r="BB525" s="15"/>
      <c r="BC525" s="15"/>
      <c r="BD525" s="15"/>
      <c r="BE525" s="15"/>
      <c r="BF525" s="15"/>
      <c r="BG525" s="15"/>
      <c r="BH525" s="15"/>
      <c r="BI525" s="15"/>
      <c r="BJ525" s="15"/>
      <c r="BK525" s="15"/>
      <c r="BL525" s="15"/>
      <c r="BM525" s="15"/>
      <c r="BN525" s="15"/>
      <c r="BO525" s="15"/>
      <c r="BP525" s="15"/>
      <c r="BQ525" s="15"/>
      <c r="BR525" s="15"/>
      <c r="BS525" s="15"/>
      <c r="BT525" s="15"/>
      <c r="BU525" s="15"/>
      <c r="BV525" s="15"/>
      <c r="BW525" s="15"/>
      <c r="BX525" s="15"/>
      <c r="BY525" s="15"/>
      <c r="BZ525" s="15"/>
      <c r="CA525" s="8"/>
      <c r="CB525" s="8"/>
      <c r="CC525" s="8"/>
      <c r="CD525" s="8"/>
      <c r="CE525" s="8"/>
      <c r="CF525" s="8"/>
      <c r="CG525" s="8"/>
      <c r="CH525" s="8"/>
      <c r="CI525" s="8"/>
      <c r="CJ525" s="8"/>
      <c r="CK525" s="8"/>
      <c r="CL525" s="8"/>
      <c r="CM525" s="8"/>
      <c r="CN525" s="8"/>
      <c r="CO525" s="8"/>
      <c r="CP525" s="8"/>
      <c r="CQ525" s="8"/>
      <c r="CR525" s="8"/>
      <c r="CS525" s="8"/>
      <c r="CT525" s="8"/>
      <c r="CU525" s="8"/>
      <c r="CV525" s="8"/>
      <c r="CW525" s="8"/>
      <c r="CX525" s="8"/>
    </row>
    <row r="526" ht="14.25" customHeight="1">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c r="BC526" s="15"/>
      <c r="BD526" s="15"/>
      <c r="BE526" s="15"/>
      <c r="BF526" s="15"/>
      <c r="BG526" s="15"/>
      <c r="BH526" s="15"/>
      <c r="BI526" s="15"/>
      <c r="BJ526" s="15"/>
      <c r="BK526" s="15"/>
      <c r="BL526" s="15"/>
      <c r="BM526" s="15"/>
      <c r="BN526" s="15"/>
      <c r="BO526" s="15"/>
      <c r="BP526" s="15"/>
      <c r="BQ526" s="15"/>
      <c r="BR526" s="15"/>
      <c r="BS526" s="15"/>
      <c r="BT526" s="15"/>
      <c r="BU526" s="15"/>
      <c r="BV526" s="15"/>
      <c r="BW526" s="15"/>
      <c r="BX526" s="15"/>
      <c r="BY526" s="15"/>
      <c r="BZ526" s="15"/>
      <c r="CA526" s="8"/>
      <c r="CB526" s="8"/>
      <c r="CC526" s="8"/>
      <c r="CD526" s="8"/>
      <c r="CE526" s="8"/>
      <c r="CF526" s="8"/>
      <c r="CG526" s="8"/>
      <c r="CH526" s="8"/>
      <c r="CI526" s="8"/>
      <c r="CJ526" s="8"/>
      <c r="CK526" s="8"/>
      <c r="CL526" s="8"/>
      <c r="CM526" s="8"/>
      <c r="CN526" s="8"/>
      <c r="CO526" s="8"/>
      <c r="CP526" s="8"/>
      <c r="CQ526" s="8"/>
      <c r="CR526" s="8"/>
      <c r="CS526" s="8"/>
      <c r="CT526" s="8"/>
      <c r="CU526" s="8"/>
      <c r="CV526" s="8"/>
      <c r="CW526" s="8"/>
      <c r="CX526" s="8"/>
    </row>
    <row r="527" ht="14.25" customHeight="1">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5"/>
      <c r="BC527" s="15"/>
      <c r="BD527" s="15"/>
      <c r="BE527" s="15"/>
      <c r="BF527" s="15"/>
      <c r="BG527" s="15"/>
      <c r="BH527" s="15"/>
      <c r="BI527" s="15"/>
      <c r="BJ527" s="15"/>
      <c r="BK527" s="15"/>
      <c r="BL527" s="15"/>
      <c r="BM527" s="15"/>
      <c r="BN527" s="15"/>
      <c r="BO527" s="15"/>
      <c r="BP527" s="15"/>
      <c r="BQ527" s="15"/>
      <c r="BR527" s="15"/>
      <c r="BS527" s="15"/>
      <c r="BT527" s="15"/>
      <c r="BU527" s="15"/>
      <c r="BV527" s="15"/>
      <c r="BW527" s="15"/>
      <c r="BX527" s="15"/>
      <c r="BY527" s="15"/>
      <c r="BZ527" s="15"/>
      <c r="CA527" s="8"/>
      <c r="CB527" s="8"/>
      <c r="CC527" s="8"/>
      <c r="CD527" s="8"/>
      <c r="CE527" s="8"/>
      <c r="CF527" s="8"/>
      <c r="CG527" s="8"/>
      <c r="CH527" s="8"/>
      <c r="CI527" s="8"/>
      <c r="CJ527" s="8"/>
      <c r="CK527" s="8"/>
      <c r="CL527" s="8"/>
      <c r="CM527" s="8"/>
      <c r="CN527" s="8"/>
      <c r="CO527" s="8"/>
      <c r="CP527" s="8"/>
      <c r="CQ527" s="8"/>
      <c r="CR527" s="8"/>
      <c r="CS527" s="8"/>
      <c r="CT527" s="8"/>
      <c r="CU527" s="8"/>
      <c r="CV527" s="8"/>
      <c r="CW527" s="8"/>
      <c r="CX527" s="8"/>
    </row>
    <row r="528" ht="14.25" customHeight="1">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c r="BC528" s="15"/>
      <c r="BD528" s="15"/>
      <c r="BE528" s="15"/>
      <c r="BF528" s="15"/>
      <c r="BG528" s="15"/>
      <c r="BH528" s="15"/>
      <c r="BI528" s="15"/>
      <c r="BJ528" s="15"/>
      <c r="BK528" s="15"/>
      <c r="BL528" s="15"/>
      <c r="BM528" s="15"/>
      <c r="BN528" s="15"/>
      <c r="BO528" s="15"/>
      <c r="BP528" s="15"/>
      <c r="BQ528" s="15"/>
      <c r="BR528" s="15"/>
      <c r="BS528" s="15"/>
      <c r="BT528" s="15"/>
      <c r="BU528" s="15"/>
      <c r="BV528" s="15"/>
      <c r="BW528" s="15"/>
      <c r="BX528" s="15"/>
      <c r="BY528" s="15"/>
      <c r="BZ528" s="15"/>
      <c r="CA528" s="8"/>
      <c r="CB528" s="8"/>
      <c r="CC528" s="8"/>
      <c r="CD528" s="8"/>
      <c r="CE528" s="8"/>
      <c r="CF528" s="8"/>
      <c r="CG528" s="8"/>
      <c r="CH528" s="8"/>
      <c r="CI528" s="8"/>
      <c r="CJ528" s="8"/>
      <c r="CK528" s="8"/>
      <c r="CL528" s="8"/>
      <c r="CM528" s="8"/>
      <c r="CN528" s="8"/>
      <c r="CO528" s="8"/>
      <c r="CP528" s="8"/>
      <c r="CQ528" s="8"/>
      <c r="CR528" s="8"/>
      <c r="CS528" s="8"/>
      <c r="CT528" s="8"/>
      <c r="CU528" s="8"/>
      <c r="CV528" s="8"/>
      <c r="CW528" s="8"/>
      <c r="CX528" s="8"/>
    </row>
    <row r="529" ht="14.25" customHeight="1">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c r="AB529" s="15"/>
      <c r="AC529" s="15"/>
      <c r="AD529" s="15"/>
      <c r="AE529" s="15"/>
      <c r="AF529" s="15"/>
      <c r="AG529" s="15"/>
      <c r="AH529" s="15"/>
      <c r="AI529" s="15"/>
      <c r="AJ529" s="15"/>
      <c r="AK529" s="15"/>
      <c r="AL529" s="15"/>
      <c r="AM529" s="15"/>
      <c r="AN529" s="15"/>
      <c r="AO529" s="15"/>
      <c r="AP529" s="15"/>
      <c r="AQ529" s="15"/>
      <c r="AR529" s="15"/>
      <c r="AS529" s="15"/>
      <c r="AT529" s="15"/>
      <c r="AU529" s="15"/>
      <c r="AV529" s="15"/>
      <c r="AW529" s="15"/>
      <c r="AX529" s="15"/>
      <c r="AY529" s="15"/>
      <c r="AZ529" s="15"/>
      <c r="BA529" s="15"/>
      <c r="BB529" s="15"/>
      <c r="BC529" s="15"/>
      <c r="BD529" s="15"/>
      <c r="BE529" s="15"/>
      <c r="BF529" s="15"/>
      <c r="BG529" s="15"/>
      <c r="BH529" s="15"/>
      <c r="BI529" s="15"/>
      <c r="BJ529" s="15"/>
      <c r="BK529" s="15"/>
      <c r="BL529" s="15"/>
      <c r="BM529" s="15"/>
      <c r="BN529" s="15"/>
      <c r="BO529" s="15"/>
      <c r="BP529" s="15"/>
      <c r="BQ529" s="15"/>
      <c r="BR529" s="15"/>
      <c r="BS529" s="15"/>
      <c r="BT529" s="15"/>
      <c r="BU529" s="15"/>
      <c r="BV529" s="15"/>
      <c r="BW529" s="15"/>
      <c r="BX529" s="15"/>
      <c r="BY529" s="15"/>
      <c r="BZ529" s="15"/>
      <c r="CA529" s="8"/>
      <c r="CB529" s="8"/>
      <c r="CC529" s="8"/>
      <c r="CD529" s="8"/>
      <c r="CE529" s="8"/>
      <c r="CF529" s="8"/>
      <c r="CG529" s="8"/>
      <c r="CH529" s="8"/>
      <c r="CI529" s="8"/>
      <c r="CJ529" s="8"/>
      <c r="CK529" s="8"/>
      <c r="CL529" s="8"/>
      <c r="CM529" s="8"/>
      <c r="CN529" s="8"/>
      <c r="CO529" s="8"/>
      <c r="CP529" s="8"/>
      <c r="CQ529" s="8"/>
      <c r="CR529" s="8"/>
      <c r="CS529" s="8"/>
      <c r="CT529" s="8"/>
      <c r="CU529" s="8"/>
      <c r="CV529" s="8"/>
      <c r="CW529" s="8"/>
      <c r="CX529" s="8"/>
    </row>
    <row r="530" ht="14.25" customHeight="1">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c r="BC530" s="15"/>
      <c r="BD530" s="15"/>
      <c r="BE530" s="15"/>
      <c r="BF530" s="15"/>
      <c r="BG530" s="15"/>
      <c r="BH530" s="15"/>
      <c r="BI530" s="15"/>
      <c r="BJ530" s="15"/>
      <c r="BK530" s="15"/>
      <c r="BL530" s="15"/>
      <c r="BM530" s="15"/>
      <c r="BN530" s="15"/>
      <c r="BO530" s="15"/>
      <c r="BP530" s="15"/>
      <c r="BQ530" s="15"/>
      <c r="BR530" s="15"/>
      <c r="BS530" s="15"/>
      <c r="BT530" s="15"/>
      <c r="BU530" s="15"/>
      <c r="BV530" s="15"/>
      <c r="BW530" s="15"/>
      <c r="BX530" s="15"/>
      <c r="BY530" s="15"/>
      <c r="BZ530" s="15"/>
      <c r="CA530" s="8"/>
      <c r="CB530" s="8"/>
      <c r="CC530" s="8"/>
      <c r="CD530" s="8"/>
      <c r="CE530" s="8"/>
      <c r="CF530" s="8"/>
      <c r="CG530" s="8"/>
      <c r="CH530" s="8"/>
      <c r="CI530" s="8"/>
      <c r="CJ530" s="8"/>
      <c r="CK530" s="8"/>
      <c r="CL530" s="8"/>
      <c r="CM530" s="8"/>
      <c r="CN530" s="8"/>
      <c r="CO530" s="8"/>
      <c r="CP530" s="8"/>
      <c r="CQ530" s="8"/>
      <c r="CR530" s="8"/>
      <c r="CS530" s="8"/>
      <c r="CT530" s="8"/>
      <c r="CU530" s="8"/>
      <c r="CV530" s="8"/>
      <c r="CW530" s="8"/>
      <c r="CX530" s="8"/>
    </row>
    <row r="531" ht="14.25" customHeight="1">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c r="AB531" s="15"/>
      <c r="AC531" s="15"/>
      <c r="AD531" s="15"/>
      <c r="AE531" s="15"/>
      <c r="AF531" s="15"/>
      <c r="AG531" s="15"/>
      <c r="AH531" s="15"/>
      <c r="AI531" s="15"/>
      <c r="AJ531" s="15"/>
      <c r="AK531" s="15"/>
      <c r="AL531" s="15"/>
      <c r="AM531" s="15"/>
      <c r="AN531" s="15"/>
      <c r="AO531" s="15"/>
      <c r="AP531" s="15"/>
      <c r="AQ531" s="15"/>
      <c r="AR531" s="15"/>
      <c r="AS531" s="15"/>
      <c r="AT531" s="15"/>
      <c r="AU531" s="15"/>
      <c r="AV531" s="15"/>
      <c r="AW531" s="15"/>
      <c r="AX531" s="15"/>
      <c r="AY531" s="15"/>
      <c r="AZ531" s="15"/>
      <c r="BA531" s="15"/>
      <c r="BB531" s="15"/>
      <c r="BC531" s="15"/>
      <c r="BD531" s="15"/>
      <c r="BE531" s="15"/>
      <c r="BF531" s="15"/>
      <c r="BG531" s="15"/>
      <c r="BH531" s="15"/>
      <c r="BI531" s="15"/>
      <c r="BJ531" s="15"/>
      <c r="BK531" s="15"/>
      <c r="BL531" s="15"/>
      <c r="BM531" s="15"/>
      <c r="BN531" s="15"/>
      <c r="BO531" s="15"/>
      <c r="BP531" s="15"/>
      <c r="BQ531" s="15"/>
      <c r="BR531" s="15"/>
      <c r="BS531" s="15"/>
      <c r="BT531" s="15"/>
      <c r="BU531" s="15"/>
      <c r="BV531" s="15"/>
      <c r="BW531" s="15"/>
      <c r="BX531" s="15"/>
      <c r="BY531" s="15"/>
      <c r="BZ531" s="15"/>
      <c r="CA531" s="8"/>
      <c r="CB531" s="8"/>
      <c r="CC531" s="8"/>
      <c r="CD531" s="8"/>
      <c r="CE531" s="8"/>
      <c r="CF531" s="8"/>
      <c r="CG531" s="8"/>
      <c r="CH531" s="8"/>
      <c r="CI531" s="8"/>
      <c r="CJ531" s="8"/>
      <c r="CK531" s="8"/>
      <c r="CL531" s="8"/>
      <c r="CM531" s="8"/>
      <c r="CN531" s="8"/>
      <c r="CO531" s="8"/>
      <c r="CP531" s="8"/>
      <c r="CQ531" s="8"/>
      <c r="CR531" s="8"/>
      <c r="CS531" s="8"/>
      <c r="CT531" s="8"/>
      <c r="CU531" s="8"/>
      <c r="CV531" s="8"/>
      <c r="CW531" s="8"/>
      <c r="CX531" s="8"/>
    </row>
    <row r="532" ht="14.25" customHeight="1">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c r="BC532" s="15"/>
      <c r="BD532" s="15"/>
      <c r="BE532" s="15"/>
      <c r="BF532" s="15"/>
      <c r="BG532" s="15"/>
      <c r="BH532" s="15"/>
      <c r="BI532" s="15"/>
      <c r="BJ532" s="15"/>
      <c r="BK532" s="15"/>
      <c r="BL532" s="15"/>
      <c r="BM532" s="15"/>
      <c r="BN532" s="15"/>
      <c r="BO532" s="15"/>
      <c r="BP532" s="15"/>
      <c r="BQ532" s="15"/>
      <c r="BR532" s="15"/>
      <c r="BS532" s="15"/>
      <c r="BT532" s="15"/>
      <c r="BU532" s="15"/>
      <c r="BV532" s="15"/>
      <c r="BW532" s="15"/>
      <c r="BX532" s="15"/>
      <c r="BY532" s="15"/>
      <c r="BZ532" s="15"/>
      <c r="CA532" s="8"/>
      <c r="CB532" s="8"/>
      <c r="CC532" s="8"/>
      <c r="CD532" s="8"/>
      <c r="CE532" s="8"/>
      <c r="CF532" s="8"/>
      <c r="CG532" s="8"/>
      <c r="CH532" s="8"/>
      <c r="CI532" s="8"/>
      <c r="CJ532" s="8"/>
      <c r="CK532" s="8"/>
      <c r="CL532" s="8"/>
      <c r="CM532" s="8"/>
      <c r="CN532" s="8"/>
      <c r="CO532" s="8"/>
      <c r="CP532" s="8"/>
      <c r="CQ532" s="8"/>
      <c r="CR532" s="8"/>
      <c r="CS532" s="8"/>
      <c r="CT532" s="8"/>
      <c r="CU532" s="8"/>
      <c r="CV532" s="8"/>
      <c r="CW532" s="8"/>
      <c r="CX532" s="8"/>
    </row>
    <row r="533" ht="14.25" customHeight="1">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c r="AG533" s="15"/>
      <c r="AH533" s="15"/>
      <c r="AI533" s="15"/>
      <c r="AJ533" s="15"/>
      <c r="AK533" s="15"/>
      <c r="AL533" s="15"/>
      <c r="AM533" s="15"/>
      <c r="AN533" s="15"/>
      <c r="AO533" s="15"/>
      <c r="AP533" s="15"/>
      <c r="AQ533" s="15"/>
      <c r="AR533" s="15"/>
      <c r="AS533" s="15"/>
      <c r="AT533" s="15"/>
      <c r="AU533" s="15"/>
      <c r="AV533" s="15"/>
      <c r="AW533" s="15"/>
      <c r="AX533" s="15"/>
      <c r="AY533" s="15"/>
      <c r="AZ533" s="15"/>
      <c r="BA533" s="15"/>
      <c r="BB533" s="15"/>
      <c r="BC533" s="15"/>
      <c r="BD533" s="15"/>
      <c r="BE533" s="15"/>
      <c r="BF533" s="15"/>
      <c r="BG533" s="15"/>
      <c r="BH533" s="15"/>
      <c r="BI533" s="15"/>
      <c r="BJ533" s="15"/>
      <c r="BK533" s="15"/>
      <c r="BL533" s="15"/>
      <c r="BM533" s="15"/>
      <c r="BN533" s="15"/>
      <c r="BO533" s="15"/>
      <c r="BP533" s="15"/>
      <c r="BQ533" s="15"/>
      <c r="BR533" s="15"/>
      <c r="BS533" s="15"/>
      <c r="BT533" s="15"/>
      <c r="BU533" s="15"/>
      <c r="BV533" s="15"/>
      <c r="BW533" s="15"/>
      <c r="BX533" s="15"/>
      <c r="BY533" s="15"/>
      <c r="BZ533" s="15"/>
      <c r="CA533" s="8"/>
      <c r="CB533" s="8"/>
      <c r="CC533" s="8"/>
      <c r="CD533" s="8"/>
      <c r="CE533" s="8"/>
      <c r="CF533" s="8"/>
      <c r="CG533" s="8"/>
      <c r="CH533" s="8"/>
      <c r="CI533" s="8"/>
      <c r="CJ533" s="8"/>
      <c r="CK533" s="8"/>
      <c r="CL533" s="8"/>
      <c r="CM533" s="8"/>
      <c r="CN533" s="8"/>
      <c r="CO533" s="8"/>
      <c r="CP533" s="8"/>
      <c r="CQ533" s="8"/>
      <c r="CR533" s="8"/>
      <c r="CS533" s="8"/>
      <c r="CT533" s="8"/>
      <c r="CU533" s="8"/>
      <c r="CV533" s="8"/>
      <c r="CW533" s="8"/>
      <c r="CX533" s="8"/>
    </row>
    <row r="534" ht="14.25" customHeight="1">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c r="BC534" s="15"/>
      <c r="BD534" s="15"/>
      <c r="BE534" s="15"/>
      <c r="BF534" s="15"/>
      <c r="BG534" s="15"/>
      <c r="BH534" s="15"/>
      <c r="BI534" s="15"/>
      <c r="BJ534" s="15"/>
      <c r="BK534" s="15"/>
      <c r="BL534" s="15"/>
      <c r="BM534" s="15"/>
      <c r="BN534" s="15"/>
      <c r="BO534" s="15"/>
      <c r="BP534" s="15"/>
      <c r="BQ534" s="15"/>
      <c r="BR534" s="15"/>
      <c r="BS534" s="15"/>
      <c r="BT534" s="15"/>
      <c r="BU534" s="15"/>
      <c r="BV534" s="15"/>
      <c r="BW534" s="15"/>
      <c r="BX534" s="15"/>
      <c r="BY534" s="15"/>
      <c r="BZ534" s="15"/>
      <c r="CA534" s="8"/>
      <c r="CB534" s="8"/>
      <c r="CC534" s="8"/>
      <c r="CD534" s="8"/>
      <c r="CE534" s="8"/>
      <c r="CF534" s="8"/>
      <c r="CG534" s="8"/>
      <c r="CH534" s="8"/>
      <c r="CI534" s="8"/>
      <c r="CJ534" s="8"/>
      <c r="CK534" s="8"/>
      <c r="CL534" s="8"/>
      <c r="CM534" s="8"/>
      <c r="CN534" s="8"/>
      <c r="CO534" s="8"/>
      <c r="CP534" s="8"/>
      <c r="CQ534" s="8"/>
      <c r="CR534" s="8"/>
      <c r="CS534" s="8"/>
      <c r="CT534" s="8"/>
      <c r="CU534" s="8"/>
      <c r="CV534" s="8"/>
      <c r="CW534" s="8"/>
      <c r="CX534" s="8"/>
    </row>
    <row r="535" ht="14.25" customHeight="1">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c r="AG535" s="15"/>
      <c r="AH535" s="15"/>
      <c r="AI535" s="15"/>
      <c r="AJ535" s="15"/>
      <c r="AK535" s="15"/>
      <c r="AL535" s="15"/>
      <c r="AM535" s="15"/>
      <c r="AN535" s="15"/>
      <c r="AO535" s="15"/>
      <c r="AP535" s="15"/>
      <c r="AQ535" s="15"/>
      <c r="AR535" s="15"/>
      <c r="AS535" s="15"/>
      <c r="AT535" s="15"/>
      <c r="AU535" s="15"/>
      <c r="AV535" s="15"/>
      <c r="AW535" s="15"/>
      <c r="AX535" s="15"/>
      <c r="AY535" s="15"/>
      <c r="AZ535" s="15"/>
      <c r="BA535" s="15"/>
      <c r="BB535" s="15"/>
      <c r="BC535" s="15"/>
      <c r="BD535" s="15"/>
      <c r="BE535" s="15"/>
      <c r="BF535" s="15"/>
      <c r="BG535" s="15"/>
      <c r="BH535" s="15"/>
      <c r="BI535" s="15"/>
      <c r="BJ535" s="15"/>
      <c r="BK535" s="15"/>
      <c r="BL535" s="15"/>
      <c r="BM535" s="15"/>
      <c r="BN535" s="15"/>
      <c r="BO535" s="15"/>
      <c r="BP535" s="15"/>
      <c r="BQ535" s="15"/>
      <c r="BR535" s="15"/>
      <c r="BS535" s="15"/>
      <c r="BT535" s="15"/>
      <c r="BU535" s="15"/>
      <c r="BV535" s="15"/>
      <c r="BW535" s="15"/>
      <c r="BX535" s="15"/>
      <c r="BY535" s="15"/>
      <c r="BZ535" s="15"/>
      <c r="CA535" s="8"/>
      <c r="CB535" s="8"/>
      <c r="CC535" s="8"/>
      <c r="CD535" s="8"/>
      <c r="CE535" s="8"/>
      <c r="CF535" s="8"/>
      <c r="CG535" s="8"/>
      <c r="CH535" s="8"/>
      <c r="CI535" s="8"/>
      <c r="CJ535" s="8"/>
      <c r="CK535" s="8"/>
      <c r="CL535" s="8"/>
      <c r="CM535" s="8"/>
      <c r="CN535" s="8"/>
      <c r="CO535" s="8"/>
      <c r="CP535" s="8"/>
      <c r="CQ535" s="8"/>
      <c r="CR535" s="8"/>
      <c r="CS535" s="8"/>
      <c r="CT535" s="8"/>
      <c r="CU535" s="8"/>
      <c r="CV535" s="8"/>
      <c r="CW535" s="8"/>
      <c r="CX535" s="8"/>
    </row>
    <row r="536" ht="14.25" customHeight="1">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c r="BC536" s="15"/>
      <c r="BD536" s="15"/>
      <c r="BE536" s="15"/>
      <c r="BF536" s="15"/>
      <c r="BG536" s="15"/>
      <c r="BH536" s="15"/>
      <c r="BI536" s="15"/>
      <c r="BJ536" s="15"/>
      <c r="BK536" s="15"/>
      <c r="BL536" s="15"/>
      <c r="BM536" s="15"/>
      <c r="BN536" s="15"/>
      <c r="BO536" s="15"/>
      <c r="BP536" s="15"/>
      <c r="BQ536" s="15"/>
      <c r="BR536" s="15"/>
      <c r="BS536" s="15"/>
      <c r="BT536" s="15"/>
      <c r="BU536" s="15"/>
      <c r="BV536" s="15"/>
      <c r="BW536" s="15"/>
      <c r="BX536" s="15"/>
      <c r="BY536" s="15"/>
      <c r="BZ536" s="15"/>
      <c r="CA536" s="8"/>
      <c r="CB536" s="8"/>
      <c r="CC536" s="8"/>
      <c r="CD536" s="8"/>
      <c r="CE536" s="8"/>
      <c r="CF536" s="8"/>
      <c r="CG536" s="8"/>
      <c r="CH536" s="8"/>
      <c r="CI536" s="8"/>
      <c r="CJ536" s="8"/>
      <c r="CK536" s="8"/>
      <c r="CL536" s="8"/>
      <c r="CM536" s="8"/>
      <c r="CN536" s="8"/>
      <c r="CO536" s="8"/>
      <c r="CP536" s="8"/>
      <c r="CQ536" s="8"/>
      <c r="CR536" s="8"/>
      <c r="CS536" s="8"/>
      <c r="CT536" s="8"/>
      <c r="CU536" s="8"/>
      <c r="CV536" s="8"/>
      <c r="CW536" s="8"/>
      <c r="CX536" s="8"/>
    </row>
    <row r="537" ht="14.25" customHeight="1">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c r="AG537" s="15"/>
      <c r="AH537" s="15"/>
      <c r="AI537" s="15"/>
      <c r="AJ537" s="15"/>
      <c r="AK537" s="15"/>
      <c r="AL537" s="15"/>
      <c r="AM537" s="15"/>
      <c r="AN537" s="15"/>
      <c r="AO537" s="15"/>
      <c r="AP537" s="15"/>
      <c r="AQ537" s="15"/>
      <c r="AR537" s="15"/>
      <c r="AS537" s="15"/>
      <c r="AT537" s="15"/>
      <c r="AU537" s="15"/>
      <c r="AV537" s="15"/>
      <c r="AW537" s="15"/>
      <c r="AX537" s="15"/>
      <c r="AY537" s="15"/>
      <c r="AZ537" s="15"/>
      <c r="BA537" s="15"/>
      <c r="BB537" s="15"/>
      <c r="BC537" s="15"/>
      <c r="BD537" s="15"/>
      <c r="BE537" s="15"/>
      <c r="BF537" s="15"/>
      <c r="BG537" s="15"/>
      <c r="BH537" s="15"/>
      <c r="BI537" s="15"/>
      <c r="BJ537" s="15"/>
      <c r="BK537" s="15"/>
      <c r="BL537" s="15"/>
      <c r="BM537" s="15"/>
      <c r="BN537" s="15"/>
      <c r="BO537" s="15"/>
      <c r="BP537" s="15"/>
      <c r="BQ537" s="15"/>
      <c r="BR537" s="15"/>
      <c r="BS537" s="15"/>
      <c r="BT537" s="15"/>
      <c r="BU537" s="15"/>
      <c r="BV537" s="15"/>
      <c r="BW537" s="15"/>
      <c r="BX537" s="15"/>
      <c r="BY537" s="15"/>
      <c r="BZ537" s="15"/>
      <c r="CA537" s="8"/>
      <c r="CB537" s="8"/>
      <c r="CC537" s="8"/>
      <c r="CD537" s="8"/>
      <c r="CE537" s="8"/>
      <c r="CF537" s="8"/>
      <c r="CG537" s="8"/>
      <c r="CH537" s="8"/>
      <c r="CI537" s="8"/>
      <c r="CJ537" s="8"/>
      <c r="CK537" s="8"/>
      <c r="CL537" s="8"/>
      <c r="CM537" s="8"/>
      <c r="CN537" s="8"/>
      <c r="CO537" s="8"/>
      <c r="CP537" s="8"/>
      <c r="CQ537" s="8"/>
      <c r="CR537" s="8"/>
      <c r="CS537" s="8"/>
      <c r="CT537" s="8"/>
      <c r="CU537" s="8"/>
      <c r="CV537" s="8"/>
      <c r="CW537" s="8"/>
      <c r="CX537" s="8"/>
    </row>
    <row r="538" ht="14.25" customHeight="1">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c r="BC538" s="15"/>
      <c r="BD538" s="15"/>
      <c r="BE538" s="15"/>
      <c r="BF538" s="15"/>
      <c r="BG538" s="15"/>
      <c r="BH538" s="15"/>
      <c r="BI538" s="15"/>
      <c r="BJ538" s="15"/>
      <c r="BK538" s="15"/>
      <c r="BL538" s="15"/>
      <c r="BM538" s="15"/>
      <c r="BN538" s="15"/>
      <c r="BO538" s="15"/>
      <c r="BP538" s="15"/>
      <c r="BQ538" s="15"/>
      <c r="BR538" s="15"/>
      <c r="BS538" s="15"/>
      <c r="BT538" s="15"/>
      <c r="BU538" s="15"/>
      <c r="BV538" s="15"/>
      <c r="BW538" s="15"/>
      <c r="BX538" s="15"/>
      <c r="BY538" s="15"/>
      <c r="BZ538" s="15"/>
      <c r="CA538" s="8"/>
      <c r="CB538" s="8"/>
      <c r="CC538" s="8"/>
      <c r="CD538" s="8"/>
      <c r="CE538" s="8"/>
      <c r="CF538" s="8"/>
      <c r="CG538" s="8"/>
      <c r="CH538" s="8"/>
      <c r="CI538" s="8"/>
      <c r="CJ538" s="8"/>
      <c r="CK538" s="8"/>
      <c r="CL538" s="8"/>
      <c r="CM538" s="8"/>
      <c r="CN538" s="8"/>
      <c r="CO538" s="8"/>
      <c r="CP538" s="8"/>
      <c r="CQ538" s="8"/>
      <c r="CR538" s="8"/>
      <c r="CS538" s="8"/>
      <c r="CT538" s="8"/>
      <c r="CU538" s="8"/>
      <c r="CV538" s="8"/>
      <c r="CW538" s="8"/>
      <c r="CX538" s="8"/>
    </row>
    <row r="539" ht="14.25" customHeight="1">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c r="AB539" s="15"/>
      <c r="AC539" s="15"/>
      <c r="AD539" s="15"/>
      <c r="AE539" s="15"/>
      <c r="AF539" s="15"/>
      <c r="AG539" s="15"/>
      <c r="AH539" s="15"/>
      <c r="AI539" s="15"/>
      <c r="AJ539" s="15"/>
      <c r="AK539" s="15"/>
      <c r="AL539" s="15"/>
      <c r="AM539" s="15"/>
      <c r="AN539" s="15"/>
      <c r="AO539" s="15"/>
      <c r="AP539" s="15"/>
      <c r="AQ539" s="15"/>
      <c r="AR539" s="15"/>
      <c r="AS539" s="15"/>
      <c r="AT539" s="15"/>
      <c r="AU539" s="15"/>
      <c r="AV539" s="15"/>
      <c r="AW539" s="15"/>
      <c r="AX539" s="15"/>
      <c r="AY539" s="15"/>
      <c r="AZ539" s="15"/>
      <c r="BA539" s="15"/>
      <c r="BB539" s="15"/>
      <c r="BC539" s="15"/>
      <c r="BD539" s="15"/>
      <c r="BE539" s="15"/>
      <c r="BF539" s="15"/>
      <c r="BG539" s="15"/>
      <c r="BH539" s="15"/>
      <c r="BI539" s="15"/>
      <c r="BJ539" s="15"/>
      <c r="BK539" s="15"/>
      <c r="BL539" s="15"/>
      <c r="BM539" s="15"/>
      <c r="BN539" s="15"/>
      <c r="BO539" s="15"/>
      <c r="BP539" s="15"/>
      <c r="BQ539" s="15"/>
      <c r="BR539" s="15"/>
      <c r="BS539" s="15"/>
      <c r="BT539" s="15"/>
      <c r="BU539" s="15"/>
      <c r="BV539" s="15"/>
      <c r="BW539" s="15"/>
      <c r="BX539" s="15"/>
      <c r="BY539" s="15"/>
      <c r="BZ539" s="15"/>
      <c r="CA539" s="8"/>
      <c r="CB539" s="8"/>
      <c r="CC539" s="8"/>
      <c r="CD539" s="8"/>
      <c r="CE539" s="8"/>
      <c r="CF539" s="8"/>
      <c r="CG539" s="8"/>
      <c r="CH539" s="8"/>
      <c r="CI539" s="8"/>
      <c r="CJ539" s="8"/>
      <c r="CK539" s="8"/>
      <c r="CL539" s="8"/>
      <c r="CM539" s="8"/>
      <c r="CN539" s="8"/>
      <c r="CO539" s="8"/>
      <c r="CP539" s="8"/>
      <c r="CQ539" s="8"/>
      <c r="CR539" s="8"/>
      <c r="CS539" s="8"/>
      <c r="CT539" s="8"/>
      <c r="CU539" s="8"/>
      <c r="CV539" s="8"/>
      <c r="CW539" s="8"/>
      <c r="CX539" s="8"/>
    </row>
    <row r="540" ht="14.25" customHeight="1">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c r="BC540" s="15"/>
      <c r="BD540" s="15"/>
      <c r="BE540" s="15"/>
      <c r="BF540" s="15"/>
      <c r="BG540" s="15"/>
      <c r="BH540" s="15"/>
      <c r="BI540" s="15"/>
      <c r="BJ540" s="15"/>
      <c r="BK540" s="15"/>
      <c r="BL540" s="15"/>
      <c r="BM540" s="15"/>
      <c r="BN540" s="15"/>
      <c r="BO540" s="15"/>
      <c r="BP540" s="15"/>
      <c r="BQ540" s="15"/>
      <c r="BR540" s="15"/>
      <c r="BS540" s="15"/>
      <c r="BT540" s="15"/>
      <c r="BU540" s="15"/>
      <c r="BV540" s="15"/>
      <c r="BW540" s="15"/>
      <c r="BX540" s="15"/>
      <c r="BY540" s="15"/>
      <c r="BZ540" s="15"/>
      <c r="CA540" s="8"/>
      <c r="CB540" s="8"/>
      <c r="CC540" s="8"/>
      <c r="CD540" s="8"/>
      <c r="CE540" s="8"/>
      <c r="CF540" s="8"/>
      <c r="CG540" s="8"/>
      <c r="CH540" s="8"/>
      <c r="CI540" s="8"/>
      <c r="CJ540" s="8"/>
      <c r="CK540" s="8"/>
      <c r="CL540" s="8"/>
      <c r="CM540" s="8"/>
      <c r="CN540" s="8"/>
      <c r="CO540" s="8"/>
      <c r="CP540" s="8"/>
      <c r="CQ540" s="8"/>
      <c r="CR540" s="8"/>
      <c r="CS540" s="8"/>
      <c r="CT540" s="8"/>
      <c r="CU540" s="8"/>
      <c r="CV540" s="8"/>
      <c r="CW540" s="8"/>
      <c r="CX540" s="8"/>
    </row>
    <row r="541" ht="14.25" customHeight="1">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c r="AY541" s="15"/>
      <c r="AZ541" s="15"/>
      <c r="BA541" s="15"/>
      <c r="BB541" s="15"/>
      <c r="BC541" s="15"/>
      <c r="BD541" s="15"/>
      <c r="BE541" s="15"/>
      <c r="BF541" s="15"/>
      <c r="BG541" s="15"/>
      <c r="BH541" s="15"/>
      <c r="BI541" s="15"/>
      <c r="BJ541" s="15"/>
      <c r="BK541" s="15"/>
      <c r="BL541" s="15"/>
      <c r="BM541" s="15"/>
      <c r="BN541" s="15"/>
      <c r="BO541" s="15"/>
      <c r="BP541" s="15"/>
      <c r="BQ541" s="15"/>
      <c r="BR541" s="15"/>
      <c r="BS541" s="15"/>
      <c r="BT541" s="15"/>
      <c r="BU541" s="15"/>
      <c r="BV541" s="15"/>
      <c r="BW541" s="15"/>
      <c r="BX541" s="15"/>
      <c r="BY541" s="15"/>
      <c r="BZ541" s="15"/>
      <c r="CA541" s="8"/>
      <c r="CB541" s="8"/>
      <c r="CC541" s="8"/>
      <c r="CD541" s="8"/>
      <c r="CE541" s="8"/>
      <c r="CF541" s="8"/>
      <c r="CG541" s="8"/>
      <c r="CH541" s="8"/>
      <c r="CI541" s="8"/>
      <c r="CJ541" s="8"/>
      <c r="CK541" s="8"/>
      <c r="CL541" s="8"/>
      <c r="CM541" s="8"/>
      <c r="CN541" s="8"/>
      <c r="CO541" s="8"/>
      <c r="CP541" s="8"/>
      <c r="CQ541" s="8"/>
      <c r="CR541" s="8"/>
      <c r="CS541" s="8"/>
      <c r="CT541" s="8"/>
      <c r="CU541" s="8"/>
      <c r="CV541" s="8"/>
      <c r="CW541" s="8"/>
      <c r="CX541" s="8"/>
    </row>
    <row r="542" ht="14.25" customHeight="1">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c r="BC542" s="15"/>
      <c r="BD542" s="15"/>
      <c r="BE542" s="15"/>
      <c r="BF542" s="15"/>
      <c r="BG542" s="15"/>
      <c r="BH542" s="15"/>
      <c r="BI542" s="15"/>
      <c r="BJ542" s="15"/>
      <c r="BK542" s="15"/>
      <c r="BL542" s="15"/>
      <c r="BM542" s="15"/>
      <c r="BN542" s="15"/>
      <c r="BO542" s="15"/>
      <c r="BP542" s="15"/>
      <c r="BQ542" s="15"/>
      <c r="BR542" s="15"/>
      <c r="BS542" s="15"/>
      <c r="BT542" s="15"/>
      <c r="BU542" s="15"/>
      <c r="BV542" s="15"/>
      <c r="BW542" s="15"/>
      <c r="BX542" s="15"/>
      <c r="BY542" s="15"/>
      <c r="BZ542" s="15"/>
      <c r="CA542" s="8"/>
      <c r="CB542" s="8"/>
      <c r="CC542" s="8"/>
      <c r="CD542" s="8"/>
      <c r="CE542" s="8"/>
      <c r="CF542" s="8"/>
      <c r="CG542" s="8"/>
      <c r="CH542" s="8"/>
      <c r="CI542" s="8"/>
      <c r="CJ542" s="8"/>
      <c r="CK542" s="8"/>
      <c r="CL542" s="8"/>
      <c r="CM542" s="8"/>
      <c r="CN542" s="8"/>
      <c r="CO542" s="8"/>
      <c r="CP542" s="8"/>
      <c r="CQ542" s="8"/>
      <c r="CR542" s="8"/>
      <c r="CS542" s="8"/>
      <c r="CT542" s="8"/>
      <c r="CU542" s="8"/>
      <c r="CV542" s="8"/>
      <c r="CW542" s="8"/>
      <c r="CX542" s="8"/>
    </row>
    <row r="543" ht="14.25" customHeight="1">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c r="AG543" s="15"/>
      <c r="AH543" s="15"/>
      <c r="AI543" s="15"/>
      <c r="AJ543" s="15"/>
      <c r="AK543" s="15"/>
      <c r="AL543" s="15"/>
      <c r="AM543" s="15"/>
      <c r="AN543" s="15"/>
      <c r="AO543" s="15"/>
      <c r="AP543" s="15"/>
      <c r="AQ543" s="15"/>
      <c r="AR543" s="15"/>
      <c r="AS543" s="15"/>
      <c r="AT543" s="15"/>
      <c r="AU543" s="15"/>
      <c r="AV543" s="15"/>
      <c r="AW543" s="15"/>
      <c r="AX543" s="15"/>
      <c r="AY543" s="15"/>
      <c r="AZ543" s="15"/>
      <c r="BA543" s="15"/>
      <c r="BB543" s="15"/>
      <c r="BC543" s="15"/>
      <c r="BD543" s="15"/>
      <c r="BE543" s="15"/>
      <c r="BF543" s="15"/>
      <c r="BG543" s="15"/>
      <c r="BH543" s="15"/>
      <c r="BI543" s="15"/>
      <c r="BJ543" s="15"/>
      <c r="BK543" s="15"/>
      <c r="BL543" s="15"/>
      <c r="BM543" s="15"/>
      <c r="BN543" s="15"/>
      <c r="BO543" s="15"/>
      <c r="BP543" s="15"/>
      <c r="BQ543" s="15"/>
      <c r="BR543" s="15"/>
      <c r="BS543" s="15"/>
      <c r="BT543" s="15"/>
      <c r="BU543" s="15"/>
      <c r="BV543" s="15"/>
      <c r="BW543" s="15"/>
      <c r="BX543" s="15"/>
      <c r="BY543" s="15"/>
      <c r="BZ543" s="15"/>
      <c r="CA543" s="8"/>
      <c r="CB543" s="8"/>
      <c r="CC543" s="8"/>
      <c r="CD543" s="8"/>
      <c r="CE543" s="8"/>
      <c r="CF543" s="8"/>
      <c r="CG543" s="8"/>
      <c r="CH543" s="8"/>
      <c r="CI543" s="8"/>
      <c r="CJ543" s="8"/>
      <c r="CK543" s="8"/>
      <c r="CL543" s="8"/>
      <c r="CM543" s="8"/>
      <c r="CN543" s="8"/>
      <c r="CO543" s="8"/>
      <c r="CP543" s="8"/>
      <c r="CQ543" s="8"/>
      <c r="CR543" s="8"/>
      <c r="CS543" s="8"/>
      <c r="CT543" s="8"/>
      <c r="CU543" s="8"/>
      <c r="CV543" s="8"/>
      <c r="CW543" s="8"/>
      <c r="CX543" s="8"/>
    </row>
    <row r="544" ht="14.25" customHeight="1">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c r="BC544" s="15"/>
      <c r="BD544" s="15"/>
      <c r="BE544" s="15"/>
      <c r="BF544" s="15"/>
      <c r="BG544" s="15"/>
      <c r="BH544" s="15"/>
      <c r="BI544" s="15"/>
      <c r="BJ544" s="15"/>
      <c r="BK544" s="15"/>
      <c r="BL544" s="15"/>
      <c r="BM544" s="15"/>
      <c r="BN544" s="15"/>
      <c r="BO544" s="15"/>
      <c r="BP544" s="15"/>
      <c r="BQ544" s="15"/>
      <c r="BR544" s="15"/>
      <c r="BS544" s="15"/>
      <c r="BT544" s="15"/>
      <c r="BU544" s="15"/>
      <c r="BV544" s="15"/>
      <c r="BW544" s="15"/>
      <c r="BX544" s="15"/>
      <c r="BY544" s="15"/>
      <c r="BZ544" s="15"/>
      <c r="CA544" s="8"/>
      <c r="CB544" s="8"/>
      <c r="CC544" s="8"/>
      <c r="CD544" s="8"/>
      <c r="CE544" s="8"/>
      <c r="CF544" s="8"/>
      <c r="CG544" s="8"/>
      <c r="CH544" s="8"/>
      <c r="CI544" s="8"/>
      <c r="CJ544" s="8"/>
      <c r="CK544" s="8"/>
      <c r="CL544" s="8"/>
      <c r="CM544" s="8"/>
      <c r="CN544" s="8"/>
      <c r="CO544" s="8"/>
      <c r="CP544" s="8"/>
      <c r="CQ544" s="8"/>
      <c r="CR544" s="8"/>
      <c r="CS544" s="8"/>
      <c r="CT544" s="8"/>
      <c r="CU544" s="8"/>
      <c r="CV544" s="8"/>
      <c r="CW544" s="8"/>
      <c r="CX544" s="8"/>
    </row>
    <row r="545" ht="14.25" customHeight="1">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c r="AG545" s="15"/>
      <c r="AH545" s="15"/>
      <c r="AI545" s="15"/>
      <c r="AJ545" s="15"/>
      <c r="AK545" s="15"/>
      <c r="AL545" s="15"/>
      <c r="AM545" s="15"/>
      <c r="AN545" s="15"/>
      <c r="AO545" s="15"/>
      <c r="AP545" s="15"/>
      <c r="AQ545" s="15"/>
      <c r="AR545" s="15"/>
      <c r="AS545" s="15"/>
      <c r="AT545" s="15"/>
      <c r="AU545" s="15"/>
      <c r="AV545" s="15"/>
      <c r="AW545" s="15"/>
      <c r="AX545" s="15"/>
      <c r="AY545" s="15"/>
      <c r="AZ545" s="15"/>
      <c r="BA545" s="15"/>
      <c r="BB545" s="15"/>
      <c r="BC545" s="15"/>
      <c r="BD545" s="15"/>
      <c r="BE545" s="15"/>
      <c r="BF545" s="15"/>
      <c r="BG545" s="15"/>
      <c r="BH545" s="15"/>
      <c r="BI545" s="15"/>
      <c r="BJ545" s="15"/>
      <c r="BK545" s="15"/>
      <c r="BL545" s="15"/>
      <c r="BM545" s="15"/>
      <c r="BN545" s="15"/>
      <c r="BO545" s="15"/>
      <c r="BP545" s="15"/>
      <c r="BQ545" s="15"/>
      <c r="BR545" s="15"/>
      <c r="BS545" s="15"/>
      <c r="BT545" s="15"/>
      <c r="BU545" s="15"/>
      <c r="BV545" s="15"/>
      <c r="BW545" s="15"/>
      <c r="BX545" s="15"/>
      <c r="BY545" s="15"/>
      <c r="BZ545" s="15"/>
      <c r="CA545" s="8"/>
      <c r="CB545" s="8"/>
      <c r="CC545" s="8"/>
      <c r="CD545" s="8"/>
      <c r="CE545" s="8"/>
      <c r="CF545" s="8"/>
      <c r="CG545" s="8"/>
      <c r="CH545" s="8"/>
      <c r="CI545" s="8"/>
      <c r="CJ545" s="8"/>
      <c r="CK545" s="8"/>
      <c r="CL545" s="8"/>
      <c r="CM545" s="8"/>
      <c r="CN545" s="8"/>
      <c r="CO545" s="8"/>
      <c r="CP545" s="8"/>
      <c r="CQ545" s="8"/>
      <c r="CR545" s="8"/>
      <c r="CS545" s="8"/>
      <c r="CT545" s="8"/>
      <c r="CU545" s="8"/>
      <c r="CV545" s="8"/>
      <c r="CW545" s="8"/>
      <c r="CX545" s="8"/>
    </row>
    <row r="546" ht="14.25" customHeight="1">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c r="BC546" s="15"/>
      <c r="BD546" s="15"/>
      <c r="BE546" s="15"/>
      <c r="BF546" s="15"/>
      <c r="BG546" s="15"/>
      <c r="BH546" s="15"/>
      <c r="BI546" s="15"/>
      <c r="BJ546" s="15"/>
      <c r="BK546" s="15"/>
      <c r="BL546" s="15"/>
      <c r="BM546" s="15"/>
      <c r="BN546" s="15"/>
      <c r="BO546" s="15"/>
      <c r="BP546" s="15"/>
      <c r="BQ546" s="15"/>
      <c r="BR546" s="15"/>
      <c r="BS546" s="15"/>
      <c r="BT546" s="15"/>
      <c r="BU546" s="15"/>
      <c r="BV546" s="15"/>
      <c r="BW546" s="15"/>
      <c r="BX546" s="15"/>
      <c r="BY546" s="15"/>
      <c r="BZ546" s="15"/>
      <c r="CA546" s="8"/>
      <c r="CB546" s="8"/>
      <c r="CC546" s="8"/>
      <c r="CD546" s="8"/>
      <c r="CE546" s="8"/>
      <c r="CF546" s="8"/>
      <c r="CG546" s="8"/>
      <c r="CH546" s="8"/>
      <c r="CI546" s="8"/>
      <c r="CJ546" s="8"/>
      <c r="CK546" s="8"/>
      <c r="CL546" s="8"/>
      <c r="CM546" s="8"/>
      <c r="CN546" s="8"/>
      <c r="CO546" s="8"/>
      <c r="CP546" s="8"/>
      <c r="CQ546" s="8"/>
      <c r="CR546" s="8"/>
      <c r="CS546" s="8"/>
      <c r="CT546" s="8"/>
      <c r="CU546" s="8"/>
      <c r="CV546" s="8"/>
      <c r="CW546" s="8"/>
      <c r="CX546" s="8"/>
    </row>
    <row r="547" ht="14.25" customHeight="1">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c r="AG547" s="15"/>
      <c r="AH547" s="15"/>
      <c r="AI547" s="15"/>
      <c r="AJ547" s="15"/>
      <c r="AK547" s="15"/>
      <c r="AL547" s="15"/>
      <c r="AM547" s="15"/>
      <c r="AN547" s="15"/>
      <c r="AO547" s="15"/>
      <c r="AP547" s="15"/>
      <c r="AQ547" s="15"/>
      <c r="AR547" s="15"/>
      <c r="AS547" s="15"/>
      <c r="AT547" s="15"/>
      <c r="AU547" s="15"/>
      <c r="AV547" s="15"/>
      <c r="AW547" s="15"/>
      <c r="AX547" s="15"/>
      <c r="AY547" s="15"/>
      <c r="AZ547" s="15"/>
      <c r="BA547" s="15"/>
      <c r="BB547" s="15"/>
      <c r="BC547" s="15"/>
      <c r="BD547" s="15"/>
      <c r="BE547" s="15"/>
      <c r="BF547" s="15"/>
      <c r="BG547" s="15"/>
      <c r="BH547" s="15"/>
      <c r="BI547" s="15"/>
      <c r="BJ547" s="15"/>
      <c r="BK547" s="15"/>
      <c r="BL547" s="15"/>
      <c r="BM547" s="15"/>
      <c r="BN547" s="15"/>
      <c r="BO547" s="15"/>
      <c r="BP547" s="15"/>
      <c r="BQ547" s="15"/>
      <c r="BR547" s="15"/>
      <c r="BS547" s="15"/>
      <c r="BT547" s="15"/>
      <c r="BU547" s="15"/>
      <c r="BV547" s="15"/>
      <c r="BW547" s="15"/>
      <c r="BX547" s="15"/>
      <c r="BY547" s="15"/>
      <c r="BZ547" s="15"/>
      <c r="CA547" s="8"/>
      <c r="CB547" s="8"/>
      <c r="CC547" s="8"/>
      <c r="CD547" s="8"/>
      <c r="CE547" s="8"/>
      <c r="CF547" s="8"/>
      <c r="CG547" s="8"/>
      <c r="CH547" s="8"/>
      <c r="CI547" s="8"/>
      <c r="CJ547" s="8"/>
      <c r="CK547" s="8"/>
      <c r="CL547" s="8"/>
      <c r="CM547" s="8"/>
      <c r="CN547" s="8"/>
      <c r="CO547" s="8"/>
      <c r="CP547" s="8"/>
      <c r="CQ547" s="8"/>
      <c r="CR547" s="8"/>
      <c r="CS547" s="8"/>
      <c r="CT547" s="8"/>
      <c r="CU547" s="8"/>
      <c r="CV547" s="8"/>
      <c r="CW547" s="8"/>
      <c r="CX547" s="8"/>
    </row>
    <row r="548" ht="14.25" customHeight="1">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c r="BC548" s="15"/>
      <c r="BD548" s="15"/>
      <c r="BE548" s="15"/>
      <c r="BF548" s="15"/>
      <c r="BG548" s="15"/>
      <c r="BH548" s="15"/>
      <c r="BI548" s="15"/>
      <c r="BJ548" s="15"/>
      <c r="BK548" s="15"/>
      <c r="BL548" s="15"/>
      <c r="BM548" s="15"/>
      <c r="BN548" s="15"/>
      <c r="BO548" s="15"/>
      <c r="BP548" s="15"/>
      <c r="BQ548" s="15"/>
      <c r="BR548" s="15"/>
      <c r="BS548" s="15"/>
      <c r="BT548" s="15"/>
      <c r="BU548" s="15"/>
      <c r="BV548" s="15"/>
      <c r="BW548" s="15"/>
      <c r="BX548" s="15"/>
      <c r="BY548" s="15"/>
      <c r="BZ548" s="15"/>
      <c r="CA548" s="8"/>
      <c r="CB548" s="8"/>
      <c r="CC548" s="8"/>
      <c r="CD548" s="8"/>
      <c r="CE548" s="8"/>
      <c r="CF548" s="8"/>
      <c r="CG548" s="8"/>
      <c r="CH548" s="8"/>
      <c r="CI548" s="8"/>
      <c r="CJ548" s="8"/>
      <c r="CK548" s="8"/>
      <c r="CL548" s="8"/>
      <c r="CM548" s="8"/>
      <c r="CN548" s="8"/>
      <c r="CO548" s="8"/>
      <c r="CP548" s="8"/>
      <c r="CQ548" s="8"/>
      <c r="CR548" s="8"/>
      <c r="CS548" s="8"/>
      <c r="CT548" s="8"/>
      <c r="CU548" s="8"/>
      <c r="CV548" s="8"/>
      <c r="CW548" s="8"/>
      <c r="CX548" s="8"/>
    </row>
    <row r="549" ht="14.25" customHeight="1">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5"/>
      <c r="BC549" s="15"/>
      <c r="BD549" s="15"/>
      <c r="BE549" s="15"/>
      <c r="BF549" s="15"/>
      <c r="BG549" s="15"/>
      <c r="BH549" s="15"/>
      <c r="BI549" s="15"/>
      <c r="BJ549" s="15"/>
      <c r="BK549" s="15"/>
      <c r="BL549" s="15"/>
      <c r="BM549" s="15"/>
      <c r="BN549" s="15"/>
      <c r="BO549" s="15"/>
      <c r="BP549" s="15"/>
      <c r="BQ549" s="15"/>
      <c r="BR549" s="15"/>
      <c r="BS549" s="15"/>
      <c r="BT549" s="15"/>
      <c r="BU549" s="15"/>
      <c r="BV549" s="15"/>
      <c r="BW549" s="15"/>
      <c r="BX549" s="15"/>
      <c r="BY549" s="15"/>
      <c r="BZ549" s="15"/>
      <c r="CA549" s="8"/>
      <c r="CB549" s="8"/>
      <c r="CC549" s="8"/>
      <c r="CD549" s="8"/>
      <c r="CE549" s="8"/>
      <c r="CF549" s="8"/>
      <c r="CG549" s="8"/>
      <c r="CH549" s="8"/>
      <c r="CI549" s="8"/>
      <c r="CJ549" s="8"/>
      <c r="CK549" s="8"/>
      <c r="CL549" s="8"/>
      <c r="CM549" s="8"/>
      <c r="CN549" s="8"/>
      <c r="CO549" s="8"/>
      <c r="CP549" s="8"/>
      <c r="CQ549" s="8"/>
      <c r="CR549" s="8"/>
      <c r="CS549" s="8"/>
      <c r="CT549" s="8"/>
      <c r="CU549" s="8"/>
      <c r="CV549" s="8"/>
      <c r="CW549" s="8"/>
      <c r="CX549" s="8"/>
    </row>
    <row r="550" ht="14.25" customHeight="1">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c r="BC550" s="15"/>
      <c r="BD550" s="15"/>
      <c r="BE550" s="15"/>
      <c r="BF550" s="15"/>
      <c r="BG550" s="15"/>
      <c r="BH550" s="15"/>
      <c r="BI550" s="15"/>
      <c r="BJ550" s="15"/>
      <c r="BK550" s="15"/>
      <c r="BL550" s="15"/>
      <c r="BM550" s="15"/>
      <c r="BN550" s="15"/>
      <c r="BO550" s="15"/>
      <c r="BP550" s="15"/>
      <c r="BQ550" s="15"/>
      <c r="BR550" s="15"/>
      <c r="BS550" s="15"/>
      <c r="BT550" s="15"/>
      <c r="BU550" s="15"/>
      <c r="BV550" s="15"/>
      <c r="BW550" s="15"/>
      <c r="BX550" s="15"/>
      <c r="BY550" s="15"/>
      <c r="BZ550" s="15"/>
      <c r="CA550" s="8"/>
      <c r="CB550" s="8"/>
      <c r="CC550" s="8"/>
      <c r="CD550" s="8"/>
      <c r="CE550" s="8"/>
      <c r="CF550" s="8"/>
      <c r="CG550" s="8"/>
      <c r="CH550" s="8"/>
      <c r="CI550" s="8"/>
      <c r="CJ550" s="8"/>
      <c r="CK550" s="8"/>
      <c r="CL550" s="8"/>
      <c r="CM550" s="8"/>
      <c r="CN550" s="8"/>
      <c r="CO550" s="8"/>
      <c r="CP550" s="8"/>
      <c r="CQ550" s="8"/>
      <c r="CR550" s="8"/>
      <c r="CS550" s="8"/>
      <c r="CT550" s="8"/>
      <c r="CU550" s="8"/>
      <c r="CV550" s="8"/>
      <c r="CW550" s="8"/>
      <c r="CX550" s="8"/>
    </row>
    <row r="551" ht="14.25" customHeight="1">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c r="AG551" s="15"/>
      <c r="AH551" s="15"/>
      <c r="AI551" s="15"/>
      <c r="AJ551" s="15"/>
      <c r="AK551" s="15"/>
      <c r="AL551" s="15"/>
      <c r="AM551" s="15"/>
      <c r="AN551" s="15"/>
      <c r="AO551" s="15"/>
      <c r="AP551" s="15"/>
      <c r="AQ551" s="15"/>
      <c r="AR551" s="15"/>
      <c r="AS551" s="15"/>
      <c r="AT551" s="15"/>
      <c r="AU551" s="15"/>
      <c r="AV551" s="15"/>
      <c r="AW551" s="15"/>
      <c r="AX551" s="15"/>
      <c r="AY551" s="15"/>
      <c r="AZ551" s="15"/>
      <c r="BA551" s="15"/>
      <c r="BB551" s="15"/>
      <c r="BC551" s="15"/>
      <c r="BD551" s="15"/>
      <c r="BE551" s="15"/>
      <c r="BF551" s="15"/>
      <c r="BG551" s="15"/>
      <c r="BH551" s="15"/>
      <c r="BI551" s="15"/>
      <c r="BJ551" s="15"/>
      <c r="BK551" s="15"/>
      <c r="BL551" s="15"/>
      <c r="BM551" s="15"/>
      <c r="BN551" s="15"/>
      <c r="BO551" s="15"/>
      <c r="BP551" s="15"/>
      <c r="BQ551" s="15"/>
      <c r="BR551" s="15"/>
      <c r="BS551" s="15"/>
      <c r="BT551" s="15"/>
      <c r="BU551" s="15"/>
      <c r="BV551" s="15"/>
      <c r="BW551" s="15"/>
      <c r="BX551" s="15"/>
      <c r="BY551" s="15"/>
      <c r="BZ551" s="15"/>
      <c r="CA551" s="8"/>
      <c r="CB551" s="8"/>
      <c r="CC551" s="8"/>
      <c r="CD551" s="8"/>
      <c r="CE551" s="8"/>
      <c r="CF551" s="8"/>
      <c r="CG551" s="8"/>
      <c r="CH551" s="8"/>
      <c r="CI551" s="8"/>
      <c r="CJ551" s="8"/>
      <c r="CK551" s="8"/>
      <c r="CL551" s="8"/>
      <c r="CM551" s="8"/>
      <c r="CN551" s="8"/>
      <c r="CO551" s="8"/>
      <c r="CP551" s="8"/>
      <c r="CQ551" s="8"/>
      <c r="CR551" s="8"/>
      <c r="CS551" s="8"/>
      <c r="CT551" s="8"/>
      <c r="CU551" s="8"/>
      <c r="CV551" s="8"/>
      <c r="CW551" s="8"/>
      <c r="CX551" s="8"/>
    </row>
    <row r="552" ht="14.25" customHeight="1">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c r="BC552" s="15"/>
      <c r="BD552" s="15"/>
      <c r="BE552" s="15"/>
      <c r="BF552" s="15"/>
      <c r="BG552" s="15"/>
      <c r="BH552" s="15"/>
      <c r="BI552" s="15"/>
      <c r="BJ552" s="15"/>
      <c r="BK552" s="15"/>
      <c r="BL552" s="15"/>
      <c r="BM552" s="15"/>
      <c r="BN552" s="15"/>
      <c r="BO552" s="15"/>
      <c r="BP552" s="15"/>
      <c r="BQ552" s="15"/>
      <c r="BR552" s="15"/>
      <c r="BS552" s="15"/>
      <c r="BT552" s="15"/>
      <c r="BU552" s="15"/>
      <c r="BV552" s="15"/>
      <c r="BW552" s="15"/>
      <c r="BX552" s="15"/>
      <c r="BY552" s="15"/>
      <c r="BZ552" s="15"/>
      <c r="CA552" s="8"/>
      <c r="CB552" s="8"/>
      <c r="CC552" s="8"/>
      <c r="CD552" s="8"/>
      <c r="CE552" s="8"/>
      <c r="CF552" s="8"/>
      <c r="CG552" s="8"/>
      <c r="CH552" s="8"/>
      <c r="CI552" s="8"/>
      <c r="CJ552" s="8"/>
      <c r="CK552" s="8"/>
      <c r="CL552" s="8"/>
      <c r="CM552" s="8"/>
      <c r="CN552" s="8"/>
      <c r="CO552" s="8"/>
      <c r="CP552" s="8"/>
      <c r="CQ552" s="8"/>
      <c r="CR552" s="8"/>
      <c r="CS552" s="8"/>
      <c r="CT552" s="8"/>
      <c r="CU552" s="8"/>
      <c r="CV552" s="8"/>
      <c r="CW552" s="8"/>
      <c r="CX552" s="8"/>
    </row>
    <row r="553" ht="14.25" customHeight="1">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c r="AG553" s="15"/>
      <c r="AH553" s="15"/>
      <c r="AI553" s="15"/>
      <c r="AJ553" s="15"/>
      <c r="AK553" s="15"/>
      <c r="AL553" s="15"/>
      <c r="AM553" s="15"/>
      <c r="AN553" s="15"/>
      <c r="AO553" s="15"/>
      <c r="AP553" s="15"/>
      <c r="AQ553" s="15"/>
      <c r="AR553" s="15"/>
      <c r="AS553" s="15"/>
      <c r="AT553" s="15"/>
      <c r="AU553" s="15"/>
      <c r="AV553" s="15"/>
      <c r="AW553" s="15"/>
      <c r="AX553" s="15"/>
      <c r="AY553" s="15"/>
      <c r="AZ553" s="15"/>
      <c r="BA553" s="15"/>
      <c r="BB553" s="15"/>
      <c r="BC553" s="15"/>
      <c r="BD553" s="15"/>
      <c r="BE553" s="15"/>
      <c r="BF553" s="15"/>
      <c r="BG553" s="15"/>
      <c r="BH553" s="15"/>
      <c r="BI553" s="15"/>
      <c r="BJ553" s="15"/>
      <c r="BK553" s="15"/>
      <c r="BL553" s="15"/>
      <c r="BM553" s="15"/>
      <c r="BN553" s="15"/>
      <c r="BO553" s="15"/>
      <c r="BP553" s="15"/>
      <c r="BQ553" s="15"/>
      <c r="BR553" s="15"/>
      <c r="BS553" s="15"/>
      <c r="BT553" s="15"/>
      <c r="BU553" s="15"/>
      <c r="BV553" s="15"/>
      <c r="BW553" s="15"/>
      <c r="BX553" s="15"/>
      <c r="BY553" s="15"/>
      <c r="BZ553" s="15"/>
      <c r="CA553" s="8"/>
      <c r="CB553" s="8"/>
      <c r="CC553" s="8"/>
      <c r="CD553" s="8"/>
      <c r="CE553" s="8"/>
      <c r="CF553" s="8"/>
      <c r="CG553" s="8"/>
      <c r="CH553" s="8"/>
      <c r="CI553" s="8"/>
      <c r="CJ553" s="8"/>
      <c r="CK553" s="8"/>
      <c r="CL553" s="8"/>
      <c r="CM553" s="8"/>
      <c r="CN553" s="8"/>
      <c r="CO553" s="8"/>
      <c r="CP553" s="8"/>
      <c r="CQ553" s="8"/>
      <c r="CR553" s="8"/>
      <c r="CS553" s="8"/>
      <c r="CT553" s="8"/>
      <c r="CU553" s="8"/>
      <c r="CV553" s="8"/>
      <c r="CW553" s="8"/>
      <c r="CX553" s="8"/>
    </row>
    <row r="554" ht="14.25" customHeight="1">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c r="BC554" s="15"/>
      <c r="BD554" s="15"/>
      <c r="BE554" s="15"/>
      <c r="BF554" s="15"/>
      <c r="BG554" s="15"/>
      <c r="BH554" s="15"/>
      <c r="BI554" s="15"/>
      <c r="BJ554" s="15"/>
      <c r="BK554" s="15"/>
      <c r="BL554" s="15"/>
      <c r="BM554" s="15"/>
      <c r="BN554" s="15"/>
      <c r="BO554" s="15"/>
      <c r="BP554" s="15"/>
      <c r="BQ554" s="15"/>
      <c r="BR554" s="15"/>
      <c r="BS554" s="15"/>
      <c r="BT554" s="15"/>
      <c r="BU554" s="15"/>
      <c r="BV554" s="15"/>
      <c r="BW554" s="15"/>
      <c r="BX554" s="15"/>
      <c r="BY554" s="15"/>
      <c r="BZ554" s="15"/>
      <c r="CA554" s="8"/>
      <c r="CB554" s="8"/>
      <c r="CC554" s="8"/>
      <c r="CD554" s="8"/>
      <c r="CE554" s="8"/>
      <c r="CF554" s="8"/>
      <c r="CG554" s="8"/>
      <c r="CH554" s="8"/>
      <c r="CI554" s="8"/>
      <c r="CJ554" s="8"/>
      <c r="CK554" s="8"/>
      <c r="CL554" s="8"/>
      <c r="CM554" s="8"/>
      <c r="CN554" s="8"/>
      <c r="CO554" s="8"/>
      <c r="CP554" s="8"/>
      <c r="CQ554" s="8"/>
      <c r="CR554" s="8"/>
      <c r="CS554" s="8"/>
      <c r="CT554" s="8"/>
      <c r="CU554" s="8"/>
      <c r="CV554" s="8"/>
      <c r="CW554" s="8"/>
      <c r="CX554" s="8"/>
    </row>
    <row r="555" ht="14.25" customHeight="1">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c r="AG555" s="15"/>
      <c r="AH555" s="15"/>
      <c r="AI555" s="15"/>
      <c r="AJ555" s="15"/>
      <c r="AK555" s="15"/>
      <c r="AL555" s="15"/>
      <c r="AM555" s="15"/>
      <c r="AN555" s="15"/>
      <c r="AO555" s="15"/>
      <c r="AP555" s="15"/>
      <c r="AQ555" s="15"/>
      <c r="AR555" s="15"/>
      <c r="AS555" s="15"/>
      <c r="AT555" s="15"/>
      <c r="AU555" s="15"/>
      <c r="AV555" s="15"/>
      <c r="AW555" s="15"/>
      <c r="AX555" s="15"/>
      <c r="AY555" s="15"/>
      <c r="AZ555" s="15"/>
      <c r="BA555" s="15"/>
      <c r="BB555" s="15"/>
      <c r="BC555" s="15"/>
      <c r="BD555" s="15"/>
      <c r="BE555" s="15"/>
      <c r="BF555" s="15"/>
      <c r="BG555" s="15"/>
      <c r="BH555" s="15"/>
      <c r="BI555" s="15"/>
      <c r="BJ555" s="15"/>
      <c r="BK555" s="15"/>
      <c r="BL555" s="15"/>
      <c r="BM555" s="15"/>
      <c r="BN555" s="15"/>
      <c r="BO555" s="15"/>
      <c r="BP555" s="15"/>
      <c r="BQ555" s="15"/>
      <c r="BR555" s="15"/>
      <c r="BS555" s="15"/>
      <c r="BT555" s="15"/>
      <c r="BU555" s="15"/>
      <c r="BV555" s="15"/>
      <c r="BW555" s="15"/>
      <c r="BX555" s="15"/>
      <c r="BY555" s="15"/>
      <c r="BZ555" s="15"/>
      <c r="CA555" s="8"/>
      <c r="CB555" s="8"/>
      <c r="CC555" s="8"/>
      <c r="CD555" s="8"/>
      <c r="CE555" s="8"/>
      <c r="CF555" s="8"/>
      <c r="CG555" s="8"/>
      <c r="CH555" s="8"/>
      <c r="CI555" s="8"/>
      <c r="CJ555" s="8"/>
      <c r="CK555" s="8"/>
      <c r="CL555" s="8"/>
      <c r="CM555" s="8"/>
      <c r="CN555" s="8"/>
      <c r="CO555" s="8"/>
      <c r="CP555" s="8"/>
      <c r="CQ555" s="8"/>
      <c r="CR555" s="8"/>
      <c r="CS555" s="8"/>
      <c r="CT555" s="8"/>
      <c r="CU555" s="8"/>
      <c r="CV555" s="8"/>
      <c r="CW555" s="8"/>
      <c r="CX555" s="8"/>
    </row>
    <row r="556" ht="14.25" customHeight="1">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c r="BC556" s="15"/>
      <c r="BD556" s="15"/>
      <c r="BE556" s="15"/>
      <c r="BF556" s="15"/>
      <c r="BG556" s="15"/>
      <c r="BH556" s="15"/>
      <c r="BI556" s="15"/>
      <c r="BJ556" s="15"/>
      <c r="BK556" s="15"/>
      <c r="BL556" s="15"/>
      <c r="BM556" s="15"/>
      <c r="BN556" s="15"/>
      <c r="BO556" s="15"/>
      <c r="BP556" s="15"/>
      <c r="BQ556" s="15"/>
      <c r="BR556" s="15"/>
      <c r="BS556" s="15"/>
      <c r="BT556" s="15"/>
      <c r="BU556" s="15"/>
      <c r="BV556" s="15"/>
      <c r="BW556" s="15"/>
      <c r="BX556" s="15"/>
      <c r="BY556" s="15"/>
      <c r="BZ556" s="15"/>
      <c r="CA556" s="8"/>
      <c r="CB556" s="8"/>
      <c r="CC556" s="8"/>
      <c r="CD556" s="8"/>
      <c r="CE556" s="8"/>
      <c r="CF556" s="8"/>
      <c r="CG556" s="8"/>
      <c r="CH556" s="8"/>
      <c r="CI556" s="8"/>
      <c r="CJ556" s="8"/>
      <c r="CK556" s="8"/>
      <c r="CL556" s="8"/>
      <c r="CM556" s="8"/>
      <c r="CN556" s="8"/>
      <c r="CO556" s="8"/>
      <c r="CP556" s="8"/>
      <c r="CQ556" s="8"/>
      <c r="CR556" s="8"/>
      <c r="CS556" s="8"/>
      <c r="CT556" s="8"/>
      <c r="CU556" s="8"/>
      <c r="CV556" s="8"/>
      <c r="CW556" s="8"/>
      <c r="CX556" s="8"/>
    </row>
    <row r="557" ht="14.25" customHeight="1">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c r="AG557" s="15"/>
      <c r="AH557" s="15"/>
      <c r="AI557" s="15"/>
      <c r="AJ557" s="15"/>
      <c r="AK557" s="15"/>
      <c r="AL557" s="15"/>
      <c r="AM557" s="15"/>
      <c r="AN557" s="15"/>
      <c r="AO557" s="15"/>
      <c r="AP557" s="15"/>
      <c r="AQ557" s="15"/>
      <c r="AR557" s="15"/>
      <c r="AS557" s="15"/>
      <c r="AT557" s="15"/>
      <c r="AU557" s="15"/>
      <c r="AV557" s="15"/>
      <c r="AW557" s="15"/>
      <c r="AX557" s="15"/>
      <c r="AY557" s="15"/>
      <c r="AZ557" s="15"/>
      <c r="BA557" s="15"/>
      <c r="BB557" s="15"/>
      <c r="BC557" s="15"/>
      <c r="BD557" s="15"/>
      <c r="BE557" s="15"/>
      <c r="BF557" s="15"/>
      <c r="BG557" s="15"/>
      <c r="BH557" s="15"/>
      <c r="BI557" s="15"/>
      <c r="BJ557" s="15"/>
      <c r="BK557" s="15"/>
      <c r="BL557" s="15"/>
      <c r="BM557" s="15"/>
      <c r="BN557" s="15"/>
      <c r="BO557" s="15"/>
      <c r="BP557" s="15"/>
      <c r="BQ557" s="15"/>
      <c r="BR557" s="15"/>
      <c r="BS557" s="15"/>
      <c r="BT557" s="15"/>
      <c r="BU557" s="15"/>
      <c r="BV557" s="15"/>
      <c r="BW557" s="15"/>
      <c r="BX557" s="15"/>
      <c r="BY557" s="15"/>
      <c r="BZ557" s="15"/>
      <c r="CA557" s="8"/>
      <c r="CB557" s="8"/>
      <c r="CC557" s="8"/>
      <c r="CD557" s="8"/>
      <c r="CE557" s="8"/>
      <c r="CF557" s="8"/>
      <c r="CG557" s="8"/>
      <c r="CH557" s="8"/>
      <c r="CI557" s="8"/>
      <c r="CJ557" s="8"/>
      <c r="CK557" s="8"/>
      <c r="CL557" s="8"/>
      <c r="CM557" s="8"/>
      <c r="CN557" s="8"/>
      <c r="CO557" s="8"/>
      <c r="CP557" s="8"/>
      <c r="CQ557" s="8"/>
      <c r="CR557" s="8"/>
      <c r="CS557" s="8"/>
      <c r="CT557" s="8"/>
      <c r="CU557" s="8"/>
      <c r="CV557" s="8"/>
      <c r="CW557" s="8"/>
      <c r="CX557" s="8"/>
    </row>
    <row r="558" ht="14.25" customHeight="1">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c r="BC558" s="15"/>
      <c r="BD558" s="15"/>
      <c r="BE558" s="15"/>
      <c r="BF558" s="15"/>
      <c r="BG558" s="15"/>
      <c r="BH558" s="15"/>
      <c r="BI558" s="15"/>
      <c r="BJ558" s="15"/>
      <c r="BK558" s="15"/>
      <c r="BL558" s="15"/>
      <c r="BM558" s="15"/>
      <c r="BN558" s="15"/>
      <c r="BO558" s="15"/>
      <c r="BP558" s="15"/>
      <c r="BQ558" s="15"/>
      <c r="BR558" s="15"/>
      <c r="BS558" s="15"/>
      <c r="BT558" s="15"/>
      <c r="BU558" s="15"/>
      <c r="BV558" s="15"/>
      <c r="BW558" s="15"/>
      <c r="BX558" s="15"/>
      <c r="BY558" s="15"/>
      <c r="BZ558" s="15"/>
      <c r="CA558" s="8"/>
      <c r="CB558" s="8"/>
      <c r="CC558" s="8"/>
      <c r="CD558" s="8"/>
      <c r="CE558" s="8"/>
      <c r="CF558" s="8"/>
      <c r="CG558" s="8"/>
      <c r="CH558" s="8"/>
      <c r="CI558" s="8"/>
      <c r="CJ558" s="8"/>
      <c r="CK558" s="8"/>
      <c r="CL558" s="8"/>
      <c r="CM558" s="8"/>
      <c r="CN558" s="8"/>
      <c r="CO558" s="8"/>
      <c r="CP558" s="8"/>
      <c r="CQ558" s="8"/>
      <c r="CR558" s="8"/>
      <c r="CS558" s="8"/>
      <c r="CT558" s="8"/>
      <c r="CU558" s="8"/>
      <c r="CV558" s="8"/>
      <c r="CW558" s="8"/>
      <c r="CX558" s="8"/>
    </row>
    <row r="559" ht="14.25" customHeight="1">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c r="AG559" s="15"/>
      <c r="AH559" s="15"/>
      <c r="AI559" s="15"/>
      <c r="AJ559" s="15"/>
      <c r="AK559" s="15"/>
      <c r="AL559" s="15"/>
      <c r="AM559" s="15"/>
      <c r="AN559" s="15"/>
      <c r="AO559" s="15"/>
      <c r="AP559" s="15"/>
      <c r="AQ559" s="15"/>
      <c r="AR559" s="15"/>
      <c r="AS559" s="15"/>
      <c r="AT559" s="15"/>
      <c r="AU559" s="15"/>
      <c r="AV559" s="15"/>
      <c r="AW559" s="15"/>
      <c r="AX559" s="15"/>
      <c r="AY559" s="15"/>
      <c r="AZ559" s="15"/>
      <c r="BA559" s="15"/>
      <c r="BB559" s="15"/>
      <c r="BC559" s="15"/>
      <c r="BD559" s="15"/>
      <c r="BE559" s="15"/>
      <c r="BF559" s="15"/>
      <c r="BG559" s="15"/>
      <c r="BH559" s="15"/>
      <c r="BI559" s="15"/>
      <c r="BJ559" s="15"/>
      <c r="BK559" s="15"/>
      <c r="BL559" s="15"/>
      <c r="BM559" s="15"/>
      <c r="BN559" s="15"/>
      <c r="BO559" s="15"/>
      <c r="BP559" s="15"/>
      <c r="BQ559" s="15"/>
      <c r="BR559" s="15"/>
      <c r="BS559" s="15"/>
      <c r="BT559" s="15"/>
      <c r="BU559" s="15"/>
      <c r="BV559" s="15"/>
      <c r="BW559" s="15"/>
      <c r="BX559" s="15"/>
      <c r="BY559" s="15"/>
      <c r="BZ559" s="15"/>
      <c r="CA559" s="8"/>
      <c r="CB559" s="8"/>
      <c r="CC559" s="8"/>
      <c r="CD559" s="8"/>
      <c r="CE559" s="8"/>
      <c r="CF559" s="8"/>
      <c r="CG559" s="8"/>
      <c r="CH559" s="8"/>
      <c r="CI559" s="8"/>
      <c r="CJ559" s="8"/>
      <c r="CK559" s="8"/>
      <c r="CL559" s="8"/>
      <c r="CM559" s="8"/>
      <c r="CN559" s="8"/>
      <c r="CO559" s="8"/>
      <c r="CP559" s="8"/>
      <c r="CQ559" s="8"/>
      <c r="CR559" s="8"/>
      <c r="CS559" s="8"/>
      <c r="CT559" s="8"/>
      <c r="CU559" s="8"/>
      <c r="CV559" s="8"/>
      <c r="CW559" s="8"/>
      <c r="CX559" s="8"/>
    </row>
    <row r="560" ht="14.25" customHeight="1">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c r="BC560" s="15"/>
      <c r="BD560" s="15"/>
      <c r="BE560" s="15"/>
      <c r="BF560" s="15"/>
      <c r="BG560" s="15"/>
      <c r="BH560" s="15"/>
      <c r="BI560" s="15"/>
      <c r="BJ560" s="15"/>
      <c r="BK560" s="15"/>
      <c r="BL560" s="15"/>
      <c r="BM560" s="15"/>
      <c r="BN560" s="15"/>
      <c r="BO560" s="15"/>
      <c r="BP560" s="15"/>
      <c r="BQ560" s="15"/>
      <c r="BR560" s="15"/>
      <c r="BS560" s="15"/>
      <c r="BT560" s="15"/>
      <c r="BU560" s="15"/>
      <c r="BV560" s="15"/>
      <c r="BW560" s="15"/>
      <c r="BX560" s="15"/>
      <c r="BY560" s="15"/>
      <c r="BZ560" s="15"/>
      <c r="CA560" s="8"/>
      <c r="CB560" s="8"/>
      <c r="CC560" s="8"/>
      <c r="CD560" s="8"/>
      <c r="CE560" s="8"/>
      <c r="CF560" s="8"/>
      <c r="CG560" s="8"/>
      <c r="CH560" s="8"/>
      <c r="CI560" s="8"/>
      <c r="CJ560" s="8"/>
      <c r="CK560" s="8"/>
      <c r="CL560" s="8"/>
      <c r="CM560" s="8"/>
      <c r="CN560" s="8"/>
      <c r="CO560" s="8"/>
      <c r="CP560" s="8"/>
      <c r="CQ560" s="8"/>
      <c r="CR560" s="8"/>
      <c r="CS560" s="8"/>
      <c r="CT560" s="8"/>
      <c r="CU560" s="8"/>
      <c r="CV560" s="8"/>
      <c r="CW560" s="8"/>
      <c r="CX560" s="8"/>
    </row>
    <row r="561" ht="14.25" customHeight="1">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c r="AG561" s="15"/>
      <c r="AH561" s="15"/>
      <c r="AI561" s="15"/>
      <c r="AJ561" s="15"/>
      <c r="AK561" s="15"/>
      <c r="AL561" s="15"/>
      <c r="AM561" s="15"/>
      <c r="AN561" s="15"/>
      <c r="AO561" s="15"/>
      <c r="AP561" s="15"/>
      <c r="AQ561" s="15"/>
      <c r="AR561" s="15"/>
      <c r="AS561" s="15"/>
      <c r="AT561" s="15"/>
      <c r="AU561" s="15"/>
      <c r="AV561" s="15"/>
      <c r="AW561" s="15"/>
      <c r="AX561" s="15"/>
      <c r="AY561" s="15"/>
      <c r="AZ561" s="15"/>
      <c r="BA561" s="15"/>
      <c r="BB561" s="15"/>
      <c r="BC561" s="15"/>
      <c r="BD561" s="15"/>
      <c r="BE561" s="15"/>
      <c r="BF561" s="15"/>
      <c r="BG561" s="15"/>
      <c r="BH561" s="15"/>
      <c r="BI561" s="15"/>
      <c r="BJ561" s="15"/>
      <c r="BK561" s="15"/>
      <c r="BL561" s="15"/>
      <c r="BM561" s="15"/>
      <c r="BN561" s="15"/>
      <c r="BO561" s="15"/>
      <c r="BP561" s="15"/>
      <c r="BQ561" s="15"/>
      <c r="BR561" s="15"/>
      <c r="BS561" s="15"/>
      <c r="BT561" s="15"/>
      <c r="BU561" s="15"/>
      <c r="BV561" s="15"/>
      <c r="BW561" s="15"/>
      <c r="BX561" s="15"/>
      <c r="BY561" s="15"/>
      <c r="BZ561" s="15"/>
      <c r="CA561" s="8"/>
      <c r="CB561" s="8"/>
      <c r="CC561" s="8"/>
      <c r="CD561" s="8"/>
      <c r="CE561" s="8"/>
      <c r="CF561" s="8"/>
      <c r="CG561" s="8"/>
      <c r="CH561" s="8"/>
      <c r="CI561" s="8"/>
      <c r="CJ561" s="8"/>
      <c r="CK561" s="8"/>
      <c r="CL561" s="8"/>
      <c r="CM561" s="8"/>
      <c r="CN561" s="8"/>
      <c r="CO561" s="8"/>
      <c r="CP561" s="8"/>
      <c r="CQ561" s="8"/>
      <c r="CR561" s="8"/>
      <c r="CS561" s="8"/>
      <c r="CT561" s="8"/>
      <c r="CU561" s="8"/>
      <c r="CV561" s="8"/>
      <c r="CW561" s="8"/>
      <c r="CX561" s="8"/>
    </row>
    <row r="562" ht="14.25" customHeight="1">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c r="BC562" s="15"/>
      <c r="BD562" s="15"/>
      <c r="BE562" s="15"/>
      <c r="BF562" s="15"/>
      <c r="BG562" s="15"/>
      <c r="BH562" s="15"/>
      <c r="BI562" s="15"/>
      <c r="BJ562" s="15"/>
      <c r="BK562" s="15"/>
      <c r="BL562" s="15"/>
      <c r="BM562" s="15"/>
      <c r="BN562" s="15"/>
      <c r="BO562" s="15"/>
      <c r="BP562" s="15"/>
      <c r="BQ562" s="15"/>
      <c r="BR562" s="15"/>
      <c r="BS562" s="15"/>
      <c r="BT562" s="15"/>
      <c r="BU562" s="15"/>
      <c r="BV562" s="15"/>
      <c r="BW562" s="15"/>
      <c r="BX562" s="15"/>
      <c r="BY562" s="15"/>
      <c r="BZ562" s="15"/>
      <c r="CA562" s="8"/>
      <c r="CB562" s="8"/>
      <c r="CC562" s="8"/>
      <c r="CD562" s="8"/>
      <c r="CE562" s="8"/>
      <c r="CF562" s="8"/>
      <c r="CG562" s="8"/>
      <c r="CH562" s="8"/>
      <c r="CI562" s="8"/>
      <c r="CJ562" s="8"/>
      <c r="CK562" s="8"/>
      <c r="CL562" s="8"/>
      <c r="CM562" s="8"/>
      <c r="CN562" s="8"/>
      <c r="CO562" s="8"/>
      <c r="CP562" s="8"/>
      <c r="CQ562" s="8"/>
      <c r="CR562" s="8"/>
      <c r="CS562" s="8"/>
      <c r="CT562" s="8"/>
      <c r="CU562" s="8"/>
      <c r="CV562" s="8"/>
      <c r="CW562" s="8"/>
      <c r="CX562" s="8"/>
    </row>
    <row r="563" ht="14.25" customHeight="1">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c r="AY563" s="15"/>
      <c r="AZ563" s="15"/>
      <c r="BA563" s="15"/>
      <c r="BB563" s="15"/>
      <c r="BC563" s="15"/>
      <c r="BD563" s="15"/>
      <c r="BE563" s="15"/>
      <c r="BF563" s="15"/>
      <c r="BG563" s="15"/>
      <c r="BH563" s="15"/>
      <c r="BI563" s="15"/>
      <c r="BJ563" s="15"/>
      <c r="BK563" s="15"/>
      <c r="BL563" s="15"/>
      <c r="BM563" s="15"/>
      <c r="BN563" s="15"/>
      <c r="BO563" s="15"/>
      <c r="BP563" s="15"/>
      <c r="BQ563" s="15"/>
      <c r="BR563" s="15"/>
      <c r="BS563" s="15"/>
      <c r="BT563" s="15"/>
      <c r="BU563" s="15"/>
      <c r="BV563" s="15"/>
      <c r="BW563" s="15"/>
      <c r="BX563" s="15"/>
      <c r="BY563" s="15"/>
      <c r="BZ563" s="15"/>
      <c r="CA563" s="8"/>
      <c r="CB563" s="8"/>
      <c r="CC563" s="8"/>
      <c r="CD563" s="8"/>
      <c r="CE563" s="8"/>
      <c r="CF563" s="8"/>
      <c r="CG563" s="8"/>
      <c r="CH563" s="8"/>
      <c r="CI563" s="8"/>
      <c r="CJ563" s="8"/>
      <c r="CK563" s="8"/>
      <c r="CL563" s="8"/>
      <c r="CM563" s="8"/>
      <c r="CN563" s="8"/>
      <c r="CO563" s="8"/>
      <c r="CP563" s="8"/>
      <c r="CQ563" s="8"/>
      <c r="CR563" s="8"/>
      <c r="CS563" s="8"/>
      <c r="CT563" s="8"/>
      <c r="CU563" s="8"/>
      <c r="CV563" s="8"/>
      <c r="CW563" s="8"/>
      <c r="CX563" s="8"/>
    </row>
    <row r="564" ht="14.25" customHeight="1">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c r="BC564" s="15"/>
      <c r="BD564" s="15"/>
      <c r="BE564" s="15"/>
      <c r="BF564" s="15"/>
      <c r="BG564" s="15"/>
      <c r="BH564" s="15"/>
      <c r="BI564" s="15"/>
      <c r="BJ564" s="15"/>
      <c r="BK564" s="15"/>
      <c r="BL564" s="15"/>
      <c r="BM564" s="15"/>
      <c r="BN564" s="15"/>
      <c r="BO564" s="15"/>
      <c r="BP564" s="15"/>
      <c r="BQ564" s="15"/>
      <c r="BR564" s="15"/>
      <c r="BS564" s="15"/>
      <c r="BT564" s="15"/>
      <c r="BU564" s="15"/>
      <c r="BV564" s="15"/>
      <c r="BW564" s="15"/>
      <c r="BX564" s="15"/>
      <c r="BY564" s="15"/>
      <c r="BZ564" s="15"/>
      <c r="CA564" s="8"/>
      <c r="CB564" s="8"/>
      <c r="CC564" s="8"/>
      <c r="CD564" s="8"/>
      <c r="CE564" s="8"/>
      <c r="CF564" s="8"/>
      <c r="CG564" s="8"/>
      <c r="CH564" s="8"/>
      <c r="CI564" s="8"/>
      <c r="CJ564" s="8"/>
      <c r="CK564" s="8"/>
      <c r="CL564" s="8"/>
      <c r="CM564" s="8"/>
      <c r="CN564" s="8"/>
      <c r="CO564" s="8"/>
      <c r="CP564" s="8"/>
      <c r="CQ564" s="8"/>
      <c r="CR564" s="8"/>
      <c r="CS564" s="8"/>
      <c r="CT564" s="8"/>
      <c r="CU564" s="8"/>
      <c r="CV564" s="8"/>
      <c r="CW564" s="8"/>
      <c r="CX564" s="8"/>
    </row>
    <row r="565" ht="14.25" customHeight="1">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c r="AG565" s="15"/>
      <c r="AH565" s="15"/>
      <c r="AI565" s="15"/>
      <c r="AJ565" s="15"/>
      <c r="AK565" s="15"/>
      <c r="AL565" s="15"/>
      <c r="AM565" s="15"/>
      <c r="AN565" s="15"/>
      <c r="AO565" s="15"/>
      <c r="AP565" s="15"/>
      <c r="AQ565" s="15"/>
      <c r="AR565" s="15"/>
      <c r="AS565" s="15"/>
      <c r="AT565" s="15"/>
      <c r="AU565" s="15"/>
      <c r="AV565" s="15"/>
      <c r="AW565" s="15"/>
      <c r="AX565" s="15"/>
      <c r="AY565" s="15"/>
      <c r="AZ565" s="15"/>
      <c r="BA565" s="15"/>
      <c r="BB565" s="15"/>
      <c r="BC565" s="15"/>
      <c r="BD565" s="15"/>
      <c r="BE565" s="15"/>
      <c r="BF565" s="15"/>
      <c r="BG565" s="15"/>
      <c r="BH565" s="15"/>
      <c r="BI565" s="15"/>
      <c r="BJ565" s="15"/>
      <c r="BK565" s="15"/>
      <c r="BL565" s="15"/>
      <c r="BM565" s="15"/>
      <c r="BN565" s="15"/>
      <c r="BO565" s="15"/>
      <c r="BP565" s="15"/>
      <c r="BQ565" s="15"/>
      <c r="BR565" s="15"/>
      <c r="BS565" s="15"/>
      <c r="BT565" s="15"/>
      <c r="BU565" s="15"/>
      <c r="BV565" s="15"/>
      <c r="BW565" s="15"/>
      <c r="BX565" s="15"/>
      <c r="BY565" s="15"/>
      <c r="BZ565" s="15"/>
      <c r="CA565" s="8"/>
      <c r="CB565" s="8"/>
      <c r="CC565" s="8"/>
      <c r="CD565" s="8"/>
      <c r="CE565" s="8"/>
      <c r="CF565" s="8"/>
      <c r="CG565" s="8"/>
      <c r="CH565" s="8"/>
      <c r="CI565" s="8"/>
      <c r="CJ565" s="8"/>
      <c r="CK565" s="8"/>
      <c r="CL565" s="8"/>
      <c r="CM565" s="8"/>
      <c r="CN565" s="8"/>
      <c r="CO565" s="8"/>
      <c r="CP565" s="8"/>
      <c r="CQ565" s="8"/>
      <c r="CR565" s="8"/>
      <c r="CS565" s="8"/>
      <c r="CT565" s="8"/>
      <c r="CU565" s="8"/>
      <c r="CV565" s="8"/>
      <c r="CW565" s="8"/>
      <c r="CX565" s="8"/>
    </row>
    <row r="566" ht="14.25" customHeight="1">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c r="BC566" s="15"/>
      <c r="BD566" s="15"/>
      <c r="BE566" s="15"/>
      <c r="BF566" s="15"/>
      <c r="BG566" s="15"/>
      <c r="BH566" s="15"/>
      <c r="BI566" s="15"/>
      <c r="BJ566" s="15"/>
      <c r="BK566" s="15"/>
      <c r="BL566" s="15"/>
      <c r="BM566" s="15"/>
      <c r="BN566" s="15"/>
      <c r="BO566" s="15"/>
      <c r="BP566" s="15"/>
      <c r="BQ566" s="15"/>
      <c r="BR566" s="15"/>
      <c r="BS566" s="15"/>
      <c r="BT566" s="15"/>
      <c r="BU566" s="15"/>
      <c r="BV566" s="15"/>
      <c r="BW566" s="15"/>
      <c r="BX566" s="15"/>
      <c r="BY566" s="15"/>
      <c r="BZ566" s="15"/>
      <c r="CA566" s="8"/>
      <c r="CB566" s="8"/>
      <c r="CC566" s="8"/>
      <c r="CD566" s="8"/>
      <c r="CE566" s="8"/>
      <c r="CF566" s="8"/>
      <c r="CG566" s="8"/>
      <c r="CH566" s="8"/>
      <c r="CI566" s="8"/>
      <c r="CJ566" s="8"/>
      <c r="CK566" s="8"/>
      <c r="CL566" s="8"/>
      <c r="CM566" s="8"/>
      <c r="CN566" s="8"/>
      <c r="CO566" s="8"/>
      <c r="CP566" s="8"/>
      <c r="CQ566" s="8"/>
      <c r="CR566" s="8"/>
      <c r="CS566" s="8"/>
      <c r="CT566" s="8"/>
      <c r="CU566" s="8"/>
      <c r="CV566" s="8"/>
      <c r="CW566" s="8"/>
      <c r="CX566" s="8"/>
    </row>
    <row r="567" ht="14.25" customHeight="1">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c r="AG567" s="15"/>
      <c r="AH567" s="15"/>
      <c r="AI567" s="15"/>
      <c r="AJ567" s="15"/>
      <c r="AK567" s="15"/>
      <c r="AL567" s="15"/>
      <c r="AM567" s="15"/>
      <c r="AN567" s="15"/>
      <c r="AO567" s="15"/>
      <c r="AP567" s="15"/>
      <c r="AQ567" s="15"/>
      <c r="AR567" s="15"/>
      <c r="AS567" s="15"/>
      <c r="AT567" s="15"/>
      <c r="AU567" s="15"/>
      <c r="AV567" s="15"/>
      <c r="AW567" s="15"/>
      <c r="AX567" s="15"/>
      <c r="AY567" s="15"/>
      <c r="AZ567" s="15"/>
      <c r="BA567" s="15"/>
      <c r="BB567" s="15"/>
      <c r="BC567" s="15"/>
      <c r="BD567" s="15"/>
      <c r="BE567" s="15"/>
      <c r="BF567" s="15"/>
      <c r="BG567" s="15"/>
      <c r="BH567" s="15"/>
      <c r="BI567" s="15"/>
      <c r="BJ567" s="15"/>
      <c r="BK567" s="15"/>
      <c r="BL567" s="15"/>
      <c r="BM567" s="15"/>
      <c r="BN567" s="15"/>
      <c r="BO567" s="15"/>
      <c r="BP567" s="15"/>
      <c r="BQ567" s="15"/>
      <c r="BR567" s="15"/>
      <c r="BS567" s="15"/>
      <c r="BT567" s="15"/>
      <c r="BU567" s="15"/>
      <c r="BV567" s="15"/>
      <c r="BW567" s="15"/>
      <c r="BX567" s="15"/>
      <c r="BY567" s="15"/>
      <c r="BZ567" s="15"/>
      <c r="CA567" s="8"/>
      <c r="CB567" s="8"/>
      <c r="CC567" s="8"/>
      <c r="CD567" s="8"/>
      <c r="CE567" s="8"/>
      <c r="CF567" s="8"/>
      <c r="CG567" s="8"/>
      <c r="CH567" s="8"/>
      <c r="CI567" s="8"/>
      <c r="CJ567" s="8"/>
      <c r="CK567" s="8"/>
      <c r="CL567" s="8"/>
      <c r="CM567" s="8"/>
      <c r="CN567" s="8"/>
      <c r="CO567" s="8"/>
      <c r="CP567" s="8"/>
      <c r="CQ567" s="8"/>
      <c r="CR567" s="8"/>
      <c r="CS567" s="8"/>
      <c r="CT567" s="8"/>
      <c r="CU567" s="8"/>
      <c r="CV567" s="8"/>
      <c r="CW567" s="8"/>
      <c r="CX567" s="8"/>
    </row>
    <row r="568" ht="14.25" customHeight="1">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c r="BC568" s="15"/>
      <c r="BD568" s="15"/>
      <c r="BE568" s="15"/>
      <c r="BF568" s="15"/>
      <c r="BG568" s="15"/>
      <c r="BH568" s="15"/>
      <c r="BI568" s="15"/>
      <c r="BJ568" s="15"/>
      <c r="BK568" s="15"/>
      <c r="BL568" s="15"/>
      <c r="BM568" s="15"/>
      <c r="BN568" s="15"/>
      <c r="BO568" s="15"/>
      <c r="BP568" s="15"/>
      <c r="BQ568" s="15"/>
      <c r="BR568" s="15"/>
      <c r="BS568" s="15"/>
      <c r="BT568" s="15"/>
      <c r="BU568" s="15"/>
      <c r="BV568" s="15"/>
      <c r="BW568" s="15"/>
      <c r="BX568" s="15"/>
      <c r="BY568" s="15"/>
      <c r="BZ568" s="15"/>
      <c r="CA568" s="8"/>
      <c r="CB568" s="8"/>
      <c r="CC568" s="8"/>
      <c r="CD568" s="8"/>
      <c r="CE568" s="8"/>
      <c r="CF568" s="8"/>
      <c r="CG568" s="8"/>
      <c r="CH568" s="8"/>
      <c r="CI568" s="8"/>
      <c r="CJ568" s="8"/>
      <c r="CK568" s="8"/>
      <c r="CL568" s="8"/>
      <c r="CM568" s="8"/>
      <c r="CN568" s="8"/>
      <c r="CO568" s="8"/>
      <c r="CP568" s="8"/>
      <c r="CQ568" s="8"/>
      <c r="CR568" s="8"/>
      <c r="CS568" s="8"/>
      <c r="CT568" s="8"/>
      <c r="CU568" s="8"/>
      <c r="CV568" s="8"/>
      <c r="CW568" s="8"/>
      <c r="CX568" s="8"/>
    </row>
    <row r="569" ht="14.25" customHeight="1">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c r="AG569" s="15"/>
      <c r="AH569" s="15"/>
      <c r="AI569" s="15"/>
      <c r="AJ569" s="15"/>
      <c r="AK569" s="15"/>
      <c r="AL569" s="15"/>
      <c r="AM569" s="15"/>
      <c r="AN569" s="15"/>
      <c r="AO569" s="15"/>
      <c r="AP569" s="15"/>
      <c r="AQ569" s="15"/>
      <c r="AR569" s="15"/>
      <c r="AS569" s="15"/>
      <c r="AT569" s="15"/>
      <c r="AU569" s="15"/>
      <c r="AV569" s="15"/>
      <c r="AW569" s="15"/>
      <c r="AX569" s="15"/>
      <c r="AY569" s="15"/>
      <c r="AZ569" s="15"/>
      <c r="BA569" s="15"/>
      <c r="BB569" s="15"/>
      <c r="BC569" s="15"/>
      <c r="BD569" s="15"/>
      <c r="BE569" s="15"/>
      <c r="BF569" s="15"/>
      <c r="BG569" s="15"/>
      <c r="BH569" s="15"/>
      <c r="BI569" s="15"/>
      <c r="BJ569" s="15"/>
      <c r="BK569" s="15"/>
      <c r="BL569" s="15"/>
      <c r="BM569" s="15"/>
      <c r="BN569" s="15"/>
      <c r="BO569" s="15"/>
      <c r="BP569" s="15"/>
      <c r="BQ569" s="15"/>
      <c r="BR569" s="15"/>
      <c r="BS569" s="15"/>
      <c r="BT569" s="15"/>
      <c r="BU569" s="15"/>
      <c r="BV569" s="15"/>
      <c r="BW569" s="15"/>
      <c r="BX569" s="15"/>
      <c r="BY569" s="15"/>
      <c r="BZ569" s="15"/>
      <c r="CA569" s="8"/>
      <c r="CB569" s="8"/>
      <c r="CC569" s="8"/>
      <c r="CD569" s="8"/>
      <c r="CE569" s="8"/>
      <c r="CF569" s="8"/>
      <c r="CG569" s="8"/>
      <c r="CH569" s="8"/>
      <c r="CI569" s="8"/>
      <c r="CJ569" s="8"/>
      <c r="CK569" s="8"/>
      <c r="CL569" s="8"/>
      <c r="CM569" s="8"/>
      <c r="CN569" s="8"/>
      <c r="CO569" s="8"/>
      <c r="CP569" s="8"/>
      <c r="CQ569" s="8"/>
      <c r="CR569" s="8"/>
      <c r="CS569" s="8"/>
      <c r="CT569" s="8"/>
      <c r="CU569" s="8"/>
      <c r="CV569" s="8"/>
      <c r="CW569" s="8"/>
      <c r="CX569" s="8"/>
    </row>
    <row r="570" ht="14.25" customHeight="1">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c r="BC570" s="15"/>
      <c r="BD570" s="15"/>
      <c r="BE570" s="15"/>
      <c r="BF570" s="15"/>
      <c r="BG570" s="15"/>
      <c r="BH570" s="15"/>
      <c r="BI570" s="15"/>
      <c r="BJ570" s="15"/>
      <c r="BK570" s="15"/>
      <c r="BL570" s="15"/>
      <c r="BM570" s="15"/>
      <c r="BN570" s="15"/>
      <c r="BO570" s="15"/>
      <c r="BP570" s="15"/>
      <c r="BQ570" s="15"/>
      <c r="BR570" s="15"/>
      <c r="BS570" s="15"/>
      <c r="BT570" s="15"/>
      <c r="BU570" s="15"/>
      <c r="BV570" s="15"/>
      <c r="BW570" s="15"/>
      <c r="BX570" s="15"/>
      <c r="BY570" s="15"/>
      <c r="BZ570" s="15"/>
      <c r="CA570" s="8"/>
      <c r="CB570" s="8"/>
      <c r="CC570" s="8"/>
      <c r="CD570" s="8"/>
      <c r="CE570" s="8"/>
      <c r="CF570" s="8"/>
      <c r="CG570" s="8"/>
      <c r="CH570" s="8"/>
      <c r="CI570" s="8"/>
      <c r="CJ570" s="8"/>
      <c r="CK570" s="8"/>
      <c r="CL570" s="8"/>
      <c r="CM570" s="8"/>
      <c r="CN570" s="8"/>
      <c r="CO570" s="8"/>
      <c r="CP570" s="8"/>
      <c r="CQ570" s="8"/>
      <c r="CR570" s="8"/>
      <c r="CS570" s="8"/>
      <c r="CT570" s="8"/>
      <c r="CU570" s="8"/>
      <c r="CV570" s="8"/>
      <c r="CW570" s="8"/>
      <c r="CX570" s="8"/>
    </row>
    <row r="571" ht="14.25" customHeight="1">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c r="AB571" s="15"/>
      <c r="AC571" s="15"/>
      <c r="AD571" s="15"/>
      <c r="AE571" s="15"/>
      <c r="AF571" s="15"/>
      <c r="AG571" s="15"/>
      <c r="AH571" s="15"/>
      <c r="AI571" s="15"/>
      <c r="AJ571" s="15"/>
      <c r="AK571" s="15"/>
      <c r="AL571" s="15"/>
      <c r="AM571" s="15"/>
      <c r="AN571" s="15"/>
      <c r="AO571" s="15"/>
      <c r="AP571" s="15"/>
      <c r="AQ571" s="15"/>
      <c r="AR571" s="15"/>
      <c r="AS571" s="15"/>
      <c r="AT571" s="15"/>
      <c r="AU571" s="15"/>
      <c r="AV571" s="15"/>
      <c r="AW571" s="15"/>
      <c r="AX571" s="15"/>
      <c r="AY571" s="15"/>
      <c r="AZ571" s="15"/>
      <c r="BA571" s="15"/>
      <c r="BB571" s="15"/>
      <c r="BC571" s="15"/>
      <c r="BD571" s="15"/>
      <c r="BE571" s="15"/>
      <c r="BF571" s="15"/>
      <c r="BG571" s="15"/>
      <c r="BH571" s="15"/>
      <c r="BI571" s="15"/>
      <c r="BJ571" s="15"/>
      <c r="BK571" s="15"/>
      <c r="BL571" s="15"/>
      <c r="BM571" s="15"/>
      <c r="BN571" s="15"/>
      <c r="BO571" s="15"/>
      <c r="BP571" s="15"/>
      <c r="BQ571" s="15"/>
      <c r="BR571" s="15"/>
      <c r="BS571" s="15"/>
      <c r="BT571" s="15"/>
      <c r="BU571" s="15"/>
      <c r="BV571" s="15"/>
      <c r="BW571" s="15"/>
      <c r="BX571" s="15"/>
      <c r="BY571" s="15"/>
      <c r="BZ571" s="15"/>
      <c r="CA571" s="8"/>
      <c r="CB571" s="8"/>
      <c r="CC571" s="8"/>
      <c r="CD571" s="8"/>
      <c r="CE571" s="8"/>
      <c r="CF571" s="8"/>
      <c r="CG571" s="8"/>
      <c r="CH571" s="8"/>
      <c r="CI571" s="8"/>
      <c r="CJ571" s="8"/>
      <c r="CK571" s="8"/>
      <c r="CL571" s="8"/>
      <c r="CM571" s="8"/>
      <c r="CN571" s="8"/>
      <c r="CO571" s="8"/>
      <c r="CP571" s="8"/>
      <c r="CQ571" s="8"/>
      <c r="CR571" s="8"/>
      <c r="CS571" s="8"/>
      <c r="CT571" s="8"/>
      <c r="CU571" s="8"/>
      <c r="CV571" s="8"/>
      <c r="CW571" s="8"/>
      <c r="CX571" s="8"/>
    </row>
    <row r="572" ht="14.25" customHeight="1">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c r="BC572" s="15"/>
      <c r="BD572" s="15"/>
      <c r="BE572" s="15"/>
      <c r="BF572" s="15"/>
      <c r="BG572" s="15"/>
      <c r="BH572" s="15"/>
      <c r="BI572" s="15"/>
      <c r="BJ572" s="15"/>
      <c r="BK572" s="15"/>
      <c r="BL572" s="15"/>
      <c r="BM572" s="15"/>
      <c r="BN572" s="15"/>
      <c r="BO572" s="15"/>
      <c r="BP572" s="15"/>
      <c r="BQ572" s="15"/>
      <c r="BR572" s="15"/>
      <c r="BS572" s="15"/>
      <c r="BT572" s="15"/>
      <c r="BU572" s="15"/>
      <c r="BV572" s="15"/>
      <c r="BW572" s="15"/>
      <c r="BX572" s="15"/>
      <c r="BY572" s="15"/>
      <c r="BZ572" s="15"/>
      <c r="CA572" s="8"/>
      <c r="CB572" s="8"/>
      <c r="CC572" s="8"/>
      <c r="CD572" s="8"/>
      <c r="CE572" s="8"/>
      <c r="CF572" s="8"/>
      <c r="CG572" s="8"/>
      <c r="CH572" s="8"/>
      <c r="CI572" s="8"/>
      <c r="CJ572" s="8"/>
      <c r="CK572" s="8"/>
      <c r="CL572" s="8"/>
      <c r="CM572" s="8"/>
      <c r="CN572" s="8"/>
      <c r="CO572" s="8"/>
      <c r="CP572" s="8"/>
      <c r="CQ572" s="8"/>
      <c r="CR572" s="8"/>
      <c r="CS572" s="8"/>
      <c r="CT572" s="8"/>
      <c r="CU572" s="8"/>
      <c r="CV572" s="8"/>
      <c r="CW572" s="8"/>
      <c r="CX572" s="8"/>
    </row>
    <row r="573" ht="14.25" customHeight="1">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c r="AB573" s="15"/>
      <c r="AC573" s="15"/>
      <c r="AD573" s="15"/>
      <c r="AE573" s="15"/>
      <c r="AF573" s="15"/>
      <c r="AG573" s="15"/>
      <c r="AH573" s="15"/>
      <c r="AI573" s="15"/>
      <c r="AJ573" s="15"/>
      <c r="AK573" s="15"/>
      <c r="AL573" s="15"/>
      <c r="AM573" s="15"/>
      <c r="AN573" s="15"/>
      <c r="AO573" s="15"/>
      <c r="AP573" s="15"/>
      <c r="AQ573" s="15"/>
      <c r="AR573" s="15"/>
      <c r="AS573" s="15"/>
      <c r="AT573" s="15"/>
      <c r="AU573" s="15"/>
      <c r="AV573" s="15"/>
      <c r="AW573" s="15"/>
      <c r="AX573" s="15"/>
      <c r="AY573" s="15"/>
      <c r="AZ573" s="15"/>
      <c r="BA573" s="15"/>
      <c r="BB573" s="15"/>
      <c r="BC573" s="15"/>
      <c r="BD573" s="15"/>
      <c r="BE573" s="15"/>
      <c r="BF573" s="15"/>
      <c r="BG573" s="15"/>
      <c r="BH573" s="15"/>
      <c r="BI573" s="15"/>
      <c r="BJ573" s="15"/>
      <c r="BK573" s="15"/>
      <c r="BL573" s="15"/>
      <c r="BM573" s="15"/>
      <c r="BN573" s="15"/>
      <c r="BO573" s="15"/>
      <c r="BP573" s="15"/>
      <c r="BQ573" s="15"/>
      <c r="BR573" s="15"/>
      <c r="BS573" s="15"/>
      <c r="BT573" s="15"/>
      <c r="BU573" s="15"/>
      <c r="BV573" s="15"/>
      <c r="BW573" s="15"/>
      <c r="BX573" s="15"/>
      <c r="BY573" s="15"/>
      <c r="BZ573" s="15"/>
      <c r="CA573" s="8"/>
      <c r="CB573" s="8"/>
      <c r="CC573" s="8"/>
      <c r="CD573" s="8"/>
      <c r="CE573" s="8"/>
      <c r="CF573" s="8"/>
      <c r="CG573" s="8"/>
      <c r="CH573" s="8"/>
      <c r="CI573" s="8"/>
      <c r="CJ573" s="8"/>
      <c r="CK573" s="8"/>
      <c r="CL573" s="8"/>
      <c r="CM573" s="8"/>
      <c r="CN573" s="8"/>
      <c r="CO573" s="8"/>
      <c r="CP573" s="8"/>
      <c r="CQ573" s="8"/>
      <c r="CR573" s="8"/>
      <c r="CS573" s="8"/>
      <c r="CT573" s="8"/>
      <c r="CU573" s="8"/>
      <c r="CV573" s="8"/>
      <c r="CW573" s="8"/>
      <c r="CX573" s="8"/>
    </row>
    <row r="574" ht="14.25" customHeight="1">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c r="BC574" s="15"/>
      <c r="BD574" s="15"/>
      <c r="BE574" s="15"/>
      <c r="BF574" s="15"/>
      <c r="BG574" s="15"/>
      <c r="BH574" s="15"/>
      <c r="BI574" s="15"/>
      <c r="BJ574" s="15"/>
      <c r="BK574" s="15"/>
      <c r="BL574" s="15"/>
      <c r="BM574" s="15"/>
      <c r="BN574" s="15"/>
      <c r="BO574" s="15"/>
      <c r="BP574" s="15"/>
      <c r="BQ574" s="15"/>
      <c r="BR574" s="15"/>
      <c r="BS574" s="15"/>
      <c r="BT574" s="15"/>
      <c r="BU574" s="15"/>
      <c r="BV574" s="15"/>
      <c r="BW574" s="15"/>
      <c r="BX574" s="15"/>
      <c r="BY574" s="15"/>
      <c r="BZ574" s="15"/>
      <c r="CA574" s="8"/>
      <c r="CB574" s="8"/>
      <c r="CC574" s="8"/>
      <c r="CD574" s="8"/>
      <c r="CE574" s="8"/>
      <c r="CF574" s="8"/>
      <c r="CG574" s="8"/>
      <c r="CH574" s="8"/>
      <c r="CI574" s="8"/>
      <c r="CJ574" s="8"/>
      <c r="CK574" s="8"/>
      <c r="CL574" s="8"/>
      <c r="CM574" s="8"/>
      <c r="CN574" s="8"/>
      <c r="CO574" s="8"/>
      <c r="CP574" s="8"/>
      <c r="CQ574" s="8"/>
      <c r="CR574" s="8"/>
      <c r="CS574" s="8"/>
      <c r="CT574" s="8"/>
      <c r="CU574" s="8"/>
      <c r="CV574" s="8"/>
      <c r="CW574" s="8"/>
      <c r="CX574" s="8"/>
    </row>
    <row r="575" ht="14.25" customHeight="1">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c r="AB575" s="15"/>
      <c r="AC575" s="15"/>
      <c r="AD575" s="15"/>
      <c r="AE575" s="15"/>
      <c r="AF575" s="15"/>
      <c r="AG575" s="15"/>
      <c r="AH575" s="15"/>
      <c r="AI575" s="15"/>
      <c r="AJ575" s="15"/>
      <c r="AK575" s="15"/>
      <c r="AL575" s="15"/>
      <c r="AM575" s="15"/>
      <c r="AN575" s="15"/>
      <c r="AO575" s="15"/>
      <c r="AP575" s="15"/>
      <c r="AQ575" s="15"/>
      <c r="AR575" s="15"/>
      <c r="AS575" s="15"/>
      <c r="AT575" s="15"/>
      <c r="AU575" s="15"/>
      <c r="AV575" s="15"/>
      <c r="AW575" s="15"/>
      <c r="AX575" s="15"/>
      <c r="AY575" s="15"/>
      <c r="AZ575" s="15"/>
      <c r="BA575" s="15"/>
      <c r="BB575" s="15"/>
      <c r="BC575" s="15"/>
      <c r="BD575" s="15"/>
      <c r="BE575" s="15"/>
      <c r="BF575" s="15"/>
      <c r="BG575" s="15"/>
      <c r="BH575" s="15"/>
      <c r="BI575" s="15"/>
      <c r="BJ575" s="15"/>
      <c r="BK575" s="15"/>
      <c r="BL575" s="15"/>
      <c r="BM575" s="15"/>
      <c r="BN575" s="15"/>
      <c r="BO575" s="15"/>
      <c r="BP575" s="15"/>
      <c r="BQ575" s="15"/>
      <c r="BR575" s="15"/>
      <c r="BS575" s="15"/>
      <c r="BT575" s="15"/>
      <c r="BU575" s="15"/>
      <c r="BV575" s="15"/>
      <c r="BW575" s="15"/>
      <c r="BX575" s="15"/>
      <c r="BY575" s="15"/>
      <c r="BZ575" s="15"/>
      <c r="CA575" s="8"/>
      <c r="CB575" s="8"/>
      <c r="CC575" s="8"/>
      <c r="CD575" s="8"/>
      <c r="CE575" s="8"/>
      <c r="CF575" s="8"/>
      <c r="CG575" s="8"/>
      <c r="CH575" s="8"/>
      <c r="CI575" s="8"/>
      <c r="CJ575" s="8"/>
      <c r="CK575" s="8"/>
      <c r="CL575" s="8"/>
      <c r="CM575" s="8"/>
      <c r="CN575" s="8"/>
      <c r="CO575" s="8"/>
      <c r="CP575" s="8"/>
      <c r="CQ575" s="8"/>
      <c r="CR575" s="8"/>
      <c r="CS575" s="8"/>
      <c r="CT575" s="8"/>
      <c r="CU575" s="8"/>
      <c r="CV575" s="8"/>
      <c r="CW575" s="8"/>
      <c r="CX575" s="8"/>
    </row>
    <row r="576" ht="14.25" customHeight="1">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c r="BC576" s="15"/>
      <c r="BD576" s="15"/>
      <c r="BE576" s="15"/>
      <c r="BF576" s="15"/>
      <c r="BG576" s="15"/>
      <c r="BH576" s="15"/>
      <c r="BI576" s="15"/>
      <c r="BJ576" s="15"/>
      <c r="BK576" s="15"/>
      <c r="BL576" s="15"/>
      <c r="BM576" s="15"/>
      <c r="BN576" s="15"/>
      <c r="BO576" s="15"/>
      <c r="BP576" s="15"/>
      <c r="BQ576" s="15"/>
      <c r="BR576" s="15"/>
      <c r="BS576" s="15"/>
      <c r="BT576" s="15"/>
      <c r="BU576" s="15"/>
      <c r="BV576" s="15"/>
      <c r="BW576" s="15"/>
      <c r="BX576" s="15"/>
      <c r="BY576" s="15"/>
      <c r="BZ576" s="15"/>
      <c r="CA576" s="8"/>
      <c r="CB576" s="8"/>
      <c r="CC576" s="8"/>
      <c r="CD576" s="8"/>
      <c r="CE576" s="8"/>
      <c r="CF576" s="8"/>
      <c r="CG576" s="8"/>
      <c r="CH576" s="8"/>
      <c r="CI576" s="8"/>
      <c r="CJ576" s="8"/>
      <c r="CK576" s="8"/>
      <c r="CL576" s="8"/>
      <c r="CM576" s="8"/>
      <c r="CN576" s="8"/>
      <c r="CO576" s="8"/>
      <c r="CP576" s="8"/>
      <c r="CQ576" s="8"/>
      <c r="CR576" s="8"/>
      <c r="CS576" s="8"/>
      <c r="CT576" s="8"/>
      <c r="CU576" s="8"/>
      <c r="CV576" s="8"/>
      <c r="CW576" s="8"/>
      <c r="CX576" s="8"/>
    </row>
    <row r="577" ht="14.25" customHeight="1">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c r="AB577" s="15"/>
      <c r="AC577" s="15"/>
      <c r="AD577" s="15"/>
      <c r="AE577" s="15"/>
      <c r="AF577" s="15"/>
      <c r="AG577" s="15"/>
      <c r="AH577" s="15"/>
      <c r="AI577" s="15"/>
      <c r="AJ577" s="15"/>
      <c r="AK577" s="15"/>
      <c r="AL577" s="15"/>
      <c r="AM577" s="15"/>
      <c r="AN577" s="15"/>
      <c r="AO577" s="15"/>
      <c r="AP577" s="15"/>
      <c r="AQ577" s="15"/>
      <c r="AR577" s="15"/>
      <c r="AS577" s="15"/>
      <c r="AT577" s="15"/>
      <c r="AU577" s="15"/>
      <c r="AV577" s="15"/>
      <c r="AW577" s="15"/>
      <c r="AX577" s="15"/>
      <c r="AY577" s="15"/>
      <c r="AZ577" s="15"/>
      <c r="BA577" s="15"/>
      <c r="BB577" s="15"/>
      <c r="BC577" s="15"/>
      <c r="BD577" s="15"/>
      <c r="BE577" s="15"/>
      <c r="BF577" s="15"/>
      <c r="BG577" s="15"/>
      <c r="BH577" s="15"/>
      <c r="BI577" s="15"/>
      <c r="BJ577" s="15"/>
      <c r="BK577" s="15"/>
      <c r="BL577" s="15"/>
      <c r="BM577" s="15"/>
      <c r="BN577" s="15"/>
      <c r="BO577" s="15"/>
      <c r="BP577" s="15"/>
      <c r="BQ577" s="15"/>
      <c r="BR577" s="15"/>
      <c r="BS577" s="15"/>
      <c r="BT577" s="15"/>
      <c r="BU577" s="15"/>
      <c r="BV577" s="15"/>
      <c r="BW577" s="15"/>
      <c r="BX577" s="15"/>
      <c r="BY577" s="15"/>
      <c r="BZ577" s="15"/>
      <c r="CA577" s="8"/>
      <c r="CB577" s="8"/>
      <c r="CC577" s="8"/>
      <c r="CD577" s="8"/>
      <c r="CE577" s="8"/>
      <c r="CF577" s="8"/>
      <c r="CG577" s="8"/>
      <c r="CH577" s="8"/>
      <c r="CI577" s="8"/>
      <c r="CJ577" s="8"/>
      <c r="CK577" s="8"/>
      <c r="CL577" s="8"/>
      <c r="CM577" s="8"/>
      <c r="CN577" s="8"/>
      <c r="CO577" s="8"/>
      <c r="CP577" s="8"/>
      <c r="CQ577" s="8"/>
      <c r="CR577" s="8"/>
      <c r="CS577" s="8"/>
      <c r="CT577" s="8"/>
      <c r="CU577" s="8"/>
      <c r="CV577" s="8"/>
      <c r="CW577" s="8"/>
      <c r="CX577" s="8"/>
    </row>
    <row r="578" ht="14.25" customHeight="1">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c r="BC578" s="15"/>
      <c r="BD578" s="15"/>
      <c r="BE578" s="15"/>
      <c r="BF578" s="15"/>
      <c r="BG578" s="15"/>
      <c r="BH578" s="15"/>
      <c r="BI578" s="15"/>
      <c r="BJ578" s="15"/>
      <c r="BK578" s="15"/>
      <c r="BL578" s="15"/>
      <c r="BM578" s="15"/>
      <c r="BN578" s="15"/>
      <c r="BO578" s="15"/>
      <c r="BP578" s="15"/>
      <c r="BQ578" s="15"/>
      <c r="BR578" s="15"/>
      <c r="BS578" s="15"/>
      <c r="BT578" s="15"/>
      <c r="BU578" s="15"/>
      <c r="BV578" s="15"/>
      <c r="BW578" s="15"/>
      <c r="BX578" s="15"/>
      <c r="BY578" s="15"/>
      <c r="BZ578" s="15"/>
      <c r="CA578" s="8"/>
      <c r="CB578" s="8"/>
      <c r="CC578" s="8"/>
      <c r="CD578" s="8"/>
      <c r="CE578" s="8"/>
      <c r="CF578" s="8"/>
      <c r="CG578" s="8"/>
      <c r="CH578" s="8"/>
      <c r="CI578" s="8"/>
      <c r="CJ578" s="8"/>
      <c r="CK578" s="8"/>
      <c r="CL578" s="8"/>
      <c r="CM578" s="8"/>
      <c r="CN578" s="8"/>
      <c r="CO578" s="8"/>
      <c r="CP578" s="8"/>
      <c r="CQ578" s="8"/>
      <c r="CR578" s="8"/>
      <c r="CS578" s="8"/>
      <c r="CT578" s="8"/>
      <c r="CU578" s="8"/>
      <c r="CV578" s="8"/>
      <c r="CW578" s="8"/>
      <c r="CX578" s="8"/>
    </row>
    <row r="579" ht="14.25" customHeight="1">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c r="AB579" s="15"/>
      <c r="AC579" s="15"/>
      <c r="AD579" s="15"/>
      <c r="AE579" s="15"/>
      <c r="AF579" s="15"/>
      <c r="AG579" s="15"/>
      <c r="AH579" s="15"/>
      <c r="AI579" s="15"/>
      <c r="AJ579" s="15"/>
      <c r="AK579" s="15"/>
      <c r="AL579" s="15"/>
      <c r="AM579" s="15"/>
      <c r="AN579" s="15"/>
      <c r="AO579" s="15"/>
      <c r="AP579" s="15"/>
      <c r="AQ579" s="15"/>
      <c r="AR579" s="15"/>
      <c r="AS579" s="15"/>
      <c r="AT579" s="15"/>
      <c r="AU579" s="15"/>
      <c r="AV579" s="15"/>
      <c r="AW579" s="15"/>
      <c r="AX579" s="15"/>
      <c r="AY579" s="15"/>
      <c r="AZ579" s="15"/>
      <c r="BA579" s="15"/>
      <c r="BB579" s="15"/>
      <c r="BC579" s="15"/>
      <c r="BD579" s="15"/>
      <c r="BE579" s="15"/>
      <c r="BF579" s="15"/>
      <c r="BG579" s="15"/>
      <c r="BH579" s="15"/>
      <c r="BI579" s="15"/>
      <c r="BJ579" s="15"/>
      <c r="BK579" s="15"/>
      <c r="BL579" s="15"/>
      <c r="BM579" s="15"/>
      <c r="BN579" s="15"/>
      <c r="BO579" s="15"/>
      <c r="BP579" s="15"/>
      <c r="BQ579" s="15"/>
      <c r="BR579" s="15"/>
      <c r="BS579" s="15"/>
      <c r="BT579" s="15"/>
      <c r="BU579" s="15"/>
      <c r="BV579" s="15"/>
      <c r="BW579" s="15"/>
      <c r="BX579" s="15"/>
      <c r="BY579" s="15"/>
      <c r="BZ579" s="15"/>
      <c r="CA579" s="8"/>
      <c r="CB579" s="8"/>
      <c r="CC579" s="8"/>
      <c r="CD579" s="8"/>
      <c r="CE579" s="8"/>
      <c r="CF579" s="8"/>
      <c r="CG579" s="8"/>
      <c r="CH579" s="8"/>
      <c r="CI579" s="8"/>
      <c r="CJ579" s="8"/>
      <c r="CK579" s="8"/>
      <c r="CL579" s="8"/>
      <c r="CM579" s="8"/>
      <c r="CN579" s="8"/>
      <c r="CO579" s="8"/>
      <c r="CP579" s="8"/>
      <c r="CQ579" s="8"/>
      <c r="CR579" s="8"/>
      <c r="CS579" s="8"/>
      <c r="CT579" s="8"/>
      <c r="CU579" s="8"/>
      <c r="CV579" s="8"/>
      <c r="CW579" s="8"/>
      <c r="CX579" s="8"/>
    </row>
    <row r="580" ht="14.25" customHeight="1">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c r="BC580" s="15"/>
      <c r="BD580" s="15"/>
      <c r="BE580" s="15"/>
      <c r="BF580" s="15"/>
      <c r="BG580" s="15"/>
      <c r="BH580" s="15"/>
      <c r="BI580" s="15"/>
      <c r="BJ580" s="15"/>
      <c r="BK580" s="15"/>
      <c r="BL580" s="15"/>
      <c r="BM580" s="15"/>
      <c r="BN580" s="15"/>
      <c r="BO580" s="15"/>
      <c r="BP580" s="15"/>
      <c r="BQ580" s="15"/>
      <c r="BR580" s="15"/>
      <c r="BS580" s="15"/>
      <c r="BT580" s="15"/>
      <c r="BU580" s="15"/>
      <c r="BV580" s="15"/>
      <c r="BW580" s="15"/>
      <c r="BX580" s="15"/>
      <c r="BY580" s="15"/>
      <c r="BZ580" s="15"/>
      <c r="CA580" s="8"/>
      <c r="CB580" s="8"/>
      <c r="CC580" s="8"/>
      <c r="CD580" s="8"/>
      <c r="CE580" s="8"/>
      <c r="CF580" s="8"/>
      <c r="CG580" s="8"/>
      <c r="CH580" s="8"/>
      <c r="CI580" s="8"/>
      <c r="CJ580" s="8"/>
      <c r="CK580" s="8"/>
      <c r="CL580" s="8"/>
      <c r="CM580" s="8"/>
      <c r="CN580" s="8"/>
      <c r="CO580" s="8"/>
      <c r="CP580" s="8"/>
      <c r="CQ580" s="8"/>
      <c r="CR580" s="8"/>
      <c r="CS580" s="8"/>
      <c r="CT580" s="8"/>
      <c r="CU580" s="8"/>
      <c r="CV580" s="8"/>
      <c r="CW580" s="8"/>
      <c r="CX580" s="8"/>
    </row>
    <row r="581" ht="14.25" customHeight="1">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c r="AB581" s="15"/>
      <c r="AC581" s="15"/>
      <c r="AD581" s="15"/>
      <c r="AE581" s="15"/>
      <c r="AF581" s="15"/>
      <c r="AG581" s="15"/>
      <c r="AH581" s="15"/>
      <c r="AI581" s="15"/>
      <c r="AJ581" s="15"/>
      <c r="AK581" s="15"/>
      <c r="AL581" s="15"/>
      <c r="AM581" s="15"/>
      <c r="AN581" s="15"/>
      <c r="AO581" s="15"/>
      <c r="AP581" s="15"/>
      <c r="AQ581" s="15"/>
      <c r="AR581" s="15"/>
      <c r="AS581" s="15"/>
      <c r="AT581" s="15"/>
      <c r="AU581" s="15"/>
      <c r="AV581" s="15"/>
      <c r="AW581" s="15"/>
      <c r="AX581" s="15"/>
      <c r="AY581" s="15"/>
      <c r="AZ581" s="15"/>
      <c r="BA581" s="15"/>
      <c r="BB581" s="15"/>
      <c r="BC581" s="15"/>
      <c r="BD581" s="15"/>
      <c r="BE581" s="15"/>
      <c r="BF581" s="15"/>
      <c r="BG581" s="15"/>
      <c r="BH581" s="15"/>
      <c r="BI581" s="15"/>
      <c r="BJ581" s="15"/>
      <c r="BK581" s="15"/>
      <c r="BL581" s="15"/>
      <c r="BM581" s="15"/>
      <c r="BN581" s="15"/>
      <c r="BO581" s="15"/>
      <c r="BP581" s="15"/>
      <c r="BQ581" s="15"/>
      <c r="BR581" s="15"/>
      <c r="BS581" s="15"/>
      <c r="BT581" s="15"/>
      <c r="BU581" s="15"/>
      <c r="BV581" s="15"/>
      <c r="BW581" s="15"/>
      <c r="BX581" s="15"/>
      <c r="BY581" s="15"/>
      <c r="BZ581" s="15"/>
      <c r="CA581" s="8"/>
      <c r="CB581" s="8"/>
      <c r="CC581" s="8"/>
      <c r="CD581" s="8"/>
      <c r="CE581" s="8"/>
      <c r="CF581" s="8"/>
      <c r="CG581" s="8"/>
      <c r="CH581" s="8"/>
      <c r="CI581" s="8"/>
      <c r="CJ581" s="8"/>
      <c r="CK581" s="8"/>
      <c r="CL581" s="8"/>
      <c r="CM581" s="8"/>
      <c r="CN581" s="8"/>
      <c r="CO581" s="8"/>
      <c r="CP581" s="8"/>
      <c r="CQ581" s="8"/>
      <c r="CR581" s="8"/>
      <c r="CS581" s="8"/>
      <c r="CT581" s="8"/>
      <c r="CU581" s="8"/>
      <c r="CV581" s="8"/>
      <c r="CW581" s="8"/>
      <c r="CX581" s="8"/>
    </row>
    <row r="582" ht="14.25" customHeight="1">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c r="BC582" s="15"/>
      <c r="BD582" s="15"/>
      <c r="BE582" s="15"/>
      <c r="BF582" s="15"/>
      <c r="BG582" s="15"/>
      <c r="BH582" s="15"/>
      <c r="BI582" s="15"/>
      <c r="BJ582" s="15"/>
      <c r="BK582" s="15"/>
      <c r="BL582" s="15"/>
      <c r="BM582" s="15"/>
      <c r="BN582" s="15"/>
      <c r="BO582" s="15"/>
      <c r="BP582" s="15"/>
      <c r="BQ582" s="15"/>
      <c r="BR582" s="15"/>
      <c r="BS582" s="15"/>
      <c r="BT582" s="15"/>
      <c r="BU582" s="15"/>
      <c r="BV582" s="15"/>
      <c r="BW582" s="15"/>
      <c r="BX582" s="15"/>
      <c r="BY582" s="15"/>
      <c r="BZ582" s="15"/>
      <c r="CA582" s="8"/>
      <c r="CB582" s="8"/>
      <c r="CC582" s="8"/>
      <c r="CD582" s="8"/>
      <c r="CE582" s="8"/>
      <c r="CF582" s="8"/>
      <c r="CG582" s="8"/>
      <c r="CH582" s="8"/>
      <c r="CI582" s="8"/>
      <c r="CJ582" s="8"/>
      <c r="CK582" s="8"/>
      <c r="CL582" s="8"/>
      <c r="CM582" s="8"/>
      <c r="CN582" s="8"/>
      <c r="CO582" s="8"/>
      <c r="CP582" s="8"/>
      <c r="CQ582" s="8"/>
      <c r="CR582" s="8"/>
      <c r="CS582" s="8"/>
      <c r="CT582" s="8"/>
      <c r="CU582" s="8"/>
      <c r="CV582" s="8"/>
      <c r="CW582" s="8"/>
      <c r="CX582" s="8"/>
    </row>
    <row r="583" ht="14.25" customHeight="1">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c r="AG583" s="15"/>
      <c r="AH583" s="15"/>
      <c r="AI583" s="15"/>
      <c r="AJ583" s="15"/>
      <c r="AK583" s="15"/>
      <c r="AL583" s="15"/>
      <c r="AM583" s="15"/>
      <c r="AN583" s="15"/>
      <c r="AO583" s="15"/>
      <c r="AP583" s="15"/>
      <c r="AQ583" s="15"/>
      <c r="AR583" s="15"/>
      <c r="AS583" s="15"/>
      <c r="AT583" s="15"/>
      <c r="AU583" s="15"/>
      <c r="AV583" s="15"/>
      <c r="AW583" s="15"/>
      <c r="AX583" s="15"/>
      <c r="AY583" s="15"/>
      <c r="AZ583" s="15"/>
      <c r="BA583" s="15"/>
      <c r="BB583" s="15"/>
      <c r="BC583" s="15"/>
      <c r="BD583" s="15"/>
      <c r="BE583" s="15"/>
      <c r="BF583" s="15"/>
      <c r="BG583" s="15"/>
      <c r="BH583" s="15"/>
      <c r="BI583" s="15"/>
      <c r="BJ583" s="15"/>
      <c r="BK583" s="15"/>
      <c r="BL583" s="15"/>
      <c r="BM583" s="15"/>
      <c r="BN583" s="15"/>
      <c r="BO583" s="15"/>
      <c r="BP583" s="15"/>
      <c r="BQ583" s="15"/>
      <c r="BR583" s="15"/>
      <c r="BS583" s="15"/>
      <c r="BT583" s="15"/>
      <c r="BU583" s="15"/>
      <c r="BV583" s="15"/>
      <c r="BW583" s="15"/>
      <c r="BX583" s="15"/>
      <c r="BY583" s="15"/>
      <c r="BZ583" s="15"/>
      <c r="CA583" s="8"/>
      <c r="CB583" s="8"/>
      <c r="CC583" s="8"/>
      <c r="CD583" s="8"/>
      <c r="CE583" s="8"/>
      <c r="CF583" s="8"/>
      <c r="CG583" s="8"/>
      <c r="CH583" s="8"/>
      <c r="CI583" s="8"/>
      <c r="CJ583" s="8"/>
      <c r="CK583" s="8"/>
      <c r="CL583" s="8"/>
      <c r="CM583" s="8"/>
      <c r="CN583" s="8"/>
      <c r="CO583" s="8"/>
      <c r="CP583" s="8"/>
      <c r="CQ583" s="8"/>
      <c r="CR583" s="8"/>
      <c r="CS583" s="8"/>
      <c r="CT583" s="8"/>
      <c r="CU583" s="8"/>
      <c r="CV583" s="8"/>
      <c r="CW583" s="8"/>
      <c r="CX583" s="8"/>
    </row>
    <row r="584" ht="14.25" customHeight="1">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c r="BC584" s="15"/>
      <c r="BD584" s="15"/>
      <c r="BE584" s="15"/>
      <c r="BF584" s="15"/>
      <c r="BG584" s="15"/>
      <c r="BH584" s="15"/>
      <c r="BI584" s="15"/>
      <c r="BJ584" s="15"/>
      <c r="BK584" s="15"/>
      <c r="BL584" s="15"/>
      <c r="BM584" s="15"/>
      <c r="BN584" s="15"/>
      <c r="BO584" s="15"/>
      <c r="BP584" s="15"/>
      <c r="BQ584" s="15"/>
      <c r="BR584" s="15"/>
      <c r="BS584" s="15"/>
      <c r="BT584" s="15"/>
      <c r="BU584" s="15"/>
      <c r="BV584" s="15"/>
      <c r="BW584" s="15"/>
      <c r="BX584" s="15"/>
      <c r="BY584" s="15"/>
      <c r="BZ584" s="15"/>
      <c r="CA584" s="8"/>
      <c r="CB584" s="8"/>
      <c r="CC584" s="8"/>
      <c r="CD584" s="8"/>
      <c r="CE584" s="8"/>
      <c r="CF584" s="8"/>
      <c r="CG584" s="8"/>
      <c r="CH584" s="8"/>
      <c r="CI584" s="8"/>
      <c r="CJ584" s="8"/>
      <c r="CK584" s="8"/>
      <c r="CL584" s="8"/>
      <c r="CM584" s="8"/>
      <c r="CN584" s="8"/>
      <c r="CO584" s="8"/>
      <c r="CP584" s="8"/>
      <c r="CQ584" s="8"/>
      <c r="CR584" s="8"/>
      <c r="CS584" s="8"/>
      <c r="CT584" s="8"/>
      <c r="CU584" s="8"/>
      <c r="CV584" s="8"/>
      <c r="CW584" s="8"/>
      <c r="CX584" s="8"/>
    </row>
    <row r="585" ht="14.25" customHeight="1">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5"/>
      <c r="AH585" s="15"/>
      <c r="AI585" s="15"/>
      <c r="AJ585" s="15"/>
      <c r="AK585" s="15"/>
      <c r="AL585" s="15"/>
      <c r="AM585" s="15"/>
      <c r="AN585" s="15"/>
      <c r="AO585" s="15"/>
      <c r="AP585" s="15"/>
      <c r="AQ585" s="15"/>
      <c r="AR585" s="15"/>
      <c r="AS585" s="15"/>
      <c r="AT585" s="15"/>
      <c r="AU585" s="15"/>
      <c r="AV585" s="15"/>
      <c r="AW585" s="15"/>
      <c r="AX585" s="15"/>
      <c r="AY585" s="15"/>
      <c r="AZ585" s="15"/>
      <c r="BA585" s="15"/>
      <c r="BB585" s="15"/>
      <c r="BC585" s="15"/>
      <c r="BD585" s="15"/>
      <c r="BE585" s="15"/>
      <c r="BF585" s="15"/>
      <c r="BG585" s="15"/>
      <c r="BH585" s="15"/>
      <c r="BI585" s="15"/>
      <c r="BJ585" s="15"/>
      <c r="BK585" s="15"/>
      <c r="BL585" s="15"/>
      <c r="BM585" s="15"/>
      <c r="BN585" s="15"/>
      <c r="BO585" s="15"/>
      <c r="BP585" s="15"/>
      <c r="BQ585" s="15"/>
      <c r="BR585" s="15"/>
      <c r="BS585" s="15"/>
      <c r="BT585" s="15"/>
      <c r="BU585" s="15"/>
      <c r="BV585" s="15"/>
      <c r="BW585" s="15"/>
      <c r="BX585" s="15"/>
      <c r="BY585" s="15"/>
      <c r="BZ585" s="15"/>
      <c r="CA585" s="8"/>
      <c r="CB585" s="8"/>
      <c r="CC585" s="8"/>
      <c r="CD585" s="8"/>
      <c r="CE585" s="8"/>
      <c r="CF585" s="8"/>
      <c r="CG585" s="8"/>
      <c r="CH585" s="8"/>
      <c r="CI585" s="8"/>
      <c r="CJ585" s="8"/>
      <c r="CK585" s="8"/>
      <c r="CL585" s="8"/>
      <c r="CM585" s="8"/>
      <c r="CN585" s="8"/>
      <c r="CO585" s="8"/>
      <c r="CP585" s="8"/>
      <c r="CQ585" s="8"/>
      <c r="CR585" s="8"/>
      <c r="CS585" s="8"/>
      <c r="CT585" s="8"/>
      <c r="CU585" s="8"/>
      <c r="CV585" s="8"/>
      <c r="CW585" s="8"/>
      <c r="CX585" s="8"/>
    </row>
    <row r="586" ht="14.25" customHeight="1">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c r="BC586" s="15"/>
      <c r="BD586" s="15"/>
      <c r="BE586" s="15"/>
      <c r="BF586" s="15"/>
      <c r="BG586" s="15"/>
      <c r="BH586" s="15"/>
      <c r="BI586" s="15"/>
      <c r="BJ586" s="15"/>
      <c r="BK586" s="15"/>
      <c r="BL586" s="15"/>
      <c r="BM586" s="15"/>
      <c r="BN586" s="15"/>
      <c r="BO586" s="15"/>
      <c r="BP586" s="15"/>
      <c r="BQ586" s="15"/>
      <c r="BR586" s="15"/>
      <c r="BS586" s="15"/>
      <c r="BT586" s="15"/>
      <c r="BU586" s="15"/>
      <c r="BV586" s="15"/>
      <c r="BW586" s="15"/>
      <c r="BX586" s="15"/>
      <c r="BY586" s="15"/>
      <c r="BZ586" s="15"/>
      <c r="CA586" s="8"/>
      <c r="CB586" s="8"/>
      <c r="CC586" s="8"/>
      <c r="CD586" s="8"/>
      <c r="CE586" s="8"/>
      <c r="CF586" s="8"/>
      <c r="CG586" s="8"/>
      <c r="CH586" s="8"/>
      <c r="CI586" s="8"/>
      <c r="CJ586" s="8"/>
      <c r="CK586" s="8"/>
      <c r="CL586" s="8"/>
      <c r="CM586" s="8"/>
      <c r="CN586" s="8"/>
      <c r="CO586" s="8"/>
      <c r="CP586" s="8"/>
      <c r="CQ586" s="8"/>
      <c r="CR586" s="8"/>
      <c r="CS586" s="8"/>
      <c r="CT586" s="8"/>
      <c r="CU586" s="8"/>
      <c r="CV586" s="8"/>
      <c r="CW586" s="8"/>
      <c r="CX586" s="8"/>
    </row>
    <row r="587" ht="14.25" customHeight="1">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c r="AB587" s="15"/>
      <c r="AC587" s="15"/>
      <c r="AD587" s="15"/>
      <c r="AE587" s="15"/>
      <c r="AF587" s="15"/>
      <c r="AG587" s="15"/>
      <c r="AH587" s="15"/>
      <c r="AI587" s="15"/>
      <c r="AJ587" s="15"/>
      <c r="AK587" s="15"/>
      <c r="AL587" s="15"/>
      <c r="AM587" s="15"/>
      <c r="AN587" s="15"/>
      <c r="AO587" s="15"/>
      <c r="AP587" s="15"/>
      <c r="AQ587" s="15"/>
      <c r="AR587" s="15"/>
      <c r="AS587" s="15"/>
      <c r="AT587" s="15"/>
      <c r="AU587" s="15"/>
      <c r="AV587" s="15"/>
      <c r="AW587" s="15"/>
      <c r="AX587" s="15"/>
      <c r="AY587" s="15"/>
      <c r="AZ587" s="15"/>
      <c r="BA587" s="15"/>
      <c r="BB587" s="15"/>
      <c r="BC587" s="15"/>
      <c r="BD587" s="15"/>
      <c r="BE587" s="15"/>
      <c r="BF587" s="15"/>
      <c r="BG587" s="15"/>
      <c r="BH587" s="15"/>
      <c r="BI587" s="15"/>
      <c r="BJ587" s="15"/>
      <c r="BK587" s="15"/>
      <c r="BL587" s="15"/>
      <c r="BM587" s="15"/>
      <c r="BN587" s="15"/>
      <c r="BO587" s="15"/>
      <c r="BP587" s="15"/>
      <c r="BQ587" s="15"/>
      <c r="BR587" s="15"/>
      <c r="BS587" s="15"/>
      <c r="BT587" s="15"/>
      <c r="BU587" s="15"/>
      <c r="BV587" s="15"/>
      <c r="BW587" s="15"/>
      <c r="BX587" s="15"/>
      <c r="BY587" s="15"/>
      <c r="BZ587" s="15"/>
      <c r="CA587" s="8"/>
      <c r="CB587" s="8"/>
      <c r="CC587" s="8"/>
      <c r="CD587" s="8"/>
      <c r="CE587" s="8"/>
      <c r="CF587" s="8"/>
      <c r="CG587" s="8"/>
      <c r="CH587" s="8"/>
      <c r="CI587" s="8"/>
      <c r="CJ587" s="8"/>
      <c r="CK587" s="8"/>
      <c r="CL587" s="8"/>
      <c r="CM587" s="8"/>
      <c r="CN587" s="8"/>
      <c r="CO587" s="8"/>
      <c r="CP587" s="8"/>
      <c r="CQ587" s="8"/>
      <c r="CR587" s="8"/>
      <c r="CS587" s="8"/>
      <c r="CT587" s="8"/>
      <c r="CU587" s="8"/>
      <c r="CV587" s="8"/>
      <c r="CW587" s="8"/>
      <c r="CX587" s="8"/>
    </row>
    <row r="588" ht="14.25" customHeight="1">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c r="BC588" s="15"/>
      <c r="BD588" s="15"/>
      <c r="BE588" s="15"/>
      <c r="BF588" s="15"/>
      <c r="BG588" s="15"/>
      <c r="BH588" s="15"/>
      <c r="BI588" s="15"/>
      <c r="BJ588" s="15"/>
      <c r="BK588" s="15"/>
      <c r="BL588" s="15"/>
      <c r="BM588" s="15"/>
      <c r="BN588" s="15"/>
      <c r="BO588" s="15"/>
      <c r="BP588" s="15"/>
      <c r="BQ588" s="15"/>
      <c r="BR588" s="15"/>
      <c r="BS588" s="15"/>
      <c r="BT588" s="15"/>
      <c r="BU588" s="15"/>
      <c r="BV588" s="15"/>
      <c r="BW588" s="15"/>
      <c r="BX588" s="15"/>
      <c r="BY588" s="15"/>
      <c r="BZ588" s="15"/>
      <c r="CA588" s="8"/>
      <c r="CB588" s="8"/>
      <c r="CC588" s="8"/>
      <c r="CD588" s="8"/>
      <c r="CE588" s="8"/>
      <c r="CF588" s="8"/>
      <c r="CG588" s="8"/>
      <c r="CH588" s="8"/>
      <c r="CI588" s="8"/>
      <c r="CJ588" s="8"/>
      <c r="CK588" s="8"/>
      <c r="CL588" s="8"/>
      <c r="CM588" s="8"/>
      <c r="CN588" s="8"/>
      <c r="CO588" s="8"/>
      <c r="CP588" s="8"/>
      <c r="CQ588" s="8"/>
      <c r="CR588" s="8"/>
      <c r="CS588" s="8"/>
      <c r="CT588" s="8"/>
      <c r="CU588" s="8"/>
      <c r="CV588" s="8"/>
      <c r="CW588" s="8"/>
      <c r="CX588" s="8"/>
    </row>
    <row r="589" ht="14.25" customHeight="1">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c r="AB589" s="15"/>
      <c r="AC589" s="15"/>
      <c r="AD589" s="15"/>
      <c r="AE589" s="15"/>
      <c r="AF589" s="15"/>
      <c r="AG589" s="15"/>
      <c r="AH589" s="15"/>
      <c r="AI589" s="15"/>
      <c r="AJ589" s="15"/>
      <c r="AK589" s="15"/>
      <c r="AL589" s="15"/>
      <c r="AM589" s="15"/>
      <c r="AN589" s="15"/>
      <c r="AO589" s="15"/>
      <c r="AP589" s="15"/>
      <c r="AQ589" s="15"/>
      <c r="AR589" s="15"/>
      <c r="AS589" s="15"/>
      <c r="AT589" s="15"/>
      <c r="AU589" s="15"/>
      <c r="AV589" s="15"/>
      <c r="AW589" s="15"/>
      <c r="AX589" s="15"/>
      <c r="AY589" s="15"/>
      <c r="AZ589" s="15"/>
      <c r="BA589" s="15"/>
      <c r="BB589" s="15"/>
      <c r="BC589" s="15"/>
      <c r="BD589" s="15"/>
      <c r="BE589" s="15"/>
      <c r="BF589" s="15"/>
      <c r="BG589" s="15"/>
      <c r="BH589" s="15"/>
      <c r="BI589" s="15"/>
      <c r="BJ589" s="15"/>
      <c r="BK589" s="15"/>
      <c r="BL589" s="15"/>
      <c r="BM589" s="15"/>
      <c r="BN589" s="15"/>
      <c r="BO589" s="15"/>
      <c r="BP589" s="15"/>
      <c r="BQ589" s="15"/>
      <c r="BR589" s="15"/>
      <c r="BS589" s="15"/>
      <c r="BT589" s="15"/>
      <c r="BU589" s="15"/>
      <c r="BV589" s="15"/>
      <c r="BW589" s="15"/>
      <c r="BX589" s="15"/>
      <c r="BY589" s="15"/>
      <c r="BZ589" s="15"/>
      <c r="CA589" s="8"/>
      <c r="CB589" s="8"/>
      <c r="CC589" s="8"/>
      <c r="CD589" s="8"/>
      <c r="CE589" s="8"/>
      <c r="CF589" s="8"/>
      <c r="CG589" s="8"/>
      <c r="CH589" s="8"/>
      <c r="CI589" s="8"/>
      <c r="CJ589" s="8"/>
      <c r="CK589" s="8"/>
      <c r="CL589" s="8"/>
      <c r="CM589" s="8"/>
      <c r="CN589" s="8"/>
      <c r="CO589" s="8"/>
      <c r="CP589" s="8"/>
      <c r="CQ589" s="8"/>
      <c r="CR589" s="8"/>
      <c r="CS589" s="8"/>
      <c r="CT589" s="8"/>
      <c r="CU589" s="8"/>
      <c r="CV589" s="8"/>
      <c r="CW589" s="8"/>
      <c r="CX589" s="8"/>
    </row>
    <row r="590" ht="14.25" customHeight="1">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c r="BC590" s="15"/>
      <c r="BD590" s="15"/>
      <c r="BE590" s="15"/>
      <c r="BF590" s="15"/>
      <c r="BG590" s="15"/>
      <c r="BH590" s="15"/>
      <c r="BI590" s="15"/>
      <c r="BJ590" s="15"/>
      <c r="BK590" s="15"/>
      <c r="BL590" s="15"/>
      <c r="BM590" s="15"/>
      <c r="BN590" s="15"/>
      <c r="BO590" s="15"/>
      <c r="BP590" s="15"/>
      <c r="BQ590" s="15"/>
      <c r="BR590" s="15"/>
      <c r="BS590" s="15"/>
      <c r="BT590" s="15"/>
      <c r="BU590" s="15"/>
      <c r="BV590" s="15"/>
      <c r="BW590" s="15"/>
      <c r="BX590" s="15"/>
      <c r="BY590" s="15"/>
      <c r="BZ590" s="15"/>
      <c r="CA590" s="8"/>
      <c r="CB590" s="8"/>
      <c r="CC590" s="8"/>
      <c r="CD590" s="8"/>
      <c r="CE590" s="8"/>
      <c r="CF590" s="8"/>
      <c r="CG590" s="8"/>
      <c r="CH590" s="8"/>
      <c r="CI590" s="8"/>
      <c r="CJ590" s="8"/>
      <c r="CK590" s="8"/>
      <c r="CL590" s="8"/>
      <c r="CM590" s="8"/>
      <c r="CN590" s="8"/>
      <c r="CO590" s="8"/>
      <c r="CP590" s="8"/>
      <c r="CQ590" s="8"/>
      <c r="CR590" s="8"/>
      <c r="CS590" s="8"/>
      <c r="CT590" s="8"/>
      <c r="CU590" s="8"/>
      <c r="CV590" s="8"/>
      <c r="CW590" s="8"/>
      <c r="CX590" s="8"/>
    </row>
    <row r="591" ht="14.25" customHeight="1">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c r="AB591" s="15"/>
      <c r="AC591" s="15"/>
      <c r="AD591" s="15"/>
      <c r="AE591" s="15"/>
      <c r="AF591" s="15"/>
      <c r="AG591" s="15"/>
      <c r="AH591" s="15"/>
      <c r="AI591" s="15"/>
      <c r="AJ591" s="15"/>
      <c r="AK591" s="15"/>
      <c r="AL591" s="15"/>
      <c r="AM591" s="15"/>
      <c r="AN591" s="15"/>
      <c r="AO591" s="15"/>
      <c r="AP591" s="15"/>
      <c r="AQ591" s="15"/>
      <c r="AR591" s="15"/>
      <c r="AS591" s="15"/>
      <c r="AT591" s="15"/>
      <c r="AU591" s="15"/>
      <c r="AV591" s="15"/>
      <c r="AW591" s="15"/>
      <c r="AX591" s="15"/>
      <c r="AY591" s="15"/>
      <c r="AZ591" s="15"/>
      <c r="BA591" s="15"/>
      <c r="BB591" s="15"/>
      <c r="BC591" s="15"/>
      <c r="BD591" s="15"/>
      <c r="BE591" s="15"/>
      <c r="BF591" s="15"/>
      <c r="BG591" s="15"/>
      <c r="BH591" s="15"/>
      <c r="BI591" s="15"/>
      <c r="BJ591" s="15"/>
      <c r="BK591" s="15"/>
      <c r="BL591" s="15"/>
      <c r="BM591" s="15"/>
      <c r="BN591" s="15"/>
      <c r="BO591" s="15"/>
      <c r="BP591" s="15"/>
      <c r="BQ591" s="15"/>
      <c r="BR591" s="15"/>
      <c r="BS591" s="15"/>
      <c r="BT591" s="15"/>
      <c r="BU591" s="15"/>
      <c r="BV591" s="15"/>
      <c r="BW591" s="15"/>
      <c r="BX591" s="15"/>
      <c r="BY591" s="15"/>
      <c r="BZ591" s="15"/>
      <c r="CA591" s="8"/>
      <c r="CB591" s="8"/>
      <c r="CC591" s="8"/>
      <c r="CD591" s="8"/>
      <c r="CE591" s="8"/>
      <c r="CF591" s="8"/>
      <c r="CG591" s="8"/>
      <c r="CH591" s="8"/>
      <c r="CI591" s="8"/>
      <c r="CJ591" s="8"/>
      <c r="CK591" s="8"/>
      <c r="CL591" s="8"/>
      <c r="CM591" s="8"/>
      <c r="CN591" s="8"/>
      <c r="CO591" s="8"/>
      <c r="CP591" s="8"/>
      <c r="CQ591" s="8"/>
      <c r="CR591" s="8"/>
      <c r="CS591" s="8"/>
      <c r="CT591" s="8"/>
      <c r="CU591" s="8"/>
      <c r="CV591" s="8"/>
      <c r="CW591" s="8"/>
      <c r="CX591" s="8"/>
    </row>
    <row r="592" ht="14.25" customHeight="1">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15"/>
      <c r="AO592" s="15"/>
      <c r="AP592" s="15"/>
      <c r="AQ592" s="15"/>
      <c r="AR592" s="15"/>
      <c r="AS592" s="15"/>
      <c r="AT592" s="15"/>
      <c r="AU592" s="15"/>
      <c r="AV592" s="15"/>
      <c r="AW592" s="15"/>
      <c r="AX592" s="15"/>
      <c r="AY592" s="15"/>
      <c r="AZ592" s="15"/>
      <c r="BA592" s="15"/>
      <c r="BB592" s="15"/>
      <c r="BC592" s="15"/>
      <c r="BD592" s="15"/>
      <c r="BE592" s="15"/>
      <c r="BF592" s="15"/>
      <c r="BG592" s="15"/>
      <c r="BH592" s="15"/>
      <c r="BI592" s="15"/>
      <c r="BJ592" s="15"/>
      <c r="BK592" s="15"/>
      <c r="BL592" s="15"/>
      <c r="BM592" s="15"/>
      <c r="BN592" s="15"/>
      <c r="BO592" s="15"/>
      <c r="BP592" s="15"/>
      <c r="BQ592" s="15"/>
      <c r="BR592" s="15"/>
      <c r="BS592" s="15"/>
      <c r="BT592" s="15"/>
      <c r="BU592" s="15"/>
      <c r="BV592" s="15"/>
      <c r="BW592" s="15"/>
      <c r="BX592" s="15"/>
      <c r="BY592" s="15"/>
      <c r="BZ592" s="15"/>
      <c r="CA592" s="8"/>
      <c r="CB592" s="8"/>
      <c r="CC592" s="8"/>
      <c r="CD592" s="8"/>
      <c r="CE592" s="8"/>
      <c r="CF592" s="8"/>
      <c r="CG592" s="8"/>
      <c r="CH592" s="8"/>
      <c r="CI592" s="8"/>
      <c r="CJ592" s="8"/>
      <c r="CK592" s="8"/>
      <c r="CL592" s="8"/>
      <c r="CM592" s="8"/>
      <c r="CN592" s="8"/>
      <c r="CO592" s="8"/>
      <c r="CP592" s="8"/>
      <c r="CQ592" s="8"/>
      <c r="CR592" s="8"/>
      <c r="CS592" s="8"/>
      <c r="CT592" s="8"/>
      <c r="CU592" s="8"/>
      <c r="CV592" s="8"/>
      <c r="CW592" s="8"/>
      <c r="CX592" s="8"/>
    </row>
    <row r="593" ht="14.25" customHeight="1">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c r="AY593" s="15"/>
      <c r="AZ593" s="15"/>
      <c r="BA593" s="15"/>
      <c r="BB593" s="15"/>
      <c r="BC593" s="15"/>
      <c r="BD593" s="15"/>
      <c r="BE593" s="15"/>
      <c r="BF593" s="15"/>
      <c r="BG593" s="15"/>
      <c r="BH593" s="15"/>
      <c r="BI593" s="15"/>
      <c r="BJ593" s="15"/>
      <c r="BK593" s="15"/>
      <c r="BL593" s="15"/>
      <c r="BM593" s="15"/>
      <c r="BN593" s="15"/>
      <c r="BO593" s="15"/>
      <c r="BP593" s="15"/>
      <c r="BQ593" s="15"/>
      <c r="BR593" s="15"/>
      <c r="BS593" s="15"/>
      <c r="BT593" s="15"/>
      <c r="BU593" s="15"/>
      <c r="BV593" s="15"/>
      <c r="BW593" s="15"/>
      <c r="BX593" s="15"/>
      <c r="BY593" s="15"/>
      <c r="BZ593" s="15"/>
      <c r="CA593" s="8"/>
      <c r="CB593" s="8"/>
      <c r="CC593" s="8"/>
      <c r="CD593" s="8"/>
      <c r="CE593" s="8"/>
      <c r="CF593" s="8"/>
      <c r="CG593" s="8"/>
      <c r="CH593" s="8"/>
      <c r="CI593" s="8"/>
      <c r="CJ593" s="8"/>
      <c r="CK593" s="8"/>
      <c r="CL593" s="8"/>
      <c r="CM593" s="8"/>
      <c r="CN593" s="8"/>
      <c r="CO593" s="8"/>
      <c r="CP593" s="8"/>
      <c r="CQ593" s="8"/>
      <c r="CR593" s="8"/>
      <c r="CS593" s="8"/>
      <c r="CT593" s="8"/>
      <c r="CU593" s="8"/>
      <c r="CV593" s="8"/>
      <c r="CW593" s="8"/>
      <c r="CX593" s="8"/>
    </row>
    <row r="594" ht="14.25" customHeight="1">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c r="AB594" s="15"/>
      <c r="AC594" s="15"/>
      <c r="AD594" s="15"/>
      <c r="AE594" s="15"/>
      <c r="AF594" s="15"/>
      <c r="AG594" s="15"/>
      <c r="AH594" s="15"/>
      <c r="AI594" s="15"/>
      <c r="AJ594" s="15"/>
      <c r="AK594" s="15"/>
      <c r="AL594" s="15"/>
      <c r="AM594" s="15"/>
      <c r="AN594" s="15"/>
      <c r="AO594" s="15"/>
      <c r="AP594" s="15"/>
      <c r="AQ594" s="15"/>
      <c r="AR594" s="15"/>
      <c r="AS594" s="15"/>
      <c r="AT594" s="15"/>
      <c r="AU594" s="15"/>
      <c r="AV594" s="15"/>
      <c r="AW594" s="15"/>
      <c r="AX594" s="15"/>
      <c r="AY594" s="15"/>
      <c r="AZ594" s="15"/>
      <c r="BA594" s="15"/>
      <c r="BB594" s="15"/>
      <c r="BC594" s="15"/>
      <c r="BD594" s="15"/>
      <c r="BE594" s="15"/>
      <c r="BF594" s="15"/>
      <c r="BG594" s="15"/>
      <c r="BH594" s="15"/>
      <c r="BI594" s="15"/>
      <c r="BJ594" s="15"/>
      <c r="BK594" s="15"/>
      <c r="BL594" s="15"/>
      <c r="BM594" s="15"/>
      <c r="BN594" s="15"/>
      <c r="BO594" s="15"/>
      <c r="BP594" s="15"/>
      <c r="BQ594" s="15"/>
      <c r="BR594" s="15"/>
      <c r="BS594" s="15"/>
      <c r="BT594" s="15"/>
      <c r="BU594" s="15"/>
      <c r="BV594" s="15"/>
      <c r="BW594" s="15"/>
      <c r="BX594" s="15"/>
      <c r="BY594" s="15"/>
      <c r="BZ594" s="15"/>
      <c r="CA594" s="8"/>
      <c r="CB594" s="8"/>
      <c r="CC594" s="8"/>
      <c r="CD594" s="8"/>
      <c r="CE594" s="8"/>
      <c r="CF594" s="8"/>
      <c r="CG594" s="8"/>
      <c r="CH594" s="8"/>
      <c r="CI594" s="8"/>
      <c r="CJ594" s="8"/>
      <c r="CK594" s="8"/>
      <c r="CL594" s="8"/>
      <c r="CM594" s="8"/>
      <c r="CN594" s="8"/>
      <c r="CO594" s="8"/>
      <c r="CP594" s="8"/>
      <c r="CQ594" s="8"/>
      <c r="CR594" s="8"/>
      <c r="CS594" s="8"/>
      <c r="CT594" s="8"/>
      <c r="CU594" s="8"/>
      <c r="CV594" s="8"/>
      <c r="CW594" s="8"/>
      <c r="CX594" s="8"/>
    </row>
    <row r="595" ht="14.25" customHeight="1">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c r="AB595" s="15"/>
      <c r="AC595" s="15"/>
      <c r="AD595" s="15"/>
      <c r="AE595" s="15"/>
      <c r="AF595" s="15"/>
      <c r="AG595" s="15"/>
      <c r="AH595" s="15"/>
      <c r="AI595" s="15"/>
      <c r="AJ595" s="15"/>
      <c r="AK595" s="15"/>
      <c r="AL595" s="15"/>
      <c r="AM595" s="15"/>
      <c r="AN595" s="15"/>
      <c r="AO595" s="15"/>
      <c r="AP595" s="15"/>
      <c r="AQ595" s="15"/>
      <c r="AR595" s="15"/>
      <c r="AS595" s="15"/>
      <c r="AT595" s="15"/>
      <c r="AU595" s="15"/>
      <c r="AV595" s="15"/>
      <c r="AW595" s="15"/>
      <c r="AX595" s="15"/>
      <c r="AY595" s="15"/>
      <c r="AZ595" s="15"/>
      <c r="BA595" s="15"/>
      <c r="BB595" s="15"/>
      <c r="BC595" s="15"/>
      <c r="BD595" s="15"/>
      <c r="BE595" s="15"/>
      <c r="BF595" s="15"/>
      <c r="BG595" s="15"/>
      <c r="BH595" s="15"/>
      <c r="BI595" s="15"/>
      <c r="BJ595" s="15"/>
      <c r="BK595" s="15"/>
      <c r="BL595" s="15"/>
      <c r="BM595" s="15"/>
      <c r="BN595" s="15"/>
      <c r="BO595" s="15"/>
      <c r="BP595" s="15"/>
      <c r="BQ595" s="15"/>
      <c r="BR595" s="15"/>
      <c r="BS595" s="15"/>
      <c r="BT595" s="15"/>
      <c r="BU595" s="15"/>
      <c r="BV595" s="15"/>
      <c r="BW595" s="15"/>
      <c r="BX595" s="15"/>
      <c r="BY595" s="15"/>
      <c r="BZ595" s="15"/>
      <c r="CA595" s="8"/>
      <c r="CB595" s="8"/>
      <c r="CC595" s="8"/>
      <c r="CD595" s="8"/>
      <c r="CE595" s="8"/>
      <c r="CF595" s="8"/>
      <c r="CG595" s="8"/>
      <c r="CH595" s="8"/>
      <c r="CI595" s="8"/>
      <c r="CJ595" s="8"/>
      <c r="CK595" s="8"/>
      <c r="CL595" s="8"/>
      <c r="CM595" s="8"/>
      <c r="CN595" s="8"/>
      <c r="CO595" s="8"/>
      <c r="CP595" s="8"/>
      <c r="CQ595" s="8"/>
      <c r="CR595" s="8"/>
      <c r="CS595" s="8"/>
      <c r="CT595" s="8"/>
      <c r="CU595" s="8"/>
      <c r="CV595" s="8"/>
      <c r="CW595" s="8"/>
      <c r="CX595" s="8"/>
    </row>
    <row r="596" ht="14.25" customHeight="1">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15"/>
      <c r="AN596" s="15"/>
      <c r="AO596" s="15"/>
      <c r="AP596" s="15"/>
      <c r="AQ596" s="15"/>
      <c r="AR596" s="15"/>
      <c r="AS596" s="15"/>
      <c r="AT596" s="15"/>
      <c r="AU596" s="15"/>
      <c r="AV596" s="15"/>
      <c r="AW596" s="15"/>
      <c r="AX596" s="15"/>
      <c r="AY596" s="15"/>
      <c r="AZ596" s="15"/>
      <c r="BA596" s="15"/>
      <c r="BB596" s="15"/>
      <c r="BC596" s="15"/>
      <c r="BD596" s="15"/>
      <c r="BE596" s="15"/>
      <c r="BF596" s="15"/>
      <c r="BG596" s="15"/>
      <c r="BH596" s="15"/>
      <c r="BI596" s="15"/>
      <c r="BJ596" s="15"/>
      <c r="BK596" s="15"/>
      <c r="BL596" s="15"/>
      <c r="BM596" s="15"/>
      <c r="BN596" s="15"/>
      <c r="BO596" s="15"/>
      <c r="BP596" s="15"/>
      <c r="BQ596" s="15"/>
      <c r="BR596" s="15"/>
      <c r="BS596" s="15"/>
      <c r="BT596" s="15"/>
      <c r="BU596" s="15"/>
      <c r="BV596" s="15"/>
      <c r="BW596" s="15"/>
      <c r="BX596" s="15"/>
      <c r="BY596" s="15"/>
      <c r="BZ596" s="15"/>
      <c r="CA596" s="8"/>
      <c r="CB596" s="8"/>
      <c r="CC596" s="8"/>
      <c r="CD596" s="8"/>
      <c r="CE596" s="8"/>
      <c r="CF596" s="8"/>
      <c r="CG596" s="8"/>
      <c r="CH596" s="8"/>
      <c r="CI596" s="8"/>
      <c r="CJ596" s="8"/>
      <c r="CK596" s="8"/>
      <c r="CL596" s="8"/>
      <c r="CM596" s="8"/>
      <c r="CN596" s="8"/>
      <c r="CO596" s="8"/>
      <c r="CP596" s="8"/>
      <c r="CQ596" s="8"/>
      <c r="CR596" s="8"/>
      <c r="CS596" s="8"/>
      <c r="CT596" s="8"/>
      <c r="CU596" s="8"/>
      <c r="CV596" s="8"/>
      <c r="CW596" s="8"/>
      <c r="CX596" s="8"/>
    </row>
    <row r="597" ht="14.25" customHeight="1">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c r="AB597" s="15"/>
      <c r="AC597" s="15"/>
      <c r="AD597" s="15"/>
      <c r="AE597" s="15"/>
      <c r="AF597" s="15"/>
      <c r="AG597" s="15"/>
      <c r="AH597" s="15"/>
      <c r="AI597" s="15"/>
      <c r="AJ597" s="15"/>
      <c r="AK597" s="15"/>
      <c r="AL597" s="15"/>
      <c r="AM597" s="15"/>
      <c r="AN597" s="15"/>
      <c r="AO597" s="15"/>
      <c r="AP597" s="15"/>
      <c r="AQ597" s="15"/>
      <c r="AR597" s="15"/>
      <c r="AS597" s="15"/>
      <c r="AT597" s="15"/>
      <c r="AU597" s="15"/>
      <c r="AV597" s="15"/>
      <c r="AW597" s="15"/>
      <c r="AX597" s="15"/>
      <c r="AY597" s="15"/>
      <c r="AZ597" s="15"/>
      <c r="BA597" s="15"/>
      <c r="BB597" s="15"/>
      <c r="BC597" s="15"/>
      <c r="BD597" s="15"/>
      <c r="BE597" s="15"/>
      <c r="BF597" s="15"/>
      <c r="BG597" s="15"/>
      <c r="BH597" s="15"/>
      <c r="BI597" s="15"/>
      <c r="BJ597" s="15"/>
      <c r="BK597" s="15"/>
      <c r="BL597" s="15"/>
      <c r="BM597" s="15"/>
      <c r="BN597" s="15"/>
      <c r="BO597" s="15"/>
      <c r="BP597" s="15"/>
      <c r="BQ597" s="15"/>
      <c r="BR597" s="15"/>
      <c r="BS597" s="15"/>
      <c r="BT597" s="15"/>
      <c r="BU597" s="15"/>
      <c r="BV597" s="15"/>
      <c r="BW597" s="15"/>
      <c r="BX597" s="15"/>
      <c r="BY597" s="15"/>
      <c r="BZ597" s="15"/>
      <c r="CA597" s="8"/>
      <c r="CB597" s="8"/>
      <c r="CC597" s="8"/>
      <c r="CD597" s="8"/>
      <c r="CE597" s="8"/>
      <c r="CF597" s="8"/>
      <c r="CG597" s="8"/>
      <c r="CH597" s="8"/>
      <c r="CI597" s="8"/>
      <c r="CJ597" s="8"/>
      <c r="CK597" s="8"/>
      <c r="CL597" s="8"/>
      <c r="CM597" s="8"/>
      <c r="CN597" s="8"/>
      <c r="CO597" s="8"/>
      <c r="CP597" s="8"/>
      <c r="CQ597" s="8"/>
      <c r="CR597" s="8"/>
      <c r="CS597" s="8"/>
      <c r="CT597" s="8"/>
      <c r="CU597" s="8"/>
      <c r="CV597" s="8"/>
      <c r="CW597" s="8"/>
      <c r="CX597" s="8"/>
    </row>
    <row r="598" ht="14.25" customHeight="1">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c r="AG598" s="15"/>
      <c r="AH598" s="15"/>
      <c r="AI598" s="15"/>
      <c r="AJ598" s="15"/>
      <c r="AK598" s="15"/>
      <c r="AL598" s="15"/>
      <c r="AM598" s="15"/>
      <c r="AN598" s="15"/>
      <c r="AO598" s="15"/>
      <c r="AP598" s="15"/>
      <c r="AQ598" s="15"/>
      <c r="AR598" s="15"/>
      <c r="AS598" s="15"/>
      <c r="AT598" s="15"/>
      <c r="AU598" s="15"/>
      <c r="AV598" s="15"/>
      <c r="AW598" s="15"/>
      <c r="AX598" s="15"/>
      <c r="AY598" s="15"/>
      <c r="AZ598" s="15"/>
      <c r="BA598" s="15"/>
      <c r="BB598" s="15"/>
      <c r="BC598" s="15"/>
      <c r="BD598" s="15"/>
      <c r="BE598" s="15"/>
      <c r="BF598" s="15"/>
      <c r="BG598" s="15"/>
      <c r="BH598" s="15"/>
      <c r="BI598" s="15"/>
      <c r="BJ598" s="15"/>
      <c r="BK598" s="15"/>
      <c r="BL598" s="15"/>
      <c r="BM598" s="15"/>
      <c r="BN598" s="15"/>
      <c r="BO598" s="15"/>
      <c r="BP598" s="15"/>
      <c r="BQ598" s="15"/>
      <c r="BR598" s="15"/>
      <c r="BS598" s="15"/>
      <c r="BT598" s="15"/>
      <c r="BU598" s="15"/>
      <c r="BV598" s="15"/>
      <c r="BW598" s="15"/>
      <c r="BX598" s="15"/>
      <c r="BY598" s="15"/>
      <c r="BZ598" s="15"/>
      <c r="CA598" s="8"/>
      <c r="CB598" s="8"/>
      <c r="CC598" s="8"/>
      <c r="CD598" s="8"/>
      <c r="CE598" s="8"/>
      <c r="CF598" s="8"/>
      <c r="CG598" s="8"/>
      <c r="CH598" s="8"/>
      <c r="CI598" s="8"/>
      <c r="CJ598" s="8"/>
      <c r="CK598" s="8"/>
      <c r="CL598" s="8"/>
      <c r="CM598" s="8"/>
      <c r="CN598" s="8"/>
      <c r="CO598" s="8"/>
      <c r="CP598" s="8"/>
      <c r="CQ598" s="8"/>
      <c r="CR598" s="8"/>
      <c r="CS598" s="8"/>
      <c r="CT598" s="8"/>
      <c r="CU598" s="8"/>
      <c r="CV598" s="8"/>
      <c r="CW598" s="8"/>
      <c r="CX598" s="8"/>
    </row>
    <row r="599" ht="14.25" customHeight="1">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c r="AG599" s="15"/>
      <c r="AH599" s="15"/>
      <c r="AI599" s="15"/>
      <c r="AJ599" s="15"/>
      <c r="AK599" s="15"/>
      <c r="AL599" s="15"/>
      <c r="AM599" s="15"/>
      <c r="AN599" s="15"/>
      <c r="AO599" s="15"/>
      <c r="AP599" s="15"/>
      <c r="AQ599" s="15"/>
      <c r="AR599" s="15"/>
      <c r="AS599" s="15"/>
      <c r="AT599" s="15"/>
      <c r="AU599" s="15"/>
      <c r="AV599" s="15"/>
      <c r="AW599" s="15"/>
      <c r="AX599" s="15"/>
      <c r="AY599" s="15"/>
      <c r="AZ599" s="15"/>
      <c r="BA599" s="15"/>
      <c r="BB599" s="15"/>
      <c r="BC599" s="15"/>
      <c r="BD599" s="15"/>
      <c r="BE599" s="15"/>
      <c r="BF599" s="15"/>
      <c r="BG599" s="15"/>
      <c r="BH599" s="15"/>
      <c r="BI599" s="15"/>
      <c r="BJ599" s="15"/>
      <c r="BK599" s="15"/>
      <c r="BL599" s="15"/>
      <c r="BM599" s="15"/>
      <c r="BN599" s="15"/>
      <c r="BO599" s="15"/>
      <c r="BP599" s="15"/>
      <c r="BQ599" s="15"/>
      <c r="BR599" s="15"/>
      <c r="BS599" s="15"/>
      <c r="BT599" s="15"/>
      <c r="BU599" s="15"/>
      <c r="BV599" s="15"/>
      <c r="BW599" s="15"/>
      <c r="BX599" s="15"/>
      <c r="BY599" s="15"/>
      <c r="BZ599" s="15"/>
      <c r="CA599" s="8"/>
      <c r="CB599" s="8"/>
      <c r="CC599" s="8"/>
      <c r="CD599" s="8"/>
      <c r="CE599" s="8"/>
      <c r="CF599" s="8"/>
      <c r="CG599" s="8"/>
      <c r="CH599" s="8"/>
      <c r="CI599" s="8"/>
      <c r="CJ599" s="8"/>
      <c r="CK599" s="8"/>
      <c r="CL599" s="8"/>
      <c r="CM599" s="8"/>
      <c r="CN599" s="8"/>
      <c r="CO599" s="8"/>
      <c r="CP599" s="8"/>
      <c r="CQ599" s="8"/>
      <c r="CR599" s="8"/>
      <c r="CS599" s="8"/>
      <c r="CT599" s="8"/>
      <c r="CU599" s="8"/>
      <c r="CV599" s="8"/>
      <c r="CW599" s="8"/>
      <c r="CX599" s="8"/>
    </row>
    <row r="600" ht="14.25" customHeight="1">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15"/>
      <c r="AN600" s="15"/>
      <c r="AO600" s="15"/>
      <c r="AP600" s="15"/>
      <c r="AQ600" s="15"/>
      <c r="AR600" s="15"/>
      <c r="AS600" s="15"/>
      <c r="AT600" s="15"/>
      <c r="AU600" s="15"/>
      <c r="AV600" s="15"/>
      <c r="AW600" s="15"/>
      <c r="AX600" s="15"/>
      <c r="AY600" s="15"/>
      <c r="AZ600" s="15"/>
      <c r="BA600" s="15"/>
      <c r="BB600" s="15"/>
      <c r="BC600" s="15"/>
      <c r="BD600" s="15"/>
      <c r="BE600" s="15"/>
      <c r="BF600" s="15"/>
      <c r="BG600" s="15"/>
      <c r="BH600" s="15"/>
      <c r="BI600" s="15"/>
      <c r="BJ600" s="15"/>
      <c r="BK600" s="15"/>
      <c r="BL600" s="15"/>
      <c r="BM600" s="15"/>
      <c r="BN600" s="15"/>
      <c r="BO600" s="15"/>
      <c r="BP600" s="15"/>
      <c r="BQ600" s="15"/>
      <c r="BR600" s="15"/>
      <c r="BS600" s="15"/>
      <c r="BT600" s="15"/>
      <c r="BU600" s="15"/>
      <c r="BV600" s="15"/>
      <c r="BW600" s="15"/>
      <c r="BX600" s="15"/>
      <c r="BY600" s="15"/>
      <c r="BZ600" s="15"/>
      <c r="CA600" s="8"/>
      <c r="CB600" s="8"/>
      <c r="CC600" s="8"/>
      <c r="CD600" s="8"/>
      <c r="CE600" s="8"/>
      <c r="CF600" s="8"/>
      <c r="CG600" s="8"/>
      <c r="CH600" s="8"/>
      <c r="CI600" s="8"/>
      <c r="CJ600" s="8"/>
      <c r="CK600" s="8"/>
      <c r="CL600" s="8"/>
      <c r="CM600" s="8"/>
      <c r="CN600" s="8"/>
      <c r="CO600" s="8"/>
      <c r="CP600" s="8"/>
      <c r="CQ600" s="8"/>
      <c r="CR600" s="8"/>
      <c r="CS600" s="8"/>
      <c r="CT600" s="8"/>
      <c r="CU600" s="8"/>
      <c r="CV600" s="8"/>
      <c r="CW600" s="8"/>
      <c r="CX600" s="8"/>
    </row>
    <row r="601" ht="14.25" customHeight="1">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c r="AG601" s="15"/>
      <c r="AH601" s="15"/>
      <c r="AI601" s="15"/>
      <c r="AJ601" s="15"/>
      <c r="AK601" s="15"/>
      <c r="AL601" s="15"/>
      <c r="AM601" s="15"/>
      <c r="AN601" s="15"/>
      <c r="AO601" s="15"/>
      <c r="AP601" s="15"/>
      <c r="AQ601" s="15"/>
      <c r="AR601" s="15"/>
      <c r="AS601" s="15"/>
      <c r="AT601" s="15"/>
      <c r="AU601" s="15"/>
      <c r="AV601" s="15"/>
      <c r="AW601" s="15"/>
      <c r="AX601" s="15"/>
      <c r="AY601" s="15"/>
      <c r="AZ601" s="15"/>
      <c r="BA601" s="15"/>
      <c r="BB601" s="15"/>
      <c r="BC601" s="15"/>
      <c r="BD601" s="15"/>
      <c r="BE601" s="15"/>
      <c r="BF601" s="15"/>
      <c r="BG601" s="15"/>
      <c r="BH601" s="15"/>
      <c r="BI601" s="15"/>
      <c r="BJ601" s="15"/>
      <c r="BK601" s="15"/>
      <c r="BL601" s="15"/>
      <c r="BM601" s="15"/>
      <c r="BN601" s="15"/>
      <c r="BO601" s="15"/>
      <c r="BP601" s="15"/>
      <c r="BQ601" s="15"/>
      <c r="BR601" s="15"/>
      <c r="BS601" s="15"/>
      <c r="BT601" s="15"/>
      <c r="BU601" s="15"/>
      <c r="BV601" s="15"/>
      <c r="BW601" s="15"/>
      <c r="BX601" s="15"/>
      <c r="BY601" s="15"/>
      <c r="BZ601" s="15"/>
      <c r="CA601" s="8"/>
      <c r="CB601" s="8"/>
      <c r="CC601" s="8"/>
      <c r="CD601" s="8"/>
      <c r="CE601" s="8"/>
      <c r="CF601" s="8"/>
      <c r="CG601" s="8"/>
      <c r="CH601" s="8"/>
      <c r="CI601" s="8"/>
      <c r="CJ601" s="8"/>
      <c r="CK601" s="8"/>
      <c r="CL601" s="8"/>
      <c r="CM601" s="8"/>
      <c r="CN601" s="8"/>
      <c r="CO601" s="8"/>
      <c r="CP601" s="8"/>
      <c r="CQ601" s="8"/>
      <c r="CR601" s="8"/>
      <c r="CS601" s="8"/>
      <c r="CT601" s="8"/>
      <c r="CU601" s="8"/>
      <c r="CV601" s="8"/>
      <c r="CW601" s="8"/>
      <c r="CX601" s="8"/>
    </row>
    <row r="602" ht="14.25" customHeight="1">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15"/>
      <c r="AO602" s="15"/>
      <c r="AP602" s="15"/>
      <c r="AQ602" s="15"/>
      <c r="AR602" s="15"/>
      <c r="AS602" s="15"/>
      <c r="AT602" s="15"/>
      <c r="AU602" s="15"/>
      <c r="AV602" s="15"/>
      <c r="AW602" s="15"/>
      <c r="AX602" s="15"/>
      <c r="AY602" s="15"/>
      <c r="AZ602" s="15"/>
      <c r="BA602" s="15"/>
      <c r="BB602" s="15"/>
      <c r="BC602" s="15"/>
      <c r="BD602" s="15"/>
      <c r="BE602" s="15"/>
      <c r="BF602" s="15"/>
      <c r="BG602" s="15"/>
      <c r="BH602" s="15"/>
      <c r="BI602" s="15"/>
      <c r="BJ602" s="15"/>
      <c r="BK602" s="15"/>
      <c r="BL602" s="15"/>
      <c r="BM602" s="15"/>
      <c r="BN602" s="15"/>
      <c r="BO602" s="15"/>
      <c r="BP602" s="15"/>
      <c r="BQ602" s="15"/>
      <c r="BR602" s="15"/>
      <c r="BS602" s="15"/>
      <c r="BT602" s="15"/>
      <c r="BU602" s="15"/>
      <c r="BV602" s="15"/>
      <c r="BW602" s="15"/>
      <c r="BX602" s="15"/>
      <c r="BY602" s="15"/>
      <c r="BZ602" s="15"/>
      <c r="CA602" s="8"/>
      <c r="CB602" s="8"/>
      <c r="CC602" s="8"/>
      <c r="CD602" s="8"/>
      <c r="CE602" s="8"/>
      <c r="CF602" s="8"/>
      <c r="CG602" s="8"/>
      <c r="CH602" s="8"/>
      <c r="CI602" s="8"/>
      <c r="CJ602" s="8"/>
      <c r="CK602" s="8"/>
      <c r="CL602" s="8"/>
      <c r="CM602" s="8"/>
      <c r="CN602" s="8"/>
      <c r="CO602" s="8"/>
      <c r="CP602" s="8"/>
      <c r="CQ602" s="8"/>
      <c r="CR602" s="8"/>
      <c r="CS602" s="8"/>
      <c r="CT602" s="8"/>
      <c r="CU602" s="8"/>
      <c r="CV602" s="8"/>
      <c r="CW602" s="8"/>
      <c r="CX602" s="8"/>
    </row>
    <row r="603" ht="14.25" customHeight="1">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c r="AG603" s="15"/>
      <c r="AH603" s="15"/>
      <c r="AI603" s="15"/>
      <c r="AJ603" s="15"/>
      <c r="AK603" s="15"/>
      <c r="AL603" s="15"/>
      <c r="AM603" s="15"/>
      <c r="AN603" s="15"/>
      <c r="AO603" s="15"/>
      <c r="AP603" s="15"/>
      <c r="AQ603" s="15"/>
      <c r="AR603" s="15"/>
      <c r="AS603" s="15"/>
      <c r="AT603" s="15"/>
      <c r="AU603" s="15"/>
      <c r="AV603" s="15"/>
      <c r="AW603" s="15"/>
      <c r="AX603" s="15"/>
      <c r="AY603" s="15"/>
      <c r="AZ603" s="15"/>
      <c r="BA603" s="15"/>
      <c r="BB603" s="15"/>
      <c r="BC603" s="15"/>
      <c r="BD603" s="15"/>
      <c r="BE603" s="15"/>
      <c r="BF603" s="15"/>
      <c r="BG603" s="15"/>
      <c r="BH603" s="15"/>
      <c r="BI603" s="15"/>
      <c r="BJ603" s="15"/>
      <c r="BK603" s="15"/>
      <c r="BL603" s="15"/>
      <c r="BM603" s="15"/>
      <c r="BN603" s="15"/>
      <c r="BO603" s="15"/>
      <c r="BP603" s="15"/>
      <c r="BQ603" s="15"/>
      <c r="BR603" s="15"/>
      <c r="BS603" s="15"/>
      <c r="BT603" s="15"/>
      <c r="BU603" s="15"/>
      <c r="BV603" s="15"/>
      <c r="BW603" s="15"/>
      <c r="BX603" s="15"/>
      <c r="BY603" s="15"/>
      <c r="BZ603" s="15"/>
      <c r="CA603" s="8"/>
      <c r="CB603" s="8"/>
      <c r="CC603" s="8"/>
      <c r="CD603" s="8"/>
      <c r="CE603" s="8"/>
      <c r="CF603" s="8"/>
      <c r="CG603" s="8"/>
      <c r="CH603" s="8"/>
      <c r="CI603" s="8"/>
      <c r="CJ603" s="8"/>
      <c r="CK603" s="8"/>
      <c r="CL603" s="8"/>
      <c r="CM603" s="8"/>
      <c r="CN603" s="8"/>
      <c r="CO603" s="8"/>
      <c r="CP603" s="8"/>
      <c r="CQ603" s="8"/>
      <c r="CR603" s="8"/>
      <c r="CS603" s="8"/>
      <c r="CT603" s="8"/>
      <c r="CU603" s="8"/>
      <c r="CV603" s="8"/>
      <c r="CW603" s="8"/>
      <c r="CX603" s="8"/>
    </row>
    <row r="604" ht="14.25" customHeight="1">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15"/>
      <c r="AO604" s="15"/>
      <c r="AP604" s="15"/>
      <c r="AQ604" s="15"/>
      <c r="AR604" s="15"/>
      <c r="AS604" s="15"/>
      <c r="AT604" s="15"/>
      <c r="AU604" s="15"/>
      <c r="AV604" s="15"/>
      <c r="AW604" s="15"/>
      <c r="AX604" s="15"/>
      <c r="AY604" s="15"/>
      <c r="AZ604" s="15"/>
      <c r="BA604" s="15"/>
      <c r="BB604" s="15"/>
      <c r="BC604" s="15"/>
      <c r="BD604" s="15"/>
      <c r="BE604" s="15"/>
      <c r="BF604" s="15"/>
      <c r="BG604" s="15"/>
      <c r="BH604" s="15"/>
      <c r="BI604" s="15"/>
      <c r="BJ604" s="15"/>
      <c r="BK604" s="15"/>
      <c r="BL604" s="15"/>
      <c r="BM604" s="15"/>
      <c r="BN604" s="15"/>
      <c r="BO604" s="15"/>
      <c r="BP604" s="15"/>
      <c r="BQ604" s="15"/>
      <c r="BR604" s="15"/>
      <c r="BS604" s="15"/>
      <c r="BT604" s="15"/>
      <c r="BU604" s="15"/>
      <c r="BV604" s="15"/>
      <c r="BW604" s="15"/>
      <c r="BX604" s="15"/>
      <c r="BY604" s="15"/>
      <c r="BZ604" s="15"/>
      <c r="CA604" s="8"/>
      <c r="CB604" s="8"/>
      <c r="CC604" s="8"/>
      <c r="CD604" s="8"/>
      <c r="CE604" s="8"/>
      <c r="CF604" s="8"/>
      <c r="CG604" s="8"/>
      <c r="CH604" s="8"/>
      <c r="CI604" s="8"/>
      <c r="CJ604" s="8"/>
      <c r="CK604" s="8"/>
      <c r="CL604" s="8"/>
      <c r="CM604" s="8"/>
      <c r="CN604" s="8"/>
      <c r="CO604" s="8"/>
      <c r="CP604" s="8"/>
      <c r="CQ604" s="8"/>
      <c r="CR604" s="8"/>
      <c r="CS604" s="8"/>
      <c r="CT604" s="8"/>
      <c r="CU604" s="8"/>
      <c r="CV604" s="8"/>
      <c r="CW604" s="8"/>
      <c r="CX604" s="8"/>
    </row>
    <row r="605" ht="14.25" customHeight="1">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c r="AG605" s="15"/>
      <c r="AH605" s="15"/>
      <c r="AI605" s="15"/>
      <c r="AJ605" s="15"/>
      <c r="AK605" s="15"/>
      <c r="AL605" s="15"/>
      <c r="AM605" s="15"/>
      <c r="AN605" s="15"/>
      <c r="AO605" s="15"/>
      <c r="AP605" s="15"/>
      <c r="AQ605" s="15"/>
      <c r="AR605" s="15"/>
      <c r="AS605" s="15"/>
      <c r="AT605" s="15"/>
      <c r="AU605" s="15"/>
      <c r="AV605" s="15"/>
      <c r="AW605" s="15"/>
      <c r="AX605" s="15"/>
      <c r="AY605" s="15"/>
      <c r="AZ605" s="15"/>
      <c r="BA605" s="15"/>
      <c r="BB605" s="15"/>
      <c r="BC605" s="15"/>
      <c r="BD605" s="15"/>
      <c r="BE605" s="15"/>
      <c r="BF605" s="15"/>
      <c r="BG605" s="15"/>
      <c r="BH605" s="15"/>
      <c r="BI605" s="15"/>
      <c r="BJ605" s="15"/>
      <c r="BK605" s="15"/>
      <c r="BL605" s="15"/>
      <c r="BM605" s="15"/>
      <c r="BN605" s="15"/>
      <c r="BO605" s="15"/>
      <c r="BP605" s="15"/>
      <c r="BQ605" s="15"/>
      <c r="BR605" s="15"/>
      <c r="BS605" s="15"/>
      <c r="BT605" s="15"/>
      <c r="BU605" s="15"/>
      <c r="BV605" s="15"/>
      <c r="BW605" s="15"/>
      <c r="BX605" s="15"/>
      <c r="BY605" s="15"/>
      <c r="BZ605" s="15"/>
      <c r="CA605" s="8"/>
      <c r="CB605" s="8"/>
      <c r="CC605" s="8"/>
      <c r="CD605" s="8"/>
      <c r="CE605" s="8"/>
      <c r="CF605" s="8"/>
      <c r="CG605" s="8"/>
      <c r="CH605" s="8"/>
      <c r="CI605" s="8"/>
      <c r="CJ605" s="8"/>
      <c r="CK605" s="8"/>
      <c r="CL605" s="8"/>
      <c r="CM605" s="8"/>
      <c r="CN605" s="8"/>
      <c r="CO605" s="8"/>
      <c r="CP605" s="8"/>
      <c r="CQ605" s="8"/>
      <c r="CR605" s="8"/>
      <c r="CS605" s="8"/>
      <c r="CT605" s="8"/>
      <c r="CU605" s="8"/>
      <c r="CV605" s="8"/>
      <c r="CW605" s="8"/>
      <c r="CX605" s="8"/>
    </row>
    <row r="606" ht="14.25" customHeight="1">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c r="BC606" s="15"/>
      <c r="BD606" s="15"/>
      <c r="BE606" s="15"/>
      <c r="BF606" s="15"/>
      <c r="BG606" s="15"/>
      <c r="BH606" s="15"/>
      <c r="BI606" s="15"/>
      <c r="BJ606" s="15"/>
      <c r="BK606" s="15"/>
      <c r="BL606" s="15"/>
      <c r="BM606" s="15"/>
      <c r="BN606" s="15"/>
      <c r="BO606" s="15"/>
      <c r="BP606" s="15"/>
      <c r="BQ606" s="15"/>
      <c r="BR606" s="15"/>
      <c r="BS606" s="15"/>
      <c r="BT606" s="15"/>
      <c r="BU606" s="15"/>
      <c r="BV606" s="15"/>
      <c r="BW606" s="15"/>
      <c r="BX606" s="15"/>
      <c r="BY606" s="15"/>
      <c r="BZ606" s="15"/>
      <c r="CA606" s="8"/>
      <c r="CB606" s="8"/>
      <c r="CC606" s="8"/>
      <c r="CD606" s="8"/>
      <c r="CE606" s="8"/>
      <c r="CF606" s="8"/>
      <c r="CG606" s="8"/>
      <c r="CH606" s="8"/>
      <c r="CI606" s="8"/>
      <c r="CJ606" s="8"/>
      <c r="CK606" s="8"/>
      <c r="CL606" s="8"/>
      <c r="CM606" s="8"/>
      <c r="CN606" s="8"/>
      <c r="CO606" s="8"/>
      <c r="CP606" s="8"/>
      <c r="CQ606" s="8"/>
      <c r="CR606" s="8"/>
      <c r="CS606" s="8"/>
      <c r="CT606" s="8"/>
      <c r="CU606" s="8"/>
      <c r="CV606" s="8"/>
      <c r="CW606" s="8"/>
      <c r="CX606" s="8"/>
    </row>
    <row r="607" ht="14.25" customHeight="1">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c r="AG607" s="15"/>
      <c r="AH607" s="15"/>
      <c r="AI607" s="15"/>
      <c r="AJ607" s="15"/>
      <c r="AK607" s="15"/>
      <c r="AL607" s="15"/>
      <c r="AM607" s="15"/>
      <c r="AN607" s="15"/>
      <c r="AO607" s="15"/>
      <c r="AP607" s="15"/>
      <c r="AQ607" s="15"/>
      <c r="AR607" s="15"/>
      <c r="AS607" s="15"/>
      <c r="AT607" s="15"/>
      <c r="AU607" s="15"/>
      <c r="AV607" s="15"/>
      <c r="AW607" s="15"/>
      <c r="AX607" s="15"/>
      <c r="AY607" s="15"/>
      <c r="AZ607" s="15"/>
      <c r="BA607" s="15"/>
      <c r="BB607" s="15"/>
      <c r="BC607" s="15"/>
      <c r="BD607" s="15"/>
      <c r="BE607" s="15"/>
      <c r="BF607" s="15"/>
      <c r="BG607" s="15"/>
      <c r="BH607" s="15"/>
      <c r="BI607" s="15"/>
      <c r="BJ607" s="15"/>
      <c r="BK607" s="15"/>
      <c r="BL607" s="15"/>
      <c r="BM607" s="15"/>
      <c r="BN607" s="15"/>
      <c r="BO607" s="15"/>
      <c r="BP607" s="15"/>
      <c r="BQ607" s="15"/>
      <c r="BR607" s="15"/>
      <c r="BS607" s="15"/>
      <c r="BT607" s="15"/>
      <c r="BU607" s="15"/>
      <c r="BV607" s="15"/>
      <c r="BW607" s="15"/>
      <c r="BX607" s="15"/>
      <c r="BY607" s="15"/>
      <c r="BZ607" s="15"/>
      <c r="CA607" s="8"/>
      <c r="CB607" s="8"/>
      <c r="CC607" s="8"/>
      <c r="CD607" s="8"/>
      <c r="CE607" s="8"/>
      <c r="CF607" s="8"/>
      <c r="CG607" s="8"/>
      <c r="CH607" s="8"/>
      <c r="CI607" s="8"/>
      <c r="CJ607" s="8"/>
      <c r="CK607" s="8"/>
      <c r="CL607" s="8"/>
      <c r="CM607" s="8"/>
      <c r="CN607" s="8"/>
      <c r="CO607" s="8"/>
      <c r="CP607" s="8"/>
      <c r="CQ607" s="8"/>
      <c r="CR607" s="8"/>
      <c r="CS607" s="8"/>
      <c r="CT607" s="8"/>
      <c r="CU607" s="8"/>
      <c r="CV607" s="8"/>
      <c r="CW607" s="8"/>
      <c r="CX607" s="8"/>
    </row>
    <row r="608" ht="14.25" customHeight="1">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c r="BC608" s="15"/>
      <c r="BD608" s="15"/>
      <c r="BE608" s="15"/>
      <c r="BF608" s="15"/>
      <c r="BG608" s="15"/>
      <c r="BH608" s="15"/>
      <c r="BI608" s="15"/>
      <c r="BJ608" s="15"/>
      <c r="BK608" s="15"/>
      <c r="BL608" s="15"/>
      <c r="BM608" s="15"/>
      <c r="BN608" s="15"/>
      <c r="BO608" s="15"/>
      <c r="BP608" s="15"/>
      <c r="BQ608" s="15"/>
      <c r="BR608" s="15"/>
      <c r="BS608" s="15"/>
      <c r="BT608" s="15"/>
      <c r="BU608" s="15"/>
      <c r="BV608" s="15"/>
      <c r="BW608" s="15"/>
      <c r="BX608" s="15"/>
      <c r="BY608" s="15"/>
      <c r="BZ608" s="15"/>
      <c r="CA608" s="8"/>
      <c r="CB608" s="8"/>
      <c r="CC608" s="8"/>
      <c r="CD608" s="8"/>
      <c r="CE608" s="8"/>
      <c r="CF608" s="8"/>
      <c r="CG608" s="8"/>
      <c r="CH608" s="8"/>
      <c r="CI608" s="8"/>
      <c r="CJ608" s="8"/>
      <c r="CK608" s="8"/>
      <c r="CL608" s="8"/>
      <c r="CM608" s="8"/>
      <c r="CN608" s="8"/>
      <c r="CO608" s="8"/>
      <c r="CP608" s="8"/>
      <c r="CQ608" s="8"/>
      <c r="CR608" s="8"/>
      <c r="CS608" s="8"/>
      <c r="CT608" s="8"/>
      <c r="CU608" s="8"/>
      <c r="CV608" s="8"/>
      <c r="CW608" s="8"/>
      <c r="CX608" s="8"/>
    </row>
    <row r="609" ht="14.25" customHeight="1">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c r="AG609" s="15"/>
      <c r="AH609" s="15"/>
      <c r="AI609" s="15"/>
      <c r="AJ609" s="15"/>
      <c r="AK609" s="15"/>
      <c r="AL609" s="15"/>
      <c r="AM609" s="15"/>
      <c r="AN609" s="15"/>
      <c r="AO609" s="15"/>
      <c r="AP609" s="15"/>
      <c r="AQ609" s="15"/>
      <c r="AR609" s="15"/>
      <c r="AS609" s="15"/>
      <c r="AT609" s="15"/>
      <c r="AU609" s="15"/>
      <c r="AV609" s="15"/>
      <c r="AW609" s="15"/>
      <c r="AX609" s="15"/>
      <c r="AY609" s="15"/>
      <c r="AZ609" s="15"/>
      <c r="BA609" s="15"/>
      <c r="BB609" s="15"/>
      <c r="BC609" s="15"/>
      <c r="BD609" s="15"/>
      <c r="BE609" s="15"/>
      <c r="BF609" s="15"/>
      <c r="BG609" s="15"/>
      <c r="BH609" s="15"/>
      <c r="BI609" s="15"/>
      <c r="BJ609" s="15"/>
      <c r="BK609" s="15"/>
      <c r="BL609" s="15"/>
      <c r="BM609" s="15"/>
      <c r="BN609" s="15"/>
      <c r="BO609" s="15"/>
      <c r="BP609" s="15"/>
      <c r="BQ609" s="15"/>
      <c r="BR609" s="15"/>
      <c r="BS609" s="15"/>
      <c r="BT609" s="15"/>
      <c r="BU609" s="15"/>
      <c r="BV609" s="15"/>
      <c r="BW609" s="15"/>
      <c r="BX609" s="15"/>
      <c r="BY609" s="15"/>
      <c r="BZ609" s="15"/>
      <c r="CA609" s="8"/>
      <c r="CB609" s="8"/>
      <c r="CC609" s="8"/>
      <c r="CD609" s="8"/>
      <c r="CE609" s="8"/>
      <c r="CF609" s="8"/>
      <c r="CG609" s="8"/>
      <c r="CH609" s="8"/>
      <c r="CI609" s="8"/>
      <c r="CJ609" s="8"/>
      <c r="CK609" s="8"/>
      <c r="CL609" s="8"/>
      <c r="CM609" s="8"/>
      <c r="CN609" s="8"/>
      <c r="CO609" s="8"/>
      <c r="CP609" s="8"/>
      <c r="CQ609" s="8"/>
      <c r="CR609" s="8"/>
      <c r="CS609" s="8"/>
      <c r="CT609" s="8"/>
      <c r="CU609" s="8"/>
      <c r="CV609" s="8"/>
      <c r="CW609" s="8"/>
      <c r="CX609" s="8"/>
    </row>
    <row r="610" ht="14.25" customHeight="1">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c r="BC610" s="15"/>
      <c r="BD610" s="15"/>
      <c r="BE610" s="15"/>
      <c r="BF610" s="15"/>
      <c r="BG610" s="15"/>
      <c r="BH610" s="15"/>
      <c r="BI610" s="15"/>
      <c r="BJ610" s="15"/>
      <c r="BK610" s="15"/>
      <c r="BL610" s="15"/>
      <c r="BM610" s="15"/>
      <c r="BN610" s="15"/>
      <c r="BO610" s="15"/>
      <c r="BP610" s="15"/>
      <c r="BQ610" s="15"/>
      <c r="BR610" s="15"/>
      <c r="BS610" s="15"/>
      <c r="BT610" s="15"/>
      <c r="BU610" s="15"/>
      <c r="BV610" s="15"/>
      <c r="BW610" s="15"/>
      <c r="BX610" s="15"/>
      <c r="BY610" s="15"/>
      <c r="BZ610" s="15"/>
      <c r="CA610" s="8"/>
      <c r="CB610" s="8"/>
      <c r="CC610" s="8"/>
      <c r="CD610" s="8"/>
      <c r="CE610" s="8"/>
      <c r="CF610" s="8"/>
      <c r="CG610" s="8"/>
      <c r="CH610" s="8"/>
      <c r="CI610" s="8"/>
      <c r="CJ610" s="8"/>
      <c r="CK610" s="8"/>
      <c r="CL610" s="8"/>
      <c r="CM610" s="8"/>
      <c r="CN610" s="8"/>
      <c r="CO610" s="8"/>
      <c r="CP610" s="8"/>
      <c r="CQ610" s="8"/>
      <c r="CR610" s="8"/>
      <c r="CS610" s="8"/>
      <c r="CT610" s="8"/>
      <c r="CU610" s="8"/>
      <c r="CV610" s="8"/>
      <c r="CW610" s="8"/>
      <c r="CX610" s="8"/>
    </row>
    <row r="611" ht="14.25" customHeight="1">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c r="AG611" s="15"/>
      <c r="AH611" s="15"/>
      <c r="AI611" s="15"/>
      <c r="AJ611" s="15"/>
      <c r="AK611" s="15"/>
      <c r="AL611" s="15"/>
      <c r="AM611" s="15"/>
      <c r="AN611" s="15"/>
      <c r="AO611" s="15"/>
      <c r="AP611" s="15"/>
      <c r="AQ611" s="15"/>
      <c r="AR611" s="15"/>
      <c r="AS611" s="15"/>
      <c r="AT611" s="15"/>
      <c r="AU611" s="15"/>
      <c r="AV611" s="15"/>
      <c r="AW611" s="15"/>
      <c r="AX611" s="15"/>
      <c r="AY611" s="15"/>
      <c r="AZ611" s="15"/>
      <c r="BA611" s="15"/>
      <c r="BB611" s="15"/>
      <c r="BC611" s="15"/>
      <c r="BD611" s="15"/>
      <c r="BE611" s="15"/>
      <c r="BF611" s="15"/>
      <c r="BG611" s="15"/>
      <c r="BH611" s="15"/>
      <c r="BI611" s="15"/>
      <c r="BJ611" s="15"/>
      <c r="BK611" s="15"/>
      <c r="BL611" s="15"/>
      <c r="BM611" s="15"/>
      <c r="BN611" s="15"/>
      <c r="BO611" s="15"/>
      <c r="BP611" s="15"/>
      <c r="BQ611" s="15"/>
      <c r="BR611" s="15"/>
      <c r="BS611" s="15"/>
      <c r="BT611" s="15"/>
      <c r="BU611" s="15"/>
      <c r="BV611" s="15"/>
      <c r="BW611" s="15"/>
      <c r="BX611" s="15"/>
      <c r="BY611" s="15"/>
      <c r="BZ611" s="15"/>
      <c r="CA611" s="8"/>
      <c r="CB611" s="8"/>
      <c r="CC611" s="8"/>
      <c r="CD611" s="8"/>
      <c r="CE611" s="8"/>
      <c r="CF611" s="8"/>
      <c r="CG611" s="8"/>
      <c r="CH611" s="8"/>
      <c r="CI611" s="8"/>
      <c r="CJ611" s="8"/>
      <c r="CK611" s="8"/>
      <c r="CL611" s="8"/>
      <c r="CM611" s="8"/>
      <c r="CN611" s="8"/>
      <c r="CO611" s="8"/>
      <c r="CP611" s="8"/>
      <c r="CQ611" s="8"/>
      <c r="CR611" s="8"/>
      <c r="CS611" s="8"/>
      <c r="CT611" s="8"/>
      <c r="CU611" s="8"/>
      <c r="CV611" s="8"/>
      <c r="CW611" s="8"/>
      <c r="CX611" s="8"/>
    </row>
    <row r="612" ht="14.25" customHeight="1">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c r="BC612" s="15"/>
      <c r="BD612" s="15"/>
      <c r="BE612" s="15"/>
      <c r="BF612" s="15"/>
      <c r="BG612" s="15"/>
      <c r="BH612" s="15"/>
      <c r="BI612" s="15"/>
      <c r="BJ612" s="15"/>
      <c r="BK612" s="15"/>
      <c r="BL612" s="15"/>
      <c r="BM612" s="15"/>
      <c r="BN612" s="15"/>
      <c r="BO612" s="15"/>
      <c r="BP612" s="15"/>
      <c r="BQ612" s="15"/>
      <c r="BR612" s="15"/>
      <c r="BS612" s="15"/>
      <c r="BT612" s="15"/>
      <c r="BU612" s="15"/>
      <c r="BV612" s="15"/>
      <c r="BW612" s="15"/>
      <c r="BX612" s="15"/>
      <c r="BY612" s="15"/>
      <c r="BZ612" s="15"/>
      <c r="CA612" s="8"/>
      <c r="CB612" s="8"/>
      <c r="CC612" s="8"/>
      <c r="CD612" s="8"/>
      <c r="CE612" s="8"/>
      <c r="CF612" s="8"/>
      <c r="CG612" s="8"/>
      <c r="CH612" s="8"/>
      <c r="CI612" s="8"/>
      <c r="CJ612" s="8"/>
      <c r="CK612" s="8"/>
      <c r="CL612" s="8"/>
      <c r="CM612" s="8"/>
      <c r="CN612" s="8"/>
      <c r="CO612" s="8"/>
      <c r="CP612" s="8"/>
      <c r="CQ612" s="8"/>
      <c r="CR612" s="8"/>
      <c r="CS612" s="8"/>
      <c r="CT612" s="8"/>
      <c r="CU612" s="8"/>
      <c r="CV612" s="8"/>
      <c r="CW612" s="8"/>
      <c r="CX612" s="8"/>
    </row>
    <row r="613" ht="14.25" customHeight="1">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c r="AG613" s="15"/>
      <c r="AH613" s="15"/>
      <c r="AI613" s="15"/>
      <c r="AJ613" s="15"/>
      <c r="AK613" s="15"/>
      <c r="AL613" s="15"/>
      <c r="AM613" s="15"/>
      <c r="AN613" s="15"/>
      <c r="AO613" s="15"/>
      <c r="AP613" s="15"/>
      <c r="AQ613" s="15"/>
      <c r="AR613" s="15"/>
      <c r="AS613" s="15"/>
      <c r="AT613" s="15"/>
      <c r="AU613" s="15"/>
      <c r="AV613" s="15"/>
      <c r="AW613" s="15"/>
      <c r="AX613" s="15"/>
      <c r="AY613" s="15"/>
      <c r="AZ613" s="15"/>
      <c r="BA613" s="15"/>
      <c r="BB613" s="15"/>
      <c r="BC613" s="15"/>
      <c r="BD613" s="15"/>
      <c r="BE613" s="15"/>
      <c r="BF613" s="15"/>
      <c r="BG613" s="15"/>
      <c r="BH613" s="15"/>
      <c r="BI613" s="15"/>
      <c r="BJ613" s="15"/>
      <c r="BK613" s="15"/>
      <c r="BL613" s="15"/>
      <c r="BM613" s="15"/>
      <c r="BN613" s="15"/>
      <c r="BO613" s="15"/>
      <c r="BP613" s="15"/>
      <c r="BQ613" s="15"/>
      <c r="BR613" s="15"/>
      <c r="BS613" s="15"/>
      <c r="BT613" s="15"/>
      <c r="BU613" s="15"/>
      <c r="BV613" s="15"/>
      <c r="BW613" s="15"/>
      <c r="BX613" s="15"/>
      <c r="BY613" s="15"/>
      <c r="BZ613" s="15"/>
      <c r="CA613" s="8"/>
      <c r="CB613" s="8"/>
      <c r="CC613" s="8"/>
      <c r="CD613" s="8"/>
      <c r="CE613" s="8"/>
      <c r="CF613" s="8"/>
      <c r="CG613" s="8"/>
      <c r="CH613" s="8"/>
      <c r="CI613" s="8"/>
      <c r="CJ613" s="8"/>
      <c r="CK613" s="8"/>
      <c r="CL613" s="8"/>
      <c r="CM613" s="8"/>
      <c r="CN613" s="8"/>
      <c r="CO613" s="8"/>
      <c r="CP613" s="8"/>
      <c r="CQ613" s="8"/>
      <c r="CR613" s="8"/>
      <c r="CS613" s="8"/>
      <c r="CT613" s="8"/>
      <c r="CU613" s="8"/>
      <c r="CV613" s="8"/>
      <c r="CW613" s="8"/>
      <c r="CX613" s="8"/>
    </row>
    <row r="614" ht="14.25" customHeight="1">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c r="BC614" s="15"/>
      <c r="BD614" s="15"/>
      <c r="BE614" s="15"/>
      <c r="BF614" s="15"/>
      <c r="BG614" s="15"/>
      <c r="BH614" s="15"/>
      <c r="BI614" s="15"/>
      <c r="BJ614" s="15"/>
      <c r="BK614" s="15"/>
      <c r="BL614" s="15"/>
      <c r="BM614" s="15"/>
      <c r="BN614" s="15"/>
      <c r="BO614" s="15"/>
      <c r="BP614" s="15"/>
      <c r="BQ614" s="15"/>
      <c r="BR614" s="15"/>
      <c r="BS614" s="15"/>
      <c r="BT614" s="15"/>
      <c r="BU614" s="15"/>
      <c r="BV614" s="15"/>
      <c r="BW614" s="15"/>
      <c r="BX614" s="15"/>
      <c r="BY614" s="15"/>
      <c r="BZ614" s="15"/>
      <c r="CA614" s="8"/>
      <c r="CB614" s="8"/>
      <c r="CC614" s="8"/>
      <c r="CD614" s="8"/>
      <c r="CE614" s="8"/>
      <c r="CF614" s="8"/>
      <c r="CG614" s="8"/>
      <c r="CH614" s="8"/>
      <c r="CI614" s="8"/>
      <c r="CJ614" s="8"/>
      <c r="CK614" s="8"/>
      <c r="CL614" s="8"/>
      <c r="CM614" s="8"/>
      <c r="CN614" s="8"/>
      <c r="CO614" s="8"/>
      <c r="CP614" s="8"/>
      <c r="CQ614" s="8"/>
      <c r="CR614" s="8"/>
      <c r="CS614" s="8"/>
      <c r="CT614" s="8"/>
      <c r="CU614" s="8"/>
      <c r="CV614" s="8"/>
      <c r="CW614" s="8"/>
      <c r="CX614" s="8"/>
    </row>
    <row r="615" ht="14.25" customHeight="1">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c r="AG615" s="15"/>
      <c r="AH615" s="15"/>
      <c r="AI615" s="15"/>
      <c r="AJ615" s="15"/>
      <c r="AK615" s="15"/>
      <c r="AL615" s="15"/>
      <c r="AM615" s="15"/>
      <c r="AN615" s="15"/>
      <c r="AO615" s="15"/>
      <c r="AP615" s="15"/>
      <c r="AQ615" s="15"/>
      <c r="AR615" s="15"/>
      <c r="AS615" s="15"/>
      <c r="AT615" s="15"/>
      <c r="AU615" s="15"/>
      <c r="AV615" s="15"/>
      <c r="AW615" s="15"/>
      <c r="AX615" s="15"/>
      <c r="AY615" s="15"/>
      <c r="AZ615" s="15"/>
      <c r="BA615" s="15"/>
      <c r="BB615" s="15"/>
      <c r="BC615" s="15"/>
      <c r="BD615" s="15"/>
      <c r="BE615" s="15"/>
      <c r="BF615" s="15"/>
      <c r="BG615" s="15"/>
      <c r="BH615" s="15"/>
      <c r="BI615" s="15"/>
      <c r="BJ615" s="15"/>
      <c r="BK615" s="15"/>
      <c r="BL615" s="15"/>
      <c r="BM615" s="15"/>
      <c r="BN615" s="15"/>
      <c r="BO615" s="15"/>
      <c r="BP615" s="15"/>
      <c r="BQ615" s="15"/>
      <c r="BR615" s="15"/>
      <c r="BS615" s="15"/>
      <c r="BT615" s="15"/>
      <c r="BU615" s="15"/>
      <c r="BV615" s="15"/>
      <c r="BW615" s="15"/>
      <c r="BX615" s="15"/>
      <c r="BY615" s="15"/>
      <c r="BZ615" s="15"/>
      <c r="CA615" s="8"/>
      <c r="CB615" s="8"/>
      <c r="CC615" s="8"/>
      <c r="CD615" s="8"/>
      <c r="CE615" s="8"/>
      <c r="CF615" s="8"/>
      <c r="CG615" s="8"/>
      <c r="CH615" s="8"/>
      <c r="CI615" s="8"/>
      <c r="CJ615" s="8"/>
      <c r="CK615" s="8"/>
      <c r="CL615" s="8"/>
      <c r="CM615" s="8"/>
      <c r="CN615" s="8"/>
      <c r="CO615" s="8"/>
      <c r="CP615" s="8"/>
      <c r="CQ615" s="8"/>
      <c r="CR615" s="8"/>
      <c r="CS615" s="8"/>
      <c r="CT615" s="8"/>
      <c r="CU615" s="8"/>
      <c r="CV615" s="8"/>
      <c r="CW615" s="8"/>
      <c r="CX615" s="8"/>
    </row>
    <row r="616" ht="14.25" customHeight="1">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c r="BC616" s="15"/>
      <c r="BD616" s="15"/>
      <c r="BE616" s="15"/>
      <c r="BF616" s="15"/>
      <c r="BG616" s="15"/>
      <c r="BH616" s="15"/>
      <c r="BI616" s="15"/>
      <c r="BJ616" s="15"/>
      <c r="BK616" s="15"/>
      <c r="BL616" s="15"/>
      <c r="BM616" s="15"/>
      <c r="BN616" s="15"/>
      <c r="BO616" s="15"/>
      <c r="BP616" s="15"/>
      <c r="BQ616" s="15"/>
      <c r="BR616" s="15"/>
      <c r="BS616" s="15"/>
      <c r="BT616" s="15"/>
      <c r="BU616" s="15"/>
      <c r="BV616" s="15"/>
      <c r="BW616" s="15"/>
      <c r="BX616" s="15"/>
      <c r="BY616" s="15"/>
      <c r="BZ616" s="15"/>
      <c r="CA616" s="8"/>
      <c r="CB616" s="8"/>
      <c r="CC616" s="8"/>
      <c r="CD616" s="8"/>
      <c r="CE616" s="8"/>
      <c r="CF616" s="8"/>
      <c r="CG616" s="8"/>
      <c r="CH616" s="8"/>
      <c r="CI616" s="8"/>
      <c r="CJ616" s="8"/>
      <c r="CK616" s="8"/>
      <c r="CL616" s="8"/>
      <c r="CM616" s="8"/>
      <c r="CN616" s="8"/>
      <c r="CO616" s="8"/>
      <c r="CP616" s="8"/>
      <c r="CQ616" s="8"/>
      <c r="CR616" s="8"/>
      <c r="CS616" s="8"/>
      <c r="CT616" s="8"/>
      <c r="CU616" s="8"/>
      <c r="CV616" s="8"/>
      <c r="CW616" s="8"/>
      <c r="CX616" s="8"/>
    </row>
    <row r="617" ht="14.25" customHeight="1">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c r="AG617" s="15"/>
      <c r="AH617" s="15"/>
      <c r="AI617" s="15"/>
      <c r="AJ617" s="15"/>
      <c r="AK617" s="15"/>
      <c r="AL617" s="15"/>
      <c r="AM617" s="15"/>
      <c r="AN617" s="15"/>
      <c r="AO617" s="15"/>
      <c r="AP617" s="15"/>
      <c r="AQ617" s="15"/>
      <c r="AR617" s="15"/>
      <c r="AS617" s="15"/>
      <c r="AT617" s="15"/>
      <c r="AU617" s="15"/>
      <c r="AV617" s="15"/>
      <c r="AW617" s="15"/>
      <c r="AX617" s="15"/>
      <c r="AY617" s="15"/>
      <c r="AZ617" s="15"/>
      <c r="BA617" s="15"/>
      <c r="BB617" s="15"/>
      <c r="BC617" s="15"/>
      <c r="BD617" s="15"/>
      <c r="BE617" s="15"/>
      <c r="BF617" s="15"/>
      <c r="BG617" s="15"/>
      <c r="BH617" s="15"/>
      <c r="BI617" s="15"/>
      <c r="BJ617" s="15"/>
      <c r="BK617" s="15"/>
      <c r="BL617" s="15"/>
      <c r="BM617" s="15"/>
      <c r="BN617" s="15"/>
      <c r="BO617" s="15"/>
      <c r="BP617" s="15"/>
      <c r="BQ617" s="15"/>
      <c r="BR617" s="15"/>
      <c r="BS617" s="15"/>
      <c r="BT617" s="15"/>
      <c r="BU617" s="15"/>
      <c r="BV617" s="15"/>
      <c r="BW617" s="15"/>
      <c r="BX617" s="15"/>
      <c r="BY617" s="15"/>
      <c r="BZ617" s="15"/>
      <c r="CA617" s="8"/>
      <c r="CB617" s="8"/>
      <c r="CC617" s="8"/>
      <c r="CD617" s="8"/>
      <c r="CE617" s="8"/>
      <c r="CF617" s="8"/>
      <c r="CG617" s="8"/>
      <c r="CH617" s="8"/>
      <c r="CI617" s="8"/>
      <c r="CJ617" s="8"/>
      <c r="CK617" s="8"/>
      <c r="CL617" s="8"/>
      <c r="CM617" s="8"/>
      <c r="CN617" s="8"/>
      <c r="CO617" s="8"/>
      <c r="CP617" s="8"/>
      <c r="CQ617" s="8"/>
      <c r="CR617" s="8"/>
      <c r="CS617" s="8"/>
      <c r="CT617" s="8"/>
      <c r="CU617" s="8"/>
      <c r="CV617" s="8"/>
      <c r="CW617" s="8"/>
      <c r="CX617" s="8"/>
    </row>
    <row r="618" ht="14.25" customHeight="1">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c r="BC618" s="15"/>
      <c r="BD618" s="15"/>
      <c r="BE618" s="15"/>
      <c r="BF618" s="15"/>
      <c r="BG618" s="15"/>
      <c r="BH618" s="15"/>
      <c r="BI618" s="15"/>
      <c r="BJ618" s="15"/>
      <c r="BK618" s="15"/>
      <c r="BL618" s="15"/>
      <c r="BM618" s="15"/>
      <c r="BN618" s="15"/>
      <c r="BO618" s="15"/>
      <c r="BP618" s="15"/>
      <c r="BQ618" s="15"/>
      <c r="BR618" s="15"/>
      <c r="BS618" s="15"/>
      <c r="BT618" s="15"/>
      <c r="BU618" s="15"/>
      <c r="BV618" s="15"/>
      <c r="BW618" s="15"/>
      <c r="BX618" s="15"/>
      <c r="BY618" s="15"/>
      <c r="BZ618" s="15"/>
      <c r="CA618" s="8"/>
      <c r="CB618" s="8"/>
      <c r="CC618" s="8"/>
      <c r="CD618" s="8"/>
      <c r="CE618" s="8"/>
      <c r="CF618" s="8"/>
      <c r="CG618" s="8"/>
      <c r="CH618" s="8"/>
      <c r="CI618" s="8"/>
      <c r="CJ618" s="8"/>
      <c r="CK618" s="8"/>
      <c r="CL618" s="8"/>
      <c r="CM618" s="8"/>
      <c r="CN618" s="8"/>
      <c r="CO618" s="8"/>
      <c r="CP618" s="8"/>
      <c r="CQ618" s="8"/>
      <c r="CR618" s="8"/>
      <c r="CS618" s="8"/>
      <c r="CT618" s="8"/>
      <c r="CU618" s="8"/>
      <c r="CV618" s="8"/>
      <c r="CW618" s="8"/>
      <c r="CX618" s="8"/>
    </row>
    <row r="619" ht="14.25" customHeight="1">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c r="AG619" s="15"/>
      <c r="AH619" s="15"/>
      <c r="AI619" s="15"/>
      <c r="AJ619" s="15"/>
      <c r="AK619" s="15"/>
      <c r="AL619" s="15"/>
      <c r="AM619" s="15"/>
      <c r="AN619" s="15"/>
      <c r="AO619" s="15"/>
      <c r="AP619" s="15"/>
      <c r="AQ619" s="15"/>
      <c r="AR619" s="15"/>
      <c r="AS619" s="15"/>
      <c r="AT619" s="15"/>
      <c r="AU619" s="15"/>
      <c r="AV619" s="15"/>
      <c r="AW619" s="15"/>
      <c r="AX619" s="15"/>
      <c r="AY619" s="15"/>
      <c r="AZ619" s="15"/>
      <c r="BA619" s="15"/>
      <c r="BB619" s="15"/>
      <c r="BC619" s="15"/>
      <c r="BD619" s="15"/>
      <c r="BE619" s="15"/>
      <c r="BF619" s="15"/>
      <c r="BG619" s="15"/>
      <c r="BH619" s="15"/>
      <c r="BI619" s="15"/>
      <c r="BJ619" s="15"/>
      <c r="BK619" s="15"/>
      <c r="BL619" s="15"/>
      <c r="BM619" s="15"/>
      <c r="BN619" s="15"/>
      <c r="BO619" s="15"/>
      <c r="BP619" s="15"/>
      <c r="BQ619" s="15"/>
      <c r="BR619" s="15"/>
      <c r="BS619" s="15"/>
      <c r="BT619" s="15"/>
      <c r="BU619" s="15"/>
      <c r="BV619" s="15"/>
      <c r="BW619" s="15"/>
      <c r="BX619" s="15"/>
      <c r="BY619" s="15"/>
      <c r="BZ619" s="15"/>
      <c r="CA619" s="8"/>
      <c r="CB619" s="8"/>
      <c r="CC619" s="8"/>
      <c r="CD619" s="8"/>
      <c r="CE619" s="8"/>
      <c r="CF619" s="8"/>
      <c r="CG619" s="8"/>
      <c r="CH619" s="8"/>
      <c r="CI619" s="8"/>
      <c r="CJ619" s="8"/>
      <c r="CK619" s="8"/>
      <c r="CL619" s="8"/>
      <c r="CM619" s="8"/>
      <c r="CN619" s="8"/>
      <c r="CO619" s="8"/>
      <c r="CP619" s="8"/>
      <c r="CQ619" s="8"/>
      <c r="CR619" s="8"/>
      <c r="CS619" s="8"/>
      <c r="CT619" s="8"/>
      <c r="CU619" s="8"/>
      <c r="CV619" s="8"/>
      <c r="CW619" s="8"/>
      <c r="CX619" s="8"/>
    </row>
    <row r="620" ht="14.25" customHeight="1">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c r="BC620" s="15"/>
      <c r="BD620" s="15"/>
      <c r="BE620" s="15"/>
      <c r="BF620" s="15"/>
      <c r="BG620" s="15"/>
      <c r="BH620" s="15"/>
      <c r="BI620" s="15"/>
      <c r="BJ620" s="15"/>
      <c r="BK620" s="15"/>
      <c r="BL620" s="15"/>
      <c r="BM620" s="15"/>
      <c r="BN620" s="15"/>
      <c r="BO620" s="15"/>
      <c r="BP620" s="15"/>
      <c r="BQ620" s="15"/>
      <c r="BR620" s="15"/>
      <c r="BS620" s="15"/>
      <c r="BT620" s="15"/>
      <c r="BU620" s="15"/>
      <c r="BV620" s="15"/>
      <c r="BW620" s="15"/>
      <c r="BX620" s="15"/>
      <c r="BY620" s="15"/>
      <c r="BZ620" s="15"/>
      <c r="CA620" s="8"/>
      <c r="CB620" s="8"/>
      <c r="CC620" s="8"/>
      <c r="CD620" s="8"/>
      <c r="CE620" s="8"/>
      <c r="CF620" s="8"/>
      <c r="CG620" s="8"/>
      <c r="CH620" s="8"/>
      <c r="CI620" s="8"/>
      <c r="CJ620" s="8"/>
      <c r="CK620" s="8"/>
      <c r="CL620" s="8"/>
      <c r="CM620" s="8"/>
      <c r="CN620" s="8"/>
      <c r="CO620" s="8"/>
      <c r="CP620" s="8"/>
      <c r="CQ620" s="8"/>
      <c r="CR620" s="8"/>
      <c r="CS620" s="8"/>
      <c r="CT620" s="8"/>
      <c r="CU620" s="8"/>
      <c r="CV620" s="8"/>
      <c r="CW620" s="8"/>
      <c r="CX620" s="8"/>
    </row>
    <row r="621" ht="14.25" customHeight="1">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c r="AG621" s="15"/>
      <c r="AH621" s="15"/>
      <c r="AI621" s="15"/>
      <c r="AJ621" s="15"/>
      <c r="AK621" s="15"/>
      <c r="AL621" s="15"/>
      <c r="AM621" s="15"/>
      <c r="AN621" s="15"/>
      <c r="AO621" s="15"/>
      <c r="AP621" s="15"/>
      <c r="AQ621" s="15"/>
      <c r="AR621" s="15"/>
      <c r="AS621" s="15"/>
      <c r="AT621" s="15"/>
      <c r="AU621" s="15"/>
      <c r="AV621" s="15"/>
      <c r="AW621" s="15"/>
      <c r="AX621" s="15"/>
      <c r="AY621" s="15"/>
      <c r="AZ621" s="15"/>
      <c r="BA621" s="15"/>
      <c r="BB621" s="15"/>
      <c r="BC621" s="15"/>
      <c r="BD621" s="15"/>
      <c r="BE621" s="15"/>
      <c r="BF621" s="15"/>
      <c r="BG621" s="15"/>
      <c r="BH621" s="15"/>
      <c r="BI621" s="15"/>
      <c r="BJ621" s="15"/>
      <c r="BK621" s="15"/>
      <c r="BL621" s="15"/>
      <c r="BM621" s="15"/>
      <c r="BN621" s="15"/>
      <c r="BO621" s="15"/>
      <c r="BP621" s="15"/>
      <c r="BQ621" s="15"/>
      <c r="BR621" s="15"/>
      <c r="BS621" s="15"/>
      <c r="BT621" s="15"/>
      <c r="BU621" s="15"/>
      <c r="BV621" s="15"/>
      <c r="BW621" s="15"/>
      <c r="BX621" s="15"/>
      <c r="BY621" s="15"/>
      <c r="BZ621" s="15"/>
      <c r="CA621" s="8"/>
      <c r="CB621" s="8"/>
      <c r="CC621" s="8"/>
      <c r="CD621" s="8"/>
      <c r="CE621" s="8"/>
      <c r="CF621" s="8"/>
      <c r="CG621" s="8"/>
      <c r="CH621" s="8"/>
      <c r="CI621" s="8"/>
      <c r="CJ621" s="8"/>
      <c r="CK621" s="8"/>
      <c r="CL621" s="8"/>
      <c r="CM621" s="8"/>
      <c r="CN621" s="8"/>
      <c r="CO621" s="8"/>
      <c r="CP621" s="8"/>
      <c r="CQ621" s="8"/>
      <c r="CR621" s="8"/>
      <c r="CS621" s="8"/>
      <c r="CT621" s="8"/>
      <c r="CU621" s="8"/>
      <c r="CV621" s="8"/>
      <c r="CW621" s="8"/>
      <c r="CX621" s="8"/>
    </row>
    <row r="622" ht="14.25" customHeight="1">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c r="BC622" s="15"/>
      <c r="BD622" s="15"/>
      <c r="BE622" s="15"/>
      <c r="BF622" s="15"/>
      <c r="BG622" s="15"/>
      <c r="BH622" s="15"/>
      <c r="BI622" s="15"/>
      <c r="BJ622" s="15"/>
      <c r="BK622" s="15"/>
      <c r="BL622" s="15"/>
      <c r="BM622" s="15"/>
      <c r="BN622" s="15"/>
      <c r="BO622" s="15"/>
      <c r="BP622" s="15"/>
      <c r="BQ622" s="15"/>
      <c r="BR622" s="15"/>
      <c r="BS622" s="15"/>
      <c r="BT622" s="15"/>
      <c r="BU622" s="15"/>
      <c r="BV622" s="15"/>
      <c r="BW622" s="15"/>
      <c r="BX622" s="15"/>
      <c r="BY622" s="15"/>
      <c r="BZ622" s="15"/>
      <c r="CA622" s="8"/>
      <c r="CB622" s="8"/>
      <c r="CC622" s="8"/>
      <c r="CD622" s="8"/>
      <c r="CE622" s="8"/>
      <c r="CF622" s="8"/>
      <c r="CG622" s="8"/>
      <c r="CH622" s="8"/>
      <c r="CI622" s="8"/>
      <c r="CJ622" s="8"/>
      <c r="CK622" s="8"/>
      <c r="CL622" s="8"/>
      <c r="CM622" s="8"/>
      <c r="CN622" s="8"/>
      <c r="CO622" s="8"/>
      <c r="CP622" s="8"/>
      <c r="CQ622" s="8"/>
      <c r="CR622" s="8"/>
      <c r="CS622" s="8"/>
      <c r="CT622" s="8"/>
      <c r="CU622" s="8"/>
      <c r="CV622" s="8"/>
      <c r="CW622" s="8"/>
      <c r="CX622" s="8"/>
    </row>
    <row r="623" ht="14.25" customHeight="1">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c r="BC623" s="15"/>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8"/>
      <c r="CB623" s="8"/>
      <c r="CC623" s="8"/>
      <c r="CD623" s="8"/>
      <c r="CE623" s="8"/>
      <c r="CF623" s="8"/>
      <c r="CG623" s="8"/>
      <c r="CH623" s="8"/>
      <c r="CI623" s="8"/>
      <c r="CJ623" s="8"/>
      <c r="CK623" s="8"/>
      <c r="CL623" s="8"/>
      <c r="CM623" s="8"/>
      <c r="CN623" s="8"/>
      <c r="CO623" s="8"/>
      <c r="CP623" s="8"/>
      <c r="CQ623" s="8"/>
      <c r="CR623" s="8"/>
      <c r="CS623" s="8"/>
      <c r="CT623" s="8"/>
      <c r="CU623" s="8"/>
      <c r="CV623" s="8"/>
      <c r="CW623" s="8"/>
      <c r="CX623" s="8"/>
    </row>
    <row r="624" ht="14.25" customHeight="1">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c r="BC624" s="15"/>
      <c r="BD624" s="15"/>
      <c r="BE624" s="15"/>
      <c r="BF624" s="15"/>
      <c r="BG624" s="15"/>
      <c r="BH624" s="15"/>
      <c r="BI624" s="15"/>
      <c r="BJ624" s="15"/>
      <c r="BK624" s="15"/>
      <c r="BL624" s="15"/>
      <c r="BM624" s="15"/>
      <c r="BN624" s="15"/>
      <c r="BO624" s="15"/>
      <c r="BP624" s="15"/>
      <c r="BQ624" s="15"/>
      <c r="BR624" s="15"/>
      <c r="BS624" s="15"/>
      <c r="BT624" s="15"/>
      <c r="BU624" s="15"/>
      <c r="BV624" s="15"/>
      <c r="BW624" s="15"/>
      <c r="BX624" s="15"/>
      <c r="BY624" s="15"/>
      <c r="BZ624" s="15"/>
      <c r="CA624" s="8"/>
      <c r="CB624" s="8"/>
      <c r="CC624" s="8"/>
      <c r="CD624" s="8"/>
      <c r="CE624" s="8"/>
      <c r="CF624" s="8"/>
      <c r="CG624" s="8"/>
      <c r="CH624" s="8"/>
      <c r="CI624" s="8"/>
      <c r="CJ624" s="8"/>
      <c r="CK624" s="8"/>
      <c r="CL624" s="8"/>
      <c r="CM624" s="8"/>
      <c r="CN624" s="8"/>
      <c r="CO624" s="8"/>
      <c r="CP624" s="8"/>
      <c r="CQ624" s="8"/>
      <c r="CR624" s="8"/>
      <c r="CS624" s="8"/>
      <c r="CT624" s="8"/>
      <c r="CU624" s="8"/>
      <c r="CV624" s="8"/>
      <c r="CW624" s="8"/>
      <c r="CX624" s="8"/>
    </row>
    <row r="625" ht="14.25" customHeight="1">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c r="AG625" s="15"/>
      <c r="AH625" s="15"/>
      <c r="AI625" s="15"/>
      <c r="AJ625" s="15"/>
      <c r="AK625" s="15"/>
      <c r="AL625" s="15"/>
      <c r="AM625" s="15"/>
      <c r="AN625" s="15"/>
      <c r="AO625" s="15"/>
      <c r="AP625" s="15"/>
      <c r="AQ625" s="15"/>
      <c r="AR625" s="15"/>
      <c r="AS625" s="15"/>
      <c r="AT625" s="15"/>
      <c r="AU625" s="15"/>
      <c r="AV625" s="15"/>
      <c r="AW625" s="15"/>
      <c r="AX625" s="15"/>
      <c r="AY625" s="15"/>
      <c r="AZ625" s="15"/>
      <c r="BA625" s="15"/>
      <c r="BB625" s="15"/>
      <c r="BC625" s="15"/>
      <c r="BD625" s="15"/>
      <c r="BE625" s="15"/>
      <c r="BF625" s="15"/>
      <c r="BG625" s="15"/>
      <c r="BH625" s="15"/>
      <c r="BI625" s="15"/>
      <c r="BJ625" s="15"/>
      <c r="BK625" s="15"/>
      <c r="BL625" s="15"/>
      <c r="BM625" s="15"/>
      <c r="BN625" s="15"/>
      <c r="BO625" s="15"/>
      <c r="BP625" s="15"/>
      <c r="BQ625" s="15"/>
      <c r="BR625" s="15"/>
      <c r="BS625" s="15"/>
      <c r="BT625" s="15"/>
      <c r="BU625" s="15"/>
      <c r="BV625" s="15"/>
      <c r="BW625" s="15"/>
      <c r="BX625" s="15"/>
      <c r="BY625" s="15"/>
      <c r="BZ625" s="15"/>
      <c r="CA625" s="8"/>
      <c r="CB625" s="8"/>
      <c r="CC625" s="8"/>
      <c r="CD625" s="8"/>
      <c r="CE625" s="8"/>
      <c r="CF625" s="8"/>
      <c r="CG625" s="8"/>
      <c r="CH625" s="8"/>
      <c r="CI625" s="8"/>
      <c r="CJ625" s="8"/>
      <c r="CK625" s="8"/>
      <c r="CL625" s="8"/>
      <c r="CM625" s="8"/>
      <c r="CN625" s="8"/>
      <c r="CO625" s="8"/>
      <c r="CP625" s="8"/>
      <c r="CQ625" s="8"/>
      <c r="CR625" s="8"/>
      <c r="CS625" s="8"/>
      <c r="CT625" s="8"/>
      <c r="CU625" s="8"/>
      <c r="CV625" s="8"/>
      <c r="CW625" s="8"/>
      <c r="CX625" s="8"/>
    </row>
    <row r="626" ht="14.25" customHeight="1">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c r="BC626" s="15"/>
      <c r="BD626" s="15"/>
      <c r="BE626" s="15"/>
      <c r="BF626" s="15"/>
      <c r="BG626" s="15"/>
      <c r="BH626" s="15"/>
      <c r="BI626" s="15"/>
      <c r="BJ626" s="15"/>
      <c r="BK626" s="15"/>
      <c r="BL626" s="15"/>
      <c r="BM626" s="15"/>
      <c r="BN626" s="15"/>
      <c r="BO626" s="15"/>
      <c r="BP626" s="15"/>
      <c r="BQ626" s="15"/>
      <c r="BR626" s="15"/>
      <c r="BS626" s="15"/>
      <c r="BT626" s="15"/>
      <c r="BU626" s="15"/>
      <c r="BV626" s="15"/>
      <c r="BW626" s="15"/>
      <c r="BX626" s="15"/>
      <c r="BY626" s="15"/>
      <c r="BZ626" s="15"/>
      <c r="CA626" s="8"/>
      <c r="CB626" s="8"/>
      <c r="CC626" s="8"/>
      <c r="CD626" s="8"/>
      <c r="CE626" s="8"/>
      <c r="CF626" s="8"/>
      <c r="CG626" s="8"/>
      <c r="CH626" s="8"/>
      <c r="CI626" s="8"/>
      <c r="CJ626" s="8"/>
      <c r="CK626" s="8"/>
      <c r="CL626" s="8"/>
      <c r="CM626" s="8"/>
      <c r="CN626" s="8"/>
      <c r="CO626" s="8"/>
      <c r="CP626" s="8"/>
      <c r="CQ626" s="8"/>
      <c r="CR626" s="8"/>
      <c r="CS626" s="8"/>
      <c r="CT626" s="8"/>
      <c r="CU626" s="8"/>
      <c r="CV626" s="8"/>
      <c r="CW626" s="8"/>
      <c r="CX626" s="8"/>
    </row>
    <row r="627" ht="14.25" customHeight="1">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5"/>
      <c r="BC627" s="15"/>
      <c r="BD627" s="15"/>
      <c r="BE627" s="15"/>
      <c r="BF627" s="15"/>
      <c r="BG627" s="15"/>
      <c r="BH627" s="15"/>
      <c r="BI627" s="15"/>
      <c r="BJ627" s="15"/>
      <c r="BK627" s="15"/>
      <c r="BL627" s="15"/>
      <c r="BM627" s="15"/>
      <c r="BN627" s="15"/>
      <c r="BO627" s="15"/>
      <c r="BP627" s="15"/>
      <c r="BQ627" s="15"/>
      <c r="BR627" s="15"/>
      <c r="BS627" s="15"/>
      <c r="BT627" s="15"/>
      <c r="BU627" s="15"/>
      <c r="BV627" s="15"/>
      <c r="BW627" s="15"/>
      <c r="BX627" s="15"/>
      <c r="BY627" s="15"/>
      <c r="BZ627" s="15"/>
      <c r="CA627" s="8"/>
      <c r="CB627" s="8"/>
      <c r="CC627" s="8"/>
      <c r="CD627" s="8"/>
      <c r="CE627" s="8"/>
      <c r="CF627" s="8"/>
      <c r="CG627" s="8"/>
      <c r="CH627" s="8"/>
      <c r="CI627" s="8"/>
      <c r="CJ627" s="8"/>
      <c r="CK627" s="8"/>
      <c r="CL627" s="8"/>
      <c r="CM627" s="8"/>
      <c r="CN627" s="8"/>
      <c r="CO627" s="8"/>
      <c r="CP627" s="8"/>
      <c r="CQ627" s="8"/>
      <c r="CR627" s="8"/>
      <c r="CS627" s="8"/>
      <c r="CT627" s="8"/>
      <c r="CU627" s="8"/>
      <c r="CV627" s="8"/>
      <c r="CW627" s="8"/>
      <c r="CX627" s="8"/>
    </row>
    <row r="628" ht="14.25" customHeight="1">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c r="BC628" s="15"/>
      <c r="BD628" s="15"/>
      <c r="BE628" s="15"/>
      <c r="BF628" s="15"/>
      <c r="BG628" s="15"/>
      <c r="BH628" s="15"/>
      <c r="BI628" s="15"/>
      <c r="BJ628" s="15"/>
      <c r="BK628" s="15"/>
      <c r="BL628" s="15"/>
      <c r="BM628" s="15"/>
      <c r="BN628" s="15"/>
      <c r="BO628" s="15"/>
      <c r="BP628" s="15"/>
      <c r="BQ628" s="15"/>
      <c r="BR628" s="15"/>
      <c r="BS628" s="15"/>
      <c r="BT628" s="15"/>
      <c r="BU628" s="15"/>
      <c r="BV628" s="15"/>
      <c r="BW628" s="15"/>
      <c r="BX628" s="15"/>
      <c r="BY628" s="15"/>
      <c r="BZ628" s="15"/>
      <c r="CA628" s="8"/>
      <c r="CB628" s="8"/>
      <c r="CC628" s="8"/>
      <c r="CD628" s="8"/>
      <c r="CE628" s="8"/>
      <c r="CF628" s="8"/>
      <c r="CG628" s="8"/>
      <c r="CH628" s="8"/>
      <c r="CI628" s="8"/>
      <c r="CJ628" s="8"/>
      <c r="CK628" s="8"/>
      <c r="CL628" s="8"/>
      <c r="CM628" s="8"/>
      <c r="CN628" s="8"/>
      <c r="CO628" s="8"/>
      <c r="CP628" s="8"/>
      <c r="CQ628" s="8"/>
      <c r="CR628" s="8"/>
      <c r="CS628" s="8"/>
      <c r="CT628" s="8"/>
      <c r="CU628" s="8"/>
      <c r="CV628" s="8"/>
      <c r="CW628" s="8"/>
      <c r="CX628" s="8"/>
    </row>
    <row r="629" ht="14.25" customHeight="1">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c r="AG629" s="15"/>
      <c r="AH629" s="15"/>
      <c r="AI629" s="15"/>
      <c r="AJ629" s="15"/>
      <c r="AK629" s="15"/>
      <c r="AL629" s="15"/>
      <c r="AM629" s="15"/>
      <c r="AN629" s="15"/>
      <c r="AO629" s="15"/>
      <c r="AP629" s="15"/>
      <c r="AQ629" s="15"/>
      <c r="AR629" s="15"/>
      <c r="AS629" s="15"/>
      <c r="AT629" s="15"/>
      <c r="AU629" s="15"/>
      <c r="AV629" s="15"/>
      <c r="AW629" s="15"/>
      <c r="AX629" s="15"/>
      <c r="AY629" s="15"/>
      <c r="AZ629" s="15"/>
      <c r="BA629" s="15"/>
      <c r="BB629" s="15"/>
      <c r="BC629" s="15"/>
      <c r="BD629" s="15"/>
      <c r="BE629" s="15"/>
      <c r="BF629" s="15"/>
      <c r="BG629" s="15"/>
      <c r="BH629" s="15"/>
      <c r="BI629" s="15"/>
      <c r="BJ629" s="15"/>
      <c r="BK629" s="15"/>
      <c r="BL629" s="15"/>
      <c r="BM629" s="15"/>
      <c r="BN629" s="15"/>
      <c r="BO629" s="15"/>
      <c r="BP629" s="15"/>
      <c r="BQ629" s="15"/>
      <c r="BR629" s="15"/>
      <c r="BS629" s="15"/>
      <c r="BT629" s="15"/>
      <c r="BU629" s="15"/>
      <c r="BV629" s="15"/>
      <c r="BW629" s="15"/>
      <c r="BX629" s="15"/>
      <c r="BY629" s="15"/>
      <c r="BZ629" s="15"/>
      <c r="CA629" s="8"/>
      <c r="CB629" s="8"/>
      <c r="CC629" s="8"/>
      <c r="CD629" s="8"/>
      <c r="CE629" s="8"/>
      <c r="CF629" s="8"/>
      <c r="CG629" s="8"/>
      <c r="CH629" s="8"/>
      <c r="CI629" s="8"/>
      <c r="CJ629" s="8"/>
      <c r="CK629" s="8"/>
      <c r="CL629" s="8"/>
      <c r="CM629" s="8"/>
      <c r="CN629" s="8"/>
      <c r="CO629" s="8"/>
      <c r="CP629" s="8"/>
      <c r="CQ629" s="8"/>
      <c r="CR629" s="8"/>
      <c r="CS629" s="8"/>
      <c r="CT629" s="8"/>
      <c r="CU629" s="8"/>
      <c r="CV629" s="8"/>
      <c r="CW629" s="8"/>
      <c r="CX629" s="8"/>
    </row>
    <row r="630" ht="14.25" customHeight="1">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c r="BC630" s="15"/>
      <c r="BD630" s="15"/>
      <c r="BE630" s="15"/>
      <c r="BF630" s="15"/>
      <c r="BG630" s="15"/>
      <c r="BH630" s="15"/>
      <c r="BI630" s="15"/>
      <c r="BJ630" s="15"/>
      <c r="BK630" s="15"/>
      <c r="BL630" s="15"/>
      <c r="BM630" s="15"/>
      <c r="BN630" s="15"/>
      <c r="BO630" s="15"/>
      <c r="BP630" s="15"/>
      <c r="BQ630" s="15"/>
      <c r="BR630" s="15"/>
      <c r="BS630" s="15"/>
      <c r="BT630" s="15"/>
      <c r="BU630" s="15"/>
      <c r="BV630" s="15"/>
      <c r="BW630" s="15"/>
      <c r="BX630" s="15"/>
      <c r="BY630" s="15"/>
      <c r="BZ630" s="15"/>
      <c r="CA630" s="8"/>
      <c r="CB630" s="8"/>
      <c r="CC630" s="8"/>
      <c r="CD630" s="8"/>
      <c r="CE630" s="8"/>
      <c r="CF630" s="8"/>
      <c r="CG630" s="8"/>
      <c r="CH630" s="8"/>
      <c r="CI630" s="8"/>
      <c r="CJ630" s="8"/>
      <c r="CK630" s="8"/>
      <c r="CL630" s="8"/>
      <c r="CM630" s="8"/>
      <c r="CN630" s="8"/>
      <c r="CO630" s="8"/>
      <c r="CP630" s="8"/>
      <c r="CQ630" s="8"/>
      <c r="CR630" s="8"/>
      <c r="CS630" s="8"/>
      <c r="CT630" s="8"/>
      <c r="CU630" s="8"/>
      <c r="CV630" s="8"/>
      <c r="CW630" s="8"/>
      <c r="CX630" s="8"/>
    </row>
    <row r="631" ht="14.25" customHeight="1">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c r="AY631" s="15"/>
      <c r="AZ631" s="15"/>
      <c r="BA631" s="15"/>
      <c r="BB631" s="15"/>
      <c r="BC631" s="15"/>
      <c r="BD631" s="15"/>
      <c r="BE631" s="15"/>
      <c r="BF631" s="15"/>
      <c r="BG631" s="15"/>
      <c r="BH631" s="15"/>
      <c r="BI631" s="15"/>
      <c r="BJ631" s="15"/>
      <c r="BK631" s="15"/>
      <c r="BL631" s="15"/>
      <c r="BM631" s="15"/>
      <c r="BN631" s="15"/>
      <c r="BO631" s="15"/>
      <c r="BP631" s="15"/>
      <c r="BQ631" s="15"/>
      <c r="BR631" s="15"/>
      <c r="BS631" s="15"/>
      <c r="BT631" s="15"/>
      <c r="BU631" s="15"/>
      <c r="BV631" s="15"/>
      <c r="BW631" s="15"/>
      <c r="BX631" s="15"/>
      <c r="BY631" s="15"/>
      <c r="BZ631" s="15"/>
      <c r="CA631" s="8"/>
      <c r="CB631" s="8"/>
      <c r="CC631" s="8"/>
      <c r="CD631" s="8"/>
      <c r="CE631" s="8"/>
      <c r="CF631" s="8"/>
      <c r="CG631" s="8"/>
      <c r="CH631" s="8"/>
      <c r="CI631" s="8"/>
      <c r="CJ631" s="8"/>
      <c r="CK631" s="8"/>
      <c r="CL631" s="8"/>
      <c r="CM631" s="8"/>
      <c r="CN631" s="8"/>
      <c r="CO631" s="8"/>
      <c r="CP631" s="8"/>
      <c r="CQ631" s="8"/>
      <c r="CR631" s="8"/>
      <c r="CS631" s="8"/>
      <c r="CT631" s="8"/>
      <c r="CU631" s="8"/>
      <c r="CV631" s="8"/>
      <c r="CW631" s="8"/>
      <c r="CX631" s="8"/>
    </row>
    <row r="632" ht="14.25" customHeight="1">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c r="BC632" s="15"/>
      <c r="BD632" s="15"/>
      <c r="BE632" s="15"/>
      <c r="BF632" s="15"/>
      <c r="BG632" s="15"/>
      <c r="BH632" s="15"/>
      <c r="BI632" s="15"/>
      <c r="BJ632" s="15"/>
      <c r="BK632" s="15"/>
      <c r="BL632" s="15"/>
      <c r="BM632" s="15"/>
      <c r="BN632" s="15"/>
      <c r="BO632" s="15"/>
      <c r="BP632" s="15"/>
      <c r="BQ632" s="15"/>
      <c r="BR632" s="15"/>
      <c r="BS632" s="15"/>
      <c r="BT632" s="15"/>
      <c r="BU632" s="15"/>
      <c r="BV632" s="15"/>
      <c r="BW632" s="15"/>
      <c r="BX632" s="15"/>
      <c r="BY632" s="15"/>
      <c r="BZ632" s="15"/>
      <c r="CA632" s="8"/>
      <c r="CB632" s="8"/>
      <c r="CC632" s="8"/>
      <c r="CD632" s="8"/>
      <c r="CE632" s="8"/>
      <c r="CF632" s="8"/>
      <c r="CG632" s="8"/>
      <c r="CH632" s="8"/>
      <c r="CI632" s="8"/>
      <c r="CJ632" s="8"/>
      <c r="CK632" s="8"/>
      <c r="CL632" s="8"/>
      <c r="CM632" s="8"/>
      <c r="CN632" s="8"/>
      <c r="CO632" s="8"/>
      <c r="CP632" s="8"/>
      <c r="CQ632" s="8"/>
      <c r="CR632" s="8"/>
      <c r="CS632" s="8"/>
      <c r="CT632" s="8"/>
      <c r="CU632" s="8"/>
      <c r="CV632" s="8"/>
      <c r="CW632" s="8"/>
      <c r="CX632" s="8"/>
    </row>
    <row r="633" ht="14.25" customHeight="1">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c r="AG633" s="15"/>
      <c r="AH633" s="15"/>
      <c r="AI633" s="15"/>
      <c r="AJ633" s="15"/>
      <c r="AK633" s="15"/>
      <c r="AL633" s="15"/>
      <c r="AM633" s="15"/>
      <c r="AN633" s="15"/>
      <c r="AO633" s="15"/>
      <c r="AP633" s="15"/>
      <c r="AQ633" s="15"/>
      <c r="AR633" s="15"/>
      <c r="AS633" s="15"/>
      <c r="AT633" s="15"/>
      <c r="AU633" s="15"/>
      <c r="AV633" s="15"/>
      <c r="AW633" s="15"/>
      <c r="AX633" s="15"/>
      <c r="AY633" s="15"/>
      <c r="AZ633" s="15"/>
      <c r="BA633" s="15"/>
      <c r="BB633" s="15"/>
      <c r="BC633" s="15"/>
      <c r="BD633" s="15"/>
      <c r="BE633" s="15"/>
      <c r="BF633" s="15"/>
      <c r="BG633" s="15"/>
      <c r="BH633" s="15"/>
      <c r="BI633" s="15"/>
      <c r="BJ633" s="15"/>
      <c r="BK633" s="15"/>
      <c r="BL633" s="15"/>
      <c r="BM633" s="15"/>
      <c r="BN633" s="15"/>
      <c r="BO633" s="15"/>
      <c r="BP633" s="15"/>
      <c r="BQ633" s="15"/>
      <c r="BR633" s="15"/>
      <c r="BS633" s="15"/>
      <c r="BT633" s="15"/>
      <c r="BU633" s="15"/>
      <c r="BV633" s="15"/>
      <c r="BW633" s="15"/>
      <c r="BX633" s="15"/>
      <c r="BY633" s="15"/>
      <c r="BZ633" s="15"/>
      <c r="CA633" s="8"/>
      <c r="CB633" s="8"/>
      <c r="CC633" s="8"/>
      <c r="CD633" s="8"/>
      <c r="CE633" s="8"/>
      <c r="CF633" s="8"/>
      <c r="CG633" s="8"/>
      <c r="CH633" s="8"/>
      <c r="CI633" s="8"/>
      <c r="CJ633" s="8"/>
      <c r="CK633" s="8"/>
      <c r="CL633" s="8"/>
      <c r="CM633" s="8"/>
      <c r="CN633" s="8"/>
      <c r="CO633" s="8"/>
      <c r="CP633" s="8"/>
      <c r="CQ633" s="8"/>
      <c r="CR633" s="8"/>
      <c r="CS633" s="8"/>
      <c r="CT633" s="8"/>
      <c r="CU633" s="8"/>
      <c r="CV633" s="8"/>
      <c r="CW633" s="8"/>
      <c r="CX633" s="8"/>
    </row>
    <row r="634" ht="14.25" customHeight="1">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c r="BC634" s="15"/>
      <c r="BD634" s="15"/>
      <c r="BE634" s="15"/>
      <c r="BF634" s="15"/>
      <c r="BG634" s="15"/>
      <c r="BH634" s="15"/>
      <c r="BI634" s="15"/>
      <c r="BJ634" s="15"/>
      <c r="BK634" s="15"/>
      <c r="BL634" s="15"/>
      <c r="BM634" s="15"/>
      <c r="BN634" s="15"/>
      <c r="BO634" s="15"/>
      <c r="BP634" s="15"/>
      <c r="BQ634" s="15"/>
      <c r="BR634" s="15"/>
      <c r="BS634" s="15"/>
      <c r="BT634" s="15"/>
      <c r="BU634" s="15"/>
      <c r="BV634" s="15"/>
      <c r="BW634" s="15"/>
      <c r="BX634" s="15"/>
      <c r="BY634" s="15"/>
      <c r="BZ634" s="15"/>
      <c r="CA634" s="8"/>
      <c r="CB634" s="8"/>
      <c r="CC634" s="8"/>
      <c r="CD634" s="8"/>
      <c r="CE634" s="8"/>
      <c r="CF634" s="8"/>
      <c r="CG634" s="8"/>
      <c r="CH634" s="8"/>
      <c r="CI634" s="8"/>
      <c r="CJ634" s="8"/>
      <c r="CK634" s="8"/>
      <c r="CL634" s="8"/>
      <c r="CM634" s="8"/>
      <c r="CN634" s="8"/>
      <c r="CO634" s="8"/>
      <c r="CP634" s="8"/>
      <c r="CQ634" s="8"/>
      <c r="CR634" s="8"/>
      <c r="CS634" s="8"/>
      <c r="CT634" s="8"/>
      <c r="CU634" s="8"/>
      <c r="CV634" s="8"/>
      <c r="CW634" s="8"/>
      <c r="CX634" s="8"/>
    </row>
    <row r="635" ht="14.25" customHeight="1">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5"/>
      <c r="BC635" s="15"/>
      <c r="BD635" s="15"/>
      <c r="BE635" s="15"/>
      <c r="BF635" s="15"/>
      <c r="BG635" s="15"/>
      <c r="BH635" s="15"/>
      <c r="BI635" s="15"/>
      <c r="BJ635" s="15"/>
      <c r="BK635" s="15"/>
      <c r="BL635" s="15"/>
      <c r="BM635" s="15"/>
      <c r="BN635" s="15"/>
      <c r="BO635" s="15"/>
      <c r="BP635" s="15"/>
      <c r="BQ635" s="15"/>
      <c r="BR635" s="15"/>
      <c r="BS635" s="15"/>
      <c r="BT635" s="15"/>
      <c r="BU635" s="15"/>
      <c r="BV635" s="15"/>
      <c r="BW635" s="15"/>
      <c r="BX635" s="15"/>
      <c r="BY635" s="15"/>
      <c r="BZ635" s="15"/>
      <c r="CA635" s="8"/>
      <c r="CB635" s="8"/>
      <c r="CC635" s="8"/>
      <c r="CD635" s="8"/>
      <c r="CE635" s="8"/>
      <c r="CF635" s="8"/>
      <c r="CG635" s="8"/>
      <c r="CH635" s="8"/>
      <c r="CI635" s="8"/>
      <c r="CJ635" s="8"/>
      <c r="CK635" s="8"/>
      <c r="CL635" s="8"/>
      <c r="CM635" s="8"/>
      <c r="CN635" s="8"/>
      <c r="CO635" s="8"/>
      <c r="CP635" s="8"/>
      <c r="CQ635" s="8"/>
      <c r="CR635" s="8"/>
      <c r="CS635" s="8"/>
      <c r="CT635" s="8"/>
      <c r="CU635" s="8"/>
      <c r="CV635" s="8"/>
      <c r="CW635" s="8"/>
      <c r="CX635" s="8"/>
    </row>
    <row r="636" ht="14.25" customHeight="1">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c r="BC636" s="15"/>
      <c r="BD636" s="15"/>
      <c r="BE636" s="15"/>
      <c r="BF636" s="15"/>
      <c r="BG636" s="15"/>
      <c r="BH636" s="15"/>
      <c r="BI636" s="15"/>
      <c r="BJ636" s="15"/>
      <c r="BK636" s="15"/>
      <c r="BL636" s="15"/>
      <c r="BM636" s="15"/>
      <c r="BN636" s="15"/>
      <c r="BO636" s="15"/>
      <c r="BP636" s="15"/>
      <c r="BQ636" s="15"/>
      <c r="BR636" s="15"/>
      <c r="BS636" s="15"/>
      <c r="BT636" s="15"/>
      <c r="BU636" s="15"/>
      <c r="BV636" s="15"/>
      <c r="BW636" s="15"/>
      <c r="BX636" s="15"/>
      <c r="BY636" s="15"/>
      <c r="BZ636" s="15"/>
      <c r="CA636" s="8"/>
      <c r="CB636" s="8"/>
      <c r="CC636" s="8"/>
      <c r="CD636" s="8"/>
      <c r="CE636" s="8"/>
      <c r="CF636" s="8"/>
      <c r="CG636" s="8"/>
      <c r="CH636" s="8"/>
      <c r="CI636" s="8"/>
      <c r="CJ636" s="8"/>
      <c r="CK636" s="8"/>
      <c r="CL636" s="8"/>
      <c r="CM636" s="8"/>
      <c r="CN636" s="8"/>
      <c r="CO636" s="8"/>
      <c r="CP636" s="8"/>
      <c r="CQ636" s="8"/>
      <c r="CR636" s="8"/>
      <c r="CS636" s="8"/>
      <c r="CT636" s="8"/>
      <c r="CU636" s="8"/>
      <c r="CV636" s="8"/>
      <c r="CW636" s="8"/>
      <c r="CX636" s="8"/>
    </row>
    <row r="637" ht="14.25" customHeight="1">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c r="AG637" s="15"/>
      <c r="AH637" s="15"/>
      <c r="AI637" s="15"/>
      <c r="AJ637" s="15"/>
      <c r="AK637" s="15"/>
      <c r="AL637" s="15"/>
      <c r="AM637" s="15"/>
      <c r="AN637" s="15"/>
      <c r="AO637" s="15"/>
      <c r="AP637" s="15"/>
      <c r="AQ637" s="15"/>
      <c r="AR637" s="15"/>
      <c r="AS637" s="15"/>
      <c r="AT637" s="15"/>
      <c r="AU637" s="15"/>
      <c r="AV637" s="15"/>
      <c r="AW637" s="15"/>
      <c r="AX637" s="15"/>
      <c r="AY637" s="15"/>
      <c r="AZ637" s="15"/>
      <c r="BA637" s="15"/>
      <c r="BB637" s="15"/>
      <c r="BC637" s="15"/>
      <c r="BD637" s="15"/>
      <c r="BE637" s="15"/>
      <c r="BF637" s="15"/>
      <c r="BG637" s="15"/>
      <c r="BH637" s="15"/>
      <c r="BI637" s="15"/>
      <c r="BJ637" s="15"/>
      <c r="BK637" s="15"/>
      <c r="BL637" s="15"/>
      <c r="BM637" s="15"/>
      <c r="BN637" s="15"/>
      <c r="BO637" s="15"/>
      <c r="BP637" s="15"/>
      <c r="BQ637" s="15"/>
      <c r="BR637" s="15"/>
      <c r="BS637" s="15"/>
      <c r="BT637" s="15"/>
      <c r="BU637" s="15"/>
      <c r="BV637" s="15"/>
      <c r="BW637" s="15"/>
      <c r="BX637" s="15"/>
      <c r="BY637" s="15"/>
      <c r="BZ637" s="15"/>
      <c r="CA637" s="8"/>
      <c r="CB637" s="8"/>
      <c r="CC637" s="8"/>
      <c r="CD637" s="8"/>
      <c r="CE637" s="8"/>
      <c r="CF637" s="8"/>
      <c r="CG637" s="8"/>
      <c r="CH637" s="8"/>
      <c r="CI637" s="8"/>
      <c r="CJ637" s="8"/>
      <c r="CK637" s="8"/>
      <c r="CL637" s="8"/>
      <c r="CM637" s="8"/>
      <c r="CN637" s="8"/>
      <c r="CO637" s="8"/>
      <c r="CP637" s="8"/>
      <c r="CQ637" s="8"/>
      <c r="CR637" s="8"/>
      <c r="CS637" s="8"/>
      <c r="CT637" s="8"/>
      <c r="CU637" s="8"/>
      <c r="CV637" s="8"/>
      <c r="CW637" s="8"/>
      <c r="CX637" s="8"/>
    </row>
    <row r="638" ht="14.25" customHeight="1">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c r="BC638" s="15"/>
      <c r="BD638" s="15"/>
      <c r="BE638" s="15"/>
      <c r="BF638" s="15"/>
      <c r="BG638" s="15"/>
      <c r="BH638" s="15"/>
      <c r="BI638" s="15"/>
      <c r="BJ638" s="15"/>
      <c r="BK638" s="15"/>
      <c r="BL638" s="15"/>
      <c r="BM638" s="15"/>
      <c r="BN638" s="15"/>
      <c r="BO638" s="15"/>
      <c r="BP638" s="15"/>
      <c r="BQ638" s="15"/>
      <c r="BR638" s="15"/>
      <c r="BS638" s="15"/>
      <c r="BT638" s="15"/>
      <c r="BU638" s="15"/>
      <c r="BV638" s="15"/>
      <c r="BW638" s="15"/>
      <c r="BX638" s="15"/>
      <c r="BY638" s="15"/>
      <c r="BZ638" s="15"/>
      <c r="CA638" s="8"/>
      <c r="CB638" s="8"/>
      <c r="CC638" s="8"/>
      <c r="CD638" s="8"/>
      <c r="CE638" s="8"/>
      <c r="CF638" s="8"/>
      <c r="CG638" s="8"/>
      <c r="CH638" s="8"/>
      <c r="CI638" s="8"/>
      <c r="CJ638" s="8"/>
      <c r="CK638" s="8"/>
      <c r="CL638" s="8"/>
      <c r="CM638" s="8"/>
      <c r="CN638" s="8"/>
      <c r="CO638" s="8"/>
      <c r="CP638" s="8"/>
      <c r="CQ638" s="8"/>
      <c r="CR638" s="8"/>
      <c r="CS638" s="8"/>
      <c r="CT638" s="8"/>
      <c r="CU638" s="8"/>
      <c r="CV638" s="8"/>
      <c r="CW638" s="8"/>
      <c r="CX638" s="8"/>
    </row>
    <row r="639" ht="14.25" customHeight="1">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c r="AG639" s="15"/>
      <c r="AH639" s="15"/>
      <c r="AI639" s="15"/>
      <c r="AJ639" s="15"/>
      <c r="AK639" s="15"/>
      <c r="AL639" s="15"/>
      <c r="AM639" s="15"/>
      <c r="AN639" s="15"/>
      <c r="AO639" s="15"/>
      <c r="AP639" s="15"/>
      <c r="AQ639" s="15"/>
      <c r="AR639" s="15"/>
      <c r="AS639" s="15"/>
      <c r="AT639" s="15"/>
      <c r="AU639" s="15"/>
      <c r="AV639" s="15"/>
      <c r="AW639" s="15"/>
      <c r="AX639" s="15"/>
      <c r="AY639" s="15"/>
      <c r="AZ639" s="15"/>
      <c r="BA639" s="15"/>
      <c r="BB639" s="15"/>
      <c r="BC639" s="15"/>
      <c r="BD639" s="15"/>
      <c r="BE639" s="15"/>
      <c r="BF639" s="15"/>
      <c r="BG639" s="15"/>
      <c r="BH639" s="15"/>
      <c r="BI639" s="15"/>
      <c r="BJ639" s="15"/>
      <c r="BK639" s="15"/>
      <c r="BL639" s="15"/>
      <c r="BM639" s="15"/>
      <c r="BN639" s="15"/>
      <c r="BO639" s="15"/>
      <c r="BP639" s="15"/>
      <c r="BQ639" s="15"/>
      <c r="BR639" s="15"/>
      <c r="BS639" s="15"/>
      <c r="BT639" s="15"/>
      <c r="BU639" s="15"/>
      <c r="BV639" s="15"/>
      <c r="BW639" s="15"/>
      <c r="BX639" s="15"/>
      <c r="BY639" s="15"/>
      <c r="BZ639" s="15"/>
      <c r="CA639" s="8"/>
      <c r="CB639" s="8"/>
      <c r="CC639" s="8"/>
      <c r="CD639" s="8"/>
      <c r="CE639" s="8"/>
      <c r="CF639" s="8"/>
      <c r="CG639" s="8"/>
      <c r="CH639" s="8"/>
      <c r="CI639" s="8"/>
      <c r="CJ639" s="8"/>
      <c r="CK639" s="8"/>
      <c r="CL639" s="8"/>
      <c r="CM639" s="8"/>
      <c r="CN639" s="8"/>
      <c r="CO639" s="8"/>
      <c r="CP639" s="8"/>
      <c r="CQ639" s="8"/>
      <c r="CR639" s="8"/>
      <c r="CS639" s="8"/>
      <c r="CT639" s="8"/>
      <c r="CU639" s="8"/>
      <c r="CV639" s="8"/>
      <c r="CW639" s="8"/>
      <c r="CX639" s="8"/>
    </row>
    <row r="640" ht="14.25" customHeight="1">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c r="BC640" s="15"/>
      <c r="BD640" s="15"/>
      <c r="BE640" s="15"/>
      <c r="BF640" s="15"/>
      <c r="BG640" s="15"/>
      <c r="BH640" s="15"/>
      <c r="BI640" s="15"/>
      <c r="BJ640" s="15"/>
      <c r="BK640" s="15"/>
      <c r="BL640" s="15"/>
      <c r="BM640" s="15"/>
      <c r="BN640" s="15"/>
      <c r="BO640" s="15"/>
      <c r="BP640" s="15"/>
      <c r="BQ640" s="15"/>
      <c r="BR640" s="15"/>
      <c r="BS640" s="15"/>
      <c r="BT640" s="15"/>
      <c r="BU640" s="15"/>
      <c r="BV640" s="15"/>
      <c r="BW640" s="15"/>
      <c r="BX640" s="15"/>
      <c r="BY640" s="15"/>
      <c r="BZ640" s="15"/>
      <c r="CA640" s="8"/>
      <c r="CB640" s="8"/>
      <c r="CC640" s="8"/>
      <c r="CD640" s="8"/>
      <c r="CE640" s="8"/>
      <c r="CF640" s="8"/>
      <c r="CG640" s="8"/>
      <c r="CH640" s="8"/>
      <c r="CI640" s="8"/>
      <c r="CJ640" s="8"/>
      <c r="CK640" s="8"/>
      <c r="CL640" s="8"/>
      <c r="CM640" s="8"/>
      <c r="CN640" s="8"/>
      <c r="CO640" s="8"/>
      <c r="CP640" s="8"/>
      <c r="CQ640" s="8"/>
      <c r="CR640" s="8"/>
      <c r="CS640" s="8"/>
      <c r="CT640" s="8"/>
      <c r="CU640" s="8"/>
      <c r="CV640" s="8"/>
      <c r="CW640" s="8"/>
      <c r="CX640" s="8"/>
    </row>
    <row r="641" ht="14.25" customHeight="1">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c r="AB641" s="15"/>
      <c r="AC641" s="15"/>
      <c r="AD641" s="15"/>
      <c r="AE641" s="15"/>
      <c r="AF641" s="15"/>
      <c r="AG641" s="15"/>
      <c r="AH641" s="15"/>
      <c r="AI641" s="15"/>
      <c r="AJ641" s="15"/>
      <c r="AK641" s="15"/>
      <c r="AL641" s="15"/>
      <c r="AM641" s="15"/>
      <c r="AN641" s="15"/>
      <c r="AO641" s="15"/>
      <c r="AP641" s="15"/>
      <c r="AQ641" s="15"/>
      <c r="AR641" s="15"/>
      <c r="AS641" s="15"/>
      <c r="AT641" s="15"/>
      <c r="AU641" s="15"/>
      <c r="AV641" s="15"/>
      <c r="AW641" s="15"/>
      <c r="AX641" s="15"/>
      <c r="AY641" s="15"/>
      <c r="AZ641" s="15"/>
      <c r="BA641" s="15"/>
      <c r="BB641" s="15"/>
      <c r="BC641" s="15"/>
      <c r="BD641" s="15"/>
      <c r="BE641" s="15"/>
      <c r="BF641" s="15"/>
      <c r="BG641" s="15"/>
      <c r="BH641" s="15"/>
      <c r="BI641" s="15"/>
      <c r="BJ641" s="15"/>
      <c r="BK641" s="15"/>
      <c r="BL641" s="15"/>
      <c r="BM641" s="15"/>
      <c r="BN641" s="15"/>
      <c r="BO641" s="15"/>
      <c r="BP641" s="15"/>
      <c r="BQ641" s="15"/>
      <c r="BR641" s="15"/>
      <c r="BS641" s="15"/>
      <c r="BT641" s="15"/>
      <c r="BU641" s="15"/>
      <c r="BV641" s="15"/>
      <c r="BW641" s="15"/>
      <c r="BX641" s="15"/>
      <c r="BY641" s="15"/>
      <c r="BZ641" s="15"/>
      <c r="CA641" s="8"/>
      <c r="CB641" s="8"/>
      <c r="CC641" s="8"/>
      <c r="CD641" s="8"/>
      <c r="CE641" s="8"/>
      <c r="CF641" s="8"/>
      <c r="CG641" s="8"/>
      <c r="CH641" s="8"/>
      <c r="CI641" s="8"/>
      <c r="CJ641" s="8"/>
      <c r="CK641" s="8"/>
      <c r="CL641" s="8"/>
      <c r="CM641" s="8"/>
      <c r="CN641" s="8"/>
      <c r="CO641" s="8"/>
      <c r="CP641" s="8"/>
      <c r="CQ641" s="8"/>
      <c r="CR641" s="8"/>
      <c r="CS641" s="8"/>
      <c r="CT641" s="8"/>
      <c r="CU641" s="8"/>
      <c r="CV641" s="8"/>
      <c r="CW641" s="8"/>
      <c r="CX641" s="8"/>
    </row>
    <row r="642" ht="14.25" customHeight="1">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c r="BC642" s="15"/>
      <c r="BD642" s="15"/>
      <c r="BE642" s="15"/>
      <c r="BF642" s="15"/>
      <c r="BG642" s="15"/>
      <c r="BH642" s="15"/>
      <c r="BI642" s="15"/>
      <c r="BJ642" s="15"/>
      <c r="BK642" s="15"/>
      <c r="BL642" s="15"/>
      <c r="BM642" s="15"/>
      <c r="BN642" s="15"/>
      <c r="BO642" s="15"/>
      <c r="BP642" s="15"/>
      <c r="BQ642" s="15"/>
      <c r="BR642" s="15"/>
      <c r="BS642" s="15"/>
      <c r="BT642" s="15"/>
      <c r="BU642" s="15"/>
      <c r="BV642" s="15"/>
      <c r="BW642" s="15"/>
      <c r="BX642" s="15"/>
      <c r="BY642" s="15"/>
      <c r="BZ642" s="15"/>
      <c r="CA642" s="8"/>
      <c r="CB642" s="8"/>
      <c r="CC642" s="8"/>
      <c r="CD642" s="8"/>
      <c r="CE642" s="8"/>
      <c r="CF642" s="8"/>
      <c r="CG642" s="8"/>
      <c r="CH642" s="8"/>
      <c r="CI642" s="8"/>
      <c r="CJ642" s="8"/>
      <c r="CK642" s="8"/>
      <c r="CL642" s="8"/>
      <c r="CM642" s="8"/>
      <c r="CN642" s="8"/>
      <c r="CO642" s="8"/>
      <c r="CP642" s="8"/>
      <c r="CQ642" s="8"/>
      <c r="CR642" s="8"/>
      <c r="CS642" s="8"/>
      <c r="CT642" s="8"/>
      <c r="CU642" s="8"/>
      <c r="CV642" s="8"/>
      <c r="CW642" s="8"/>
      <c r="CX642" s="8"/>
    </row>
    <row r="643" ht="14.25" customHeight="1">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c r="AB643" s="15"/>
      <c r="AC643" s="15"/>
      <c r="AD643" s="15"/>
      <c r="AE643" s="15"/>
      <c r="AF643" s="15"/>
      <c r="AG643" s="15"/>
      <c r="AH643" s="15"/>
      <c r="AI643" s="15"/>
      <c r="AJ643" s="15"/>
      <c r="AK643" s="15"/>
      <c r="AL643" s="15"/>
      <c r="AM643" s="15"/>
      <c r="AN643" s="15"/>
      <c r="AO643" s="15"/>
      <c r="AP643" s="15"/>
      <c r="AQ643" s="15"/>
      <c r="AR643" s="15"/>
      <c r="AS643" s="15"/>
      <c r="AT643" s="15"/>
      <c r="AU643" s="15"/>
      <c r="AV643" s="15"/>
      <c r="AW643" s="15"/>
      <c r="AX643" s="15"/>
      <c r="AY643" s="15"/>
      <c r="AZ643" s="15"/>
      <c r="BA643" s="15"/>
      <c r="BB643" s="15"/>
      <c r="BC643" s="15"/>
      <c r="BD643" s="15"/>
      <c r="BE643" s="15"/>
      <c r="BF643" s="15"/>
      <c r="BG643" s="15"/>
      <c r="BH643" s="15"/>
      <c r="BI643" s="15"/>
      <c r="BJ643" s="15"/>
      <c r="BK643" s="15"/>
      <c r="BL643" s="15"/>
      <c r="BM643" s="15"/>
      <c r="BN643" s="15"/>
      <c r="BO643" s="15"/>
      <c r="BP643" s="15"/>
      <c r="BQ643" s="15"/>
      <c r="BR643" s="15"/>
      <c r="BS643" s="15"/>
      <c r="BT643" s="15"/>
      <c r="BU643" s="15"/>
      <c r="BV643" s="15"/>
      <c r="BW643" s="15"/>
      <c r="BX643" s="15"/>
      <c r="BY643" s="15"/>
      <c r="BZ643" s="15"/>
      <c r="CA643" s="8"/>
      <c r="CB643" s="8"/>
      <c r="CC643" s="8"/>
      <c r="CD643" s="8"/>
      <c r="CE643" s="8"/>
      <c r="CF643" s="8"/>
      <c r="CG643" s="8"/>
      <c r="CH643" s="8"/>
      <c r="CI643" s="8"/>
      <c r="CJ643" s="8"/>
      <c r="CK643" s="8"/>
      <c r="CL643" s="8"/>
      <c r="CM643" s="8"/>
      <c r="CN643" s="8"/>
      <c r="CO643" s="8"/>
      <c r="CP643" s="8"/>
      <c r="CQ643" s="8"/>
      <c r="CR643" s="8"/>
      <c r="CS643" s="8"/>
      <c r="CT643" s="8"/>
      <c r="CU643" s="8"/>
      <c r="CV643" s="8"/>
      <c r="CW643" s="8"/>
      <c r="CX643" s="8"/>
    </row>
    <row r="644" ht="14.25" customHeight="1">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c r="BC644" s="15"/>
      <c r="BD644" s="15"/>
      <c r="BE644" s="15"/>
      <c r="BF644" s="15"/>
      <c r="BG644" s="15"/>
      <c r="BH644" s="15"/>
      <c r="BI644" s="15"/>
      <c r="BJ644" s="15"/>
      <c r="BK644" s="15"/>
      <c r="BL644" s="15"/>
      <c r="BM644" s="15"/>
      <c r="BN644" s="15"/>
      <c r="BO644" s="15"/>
      <c r="BP644" s="15"/>
      <c r="BQ644" s="15"/>
      <c r="BR644" s="15"/>
      <c r="BS644" s="15"/>
      <c r="BT644" s="15"/>
      <c r="BU644" s="15"/>
      <c r="BV644" s="15"/>
      <c r="BW644" s="15"/>
      <c r="BX644" s="15"/>
      <c r="BY644" s="15"/>
      <c r="BZ644" s="15"/>
      <c r="CA644" s="8"/>
      <c r="CB644" s="8"/>
      <c r="CC644" s="8"/>
      <c r="CD644" s="8"/>
      <c r="CE644" s="8"/>
      <c r="CF644" s="8"/>
      <c r="CG644" s="8"/>
      <c r="CH644" s="8"/>
      <c r="CI644" s="8"/>
      <c r="CJ644" s="8"/>
      <c r="CK644" s="8"/>
      <c r="CL644" s="8"/>
      <c r="CM644" s="8"/>
      <c r="CN644" s="8"/>
      <c r="CO644" s="8"/>
      <c r="CP644" s="8"/>
      <c r="CQ644" s="8"/>
      <c r="CR644" s="8"/>
      <c r="CS644" s="8"/>
      <c r="CT644" s="8"/>
      <c r="CU644" s="8"/>
      <c r="CV644" s="8"/>
      <c r="CW644" s="8"/>
      <c r="CX644" s="8"/>
    </row>
    <row r="645" ht="14.25" customHeight="1">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5"/>
      <c r="BC645" s="15"/>
      <c r="BD645" s="15"/>
      <c r="BE645" s="15"/>
      <c r="BF645" s="15"/>
      <c r="BG645" s="15"/>
      <c r="BH645" s="15"/>
      <c r="BI645" s="15"/>
      <c r="BJ645" s="15"/>
      <c r="BK645" s="15"/>
      <c r="BL645" s="15"/>
      <c r="BM645" s="15"/>
      <c r="BN645" s="15"/>
      <c r="BO645" s="15"/>
      <c r="BP645" s="15"/>
      <c r="BQ645" s="15"/>
      <c r="BR645" s="15"/>
      <c r="BS645" s="15"/>
      <c r="BT645" s="15"/>
      <c r="BU645" s="15"/>
      <c r="BV645" s="15"/>
      <c r="BW645" s="15"/>
      <c r="BX645" s="15"/>
      <c r="BY645" s="15"/>
      <c r="BZ645" s="15"/>
      <c r="CA645" s="8"/>
      <c r="CB645" s="8"/>
      <c r="CC645" s="8"/>
      <c r="CD645" s="8"/>
      <c r="CE645" s="8"/>
      <c r="CF645" s="8"/>
      <c r="CG645" s="8"/>
      <c r="CH645" s="8"/>
      <c r="CI645" s="8"/>
      <c r="CJ645" s="8"/>
      <c r="CK645" s="8"/>
      <c r="CL645" s="8"/>
      <c r="CM645" s="8"/>
      <c r="CN645" s="8"/>
      <c r="CO645" s="8"/>
      <c r="CP645" s="8"/>
      <c r="CQ645" s="8"/>
      <c r="CR645" s="8"/>
      <c r="CS645" s="8"/>
      <c r="CT645" s="8"/>
      <c r="CU645" s="8"/>
      <c r="CV645" s="8"/>
      <c r="CW645" s="8"/>
      <c r="CX645" s="8"/>
    </row>
    <row r="646" ht="14.25" customHeight="1">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c r="BC646" s="15"/>
      <c r="BD646" s="15"/>
      <c r="BE646" s="15"/>
      <c r="BF646" s="15"/>
      <c r="BG646" s="15"/>
      <c r="BH646" s="15"/>
      <c r="BI646" s="15"/>
      <c r="BJ646" s="15"/>
      <c r="BK646" s="15"/>
      <c r="BL646" s="15"/>
      <c r="BM646" s="15"/>
      <c r="BN646" s="15"/>
      <c r="BO646" s="15"/>
      <c r="BP646" s="15"/>
      <c r="BQ646" s="15"/>
      <c r="BR646" s="15"/>
      <c r="BS646" s="15"/>
      <c r="BT646" s="15"/>
      <c r="BU646" s="15"/>
      <c r="BV646" s="15"/>
      <c r="BW646" s="15"/>
      <c r="BX646" s="15"/>
      <c r="BY646" s="15"/>
      <c r="BZ646" s="15"/>
      <c r="CA646" s="8"/>
      <c r="CB646" s="8"/>
      <c r="CC646" s="8"/>
      <c r="CD646" s="8"/>
      <c r="CE646" s="8"/>
      <c r="CF646" s="8"/>
      <c r="CG646" s="8"/>
      <c r="CH646" s="8"/>
      <c r="CI646" s="8"/>
      <c r="CJ646" s="8"/>
      <c r="CK646" s="8"/>
      <c r="CL646" s="8"/>
      <c r="CM646" s="8"/>
      <c r="CN646" s="8"/>
      <c r="CO646" s="8"/>
      <c r="CP646" s="8"/>
      <c r="CQ646" s="8"/>
      <c r="CR646" s="8"/>
      <c r="CS646" s="8"/>
      <c r="CT646" s="8"/>
      <c r="CU646" s="8"/>
      <c r="CV646" s="8"/>
      <c r="CW646" s="8"/>
      <c r="CX646" s="8"/>
    </row>
    <row r="647" ht="14.25" customHeight="1">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c r="AB647" s="15"/>
      <c r="AC647" s="15"/>
      <c r="AD647" s="15"/>
      <c r="AE647" s="15"/>
      <c r="AF647" s="15"/>
      <c r="AG647" s="15"/>
      <c r="AH647" s="15"/>
      <c r="AI647" s="15"/>
      <c r="AJ647" s="15"/>
      <c r="AK647" s="15"/>
      <c r="AL647" s="15"/>
      <c r="AM647" s="15"/>
      <c r="AN647" s="15"/>
      <c r="AO647" s="15"/>
      <c r="AP647" s="15"/>
      <c r="AQ647" s="15"/>
      <c r="AR647" s="15"/>
      <c r="AS647" s="15"/>
      <c r="AT647" s="15"/>
      <c r="AU647" s="15"/>
      <c r="AV647" s="15"/>
      <c r="AW647" s="15"/>
      <c r="AX647" s="15"/>
      <c r="AY647" s="15"/>
      <c r="AZ647" s="15"/>
      <c r="BA647" s="15"/>
      <c r="BB647" s="15"/>
      <c r="BC647" s="15"/>
      <c r="BD647" s="15"/>
      <c r="BE647" s="15"/>
      <c r="BF647" s="15"/>
      <c r="BG647" s="15"/>
      <c r="BH647" s="15"/>
      <c r="BI647" s="15"/>
      <c r="BJ647" s="15"/>
      <c r="BK647" s="15"/>
      <c r="BL647" s="15"/>
      <c r="BM647" s="15"/>
      <c r="BN647" s="15"/>
      <c r="BO647" s="15"/>
      <c r="BP647" s="15"/>
      <c r="BQ647" s="15"/>
      <c r="BR647" s="15"/>
      <c r="BS647" s="15"/>
      <c r="BT647" s="15"/>
      <c r="BU647" s="15"/>
      <c r="BV647" s="15"/>
      <c r="BW647" s="15"/>
      <c r="BX647" s="15"/>
      <c r="BY647" s="15"/>
      <c r="BZ647" s="15"/>
      <c r="CA647" s="8"/>
      <c r="CB647" s="8"/>
      <c r="CC647" s="8"/>
      <c r="CD647" s="8"/>
      <c r="CE647" s="8"/>
      <c r="CF647" s="8"/>
      <c r="CG647" s="8"/>
      <c r="CH647" s="8"/>
      <c r="CI647" s="8"/>
      <c r="CJ647" s="8"/>
      <c r="CK647" s="8"/>
      <c r="CL647" s="8"/>
      <c r="CM647" s="8"/>
      <c r="CN647" s="8"/>
      <c r="CO647" s="8"/>
      <c r="CP647" s="8"/>
      <c r="CQ647" s="8"/>
      <c r="CR647" s="8"/>
      <c r="CS647" s="8"/>
      <c r="CT647" s="8"/>
      <c r="CU647" s="8"/>
      <c r="CV647" s="8"/>
      <c r="CW647" s="8"/>
      <c r="CX647" s="8"/>
    </row>
    <row r="648" ht="14.25" customHeight="1">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c r="BC648" s="15"/>
      <c r="BD648" s="15"/>
      <c r="BE648" s="15"/>
      <c r="BF648" s="15"/>
      <c r="BG648" s="15"/>
      <c r="BH648" s="15"/>
      <c r="BI648" s="15"/>
      <c r="BJ648" s="15"/>
      <c r="BK648" s="15"/>
      <c r="BL648" s="15"/>
      <c r="BM648" s="15"/>
      <c r="BN648" s="15"/>
      <c r="BO648" s="15"/>
      <c r="BP648" s="15"/>
      <c r="BQ648" s="15"/>
      <c r="BR648" s="15"/>
      <c r="BS648" s="15"/>
      <c r="BT648" s="15"/>
      <c r="BU648" s="15"/>
      <c r="BV648" s="15"/>
      <c r="BW648" s="15"/>
      <c r="BX648" s="15"/>
      <c r="BY648" s="15"/>
      <c r="BZ648" s="15"/>
      <c r="CA648" s="8"/>
      <c r="CB648" s="8"/>
      <c r="CC648" s="8"/>
      <c r="CD648" s="8"/>
      <c r="CE648" s="8"/>
      <c r="CF648" s="8"/>
      <c r="CG648" s="8"/>
      <c r="CH648" s="8"/>
      <c r="CI648" s="8"/>
      <c r="CJ648" s="8"/>
      <c r="CK648" s="8"/>
      <c r="CL648" s="8"/>
      <c r="CM648" s="8"/>
      <c r="CN648" s="8"/>
      <c r="CO648" s="8"/>
      <c r="CP648" s="8"/>
      <c r="CQ648" s="8"/>
      <c r="CR648" s="8"/>
      <c r="CS648" s="8"/>
      <c r="CT648" s="8"/>
      <c r="CU648" s="8"/>
      <c r="CV648" s="8"/>
      <c r="CW648" s="8"/>
      <c r="CX648" s="8"/>
    </row>
    <row r="649" ht="14.25" customHeight="1">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c r="AB649" s="15"/>
      <c r="AC649" s="15"/>
      <c r="AD649" s="15"/>
      <c r="AE649" s="15"/>
      <c r="AF649" s="15"/>
      <c r="AG649" s="15"/>
      <c r="AH649" s="15"/>
      <c r="AI649" s="15"/>
      <c r="AJ649" s="15"/>
      <c r="AK649" s="15"/>
      <c r="AL649" s="15"/>
      <c r="AM649" s="15"/>
      <c r="AN649" s="15"/>
      <c r="AO649" s="15"/>
      <c r="AP649" s="15"/>
      <c r="AQ649" s="15"/>
      <c r="AR649" s="15"/>
      <c r="AS649" s="15"/>
      <c r="AT649" s="15"/>
      <c r="AU649" s="15"/>
      <c r="AV649" s="15"/>
      <c r="AW649" s="15"/>
      <c r="AX649" s="15"/>
      <c r="AY649" s="15"/>
      <c r="AZ649" s="15"/>
      <c r="BA649" s="15"/>
      <c r="BB649" s="15"/>
      <c r="BC649" s="15"/>
      <c r="BD649" s="15"/>
      <c r="BE649" s="15"/>
      <c r="BF649" s="15"/>
      <c r="BG649" s="15"/>
      <c r="BH649" s="15"/>
      <c r="BI649" s="15"/>
      <c r="BJ649" s="15"/>
      <c r="BK649" s="15"/>
      <c r="BL649" s="15"/>
      <c r="BM649" s="15"/>
      <c r="BN649" s="15"/>
      <c r="BO649" s="15"/>
      <c r="BP649" s="15"/>
      <c r="BQ649" s="15"/>
      <c r="BR649" s="15"/>
      <c r="BS649" s="15"/>
      <c r="BT649" s="15"/>
      <c r="BU649" s="15"/>
      <c r="BV649" s="15"/>
      <c r="BW649" s="15"/>
      <c r="BX649" s="15"/>
      <c r="BY649" s="15"/>
      <c r="BZ649" s="15"/>
      <c r="CA649" s="8"/>
      <c r="CB649" s="8"/>
      <c r="CC649" s="8"/>
      <c r="CD649" s="8"/>
      <c r="CE649" s="8"/>
      <c r="CF649" s="8"/>
      <c r="CG649" s="8"/>
      <c r="CH649" s="8"/>
      <c r="CI649" s="8"/>
      <c r="CJ649" s="8"/>
      <c r="CK649" s="8"/>
      <c r="CL649" s="8"/>
      <c r="CM649" s="8"/>
      <c r="CN649" s="8"/>
      <c r="CO649" s="8"/>
      <c r="CP649" s="8"/>
      <c r="CQ649" s="8"/>
      <c r="CR649" s="8"/>
      <c r="CS649" s="8"/>
      <c r="CT649" s="8"/>
      <c r="CU649" s="8"/>
      <c r="CV649" s="8"/>
      <c r="CW649" s="8"/>
      <c r="CX649" s="8"/>
    </row>
    <row r="650" ht="14.25" customHeight="1">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c r="BC650" s="15"/>
      <c r="BD650" s="15"/>
      <c r="BE650" s="15"/>
      <c r="BF650" s="15"/>
      <c r="BG650" s="15"/>
      <c r="BH650" s="15"/>
      <c r="BI650" s="15"/>
      <c r="BJ650" s="15"/>
      <c r="BK650" s="15"/>
      <c r="BL650" s="15"/>
      <c r="BM650" s="15"/>
      <c r="BN650" s="15"/>
      <c r="BO650" s="15"/>
      <c r="BP650" s="15"/>
      <c r="BQ650" s="15"/>
      <c r="BR650" s="15"/>
      <c r="BS650" s="15"/>
      <c r="BT650" s="15"/>
      <c r="BU650" s="15"/>
      <c r="BV650" s="15"/>
      <c r="BW650" s="15"/>
      <c r="BX650" s="15"/>
      <c r="BY650" s="15"/>
      <c r="BZ650" s="15"/>
      <c r="CA650" s="8"/>
      <c r="CB650" s="8"/>
      <c r="CC650" s="8"/>
      <c r="CD650" s="8"/>
      <c r="CE650" s="8"/>
      <c r="CF650" s="8"/>
      <c r="CG650" s="8"/>
      <c r="CH650" s="8"/>
      <c r="CI650" s="8"/>
      <c r="CJ650" s="8"/>
      <c r="CK650" s="8"/>
      <c r="CL650" s="8"/>
      <c r="CM650" s="8"/>
      <c r="CN650" s="8"/>
      <c r="CO650" s="8"/>
      <c r="CP650" s="8"/>
      <c r="CQ650" s="8"/>
      <c r="CR650" s="8"/>
      <c r="CS650" s="8"/>
      <c r="CT650" s="8"/>
      <c r="CU650" s="8"/>
      <c r="CV650" s="8"/>
      <c r="CW650" s="8"/>
      <c r="CX650" s="8"/>
    </row>
    <row r="651" ht="14.25" customHeight="1">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5"/>
      <c r="BC651" s="15"/>
      <c r="BD651" s="15"/>
      <c r="BE651" s="15"/>
      <c r="BF651" s="15"/>
      <c r="BG651" s="15"/>
      <c r="BH651" s="15"/>
      <c r="BI651" s="15"/>
      <c r="BJ651" s="15"/>
      <c r="BK651" s="15"/>
      <c r="BL651" s="15"/>
      <c r="BM651" s="15"/>
      <c r="BN651" s="15"/>
      <c r="BO651" s="15"/>
      <c r="BP651" s="15"/>
      <c r="BQ651" s="15"/>
      <c r="BR651" s="15"/>
      <c r="BS651" s="15"/>
      <c r="BT651" s="15"/>
      <c r="BU651" s="15"/>
      <c r="BV651" s="15"/>
      <c r="BW651" s="15"/>
      <c r="BX651" s="15"/>
      <c r="BY651" s="15"/>
      <c r="BZ651" s="15"/>
      <c r="CA651" s="8"/>
      <c r="CB651" s="8"/>
      <c r="CC651" s="8"/>
      <c r="CD651" s="8"/>
      <c r="CE651" s="8"/>
      <c r="CF651" s="8"/>
      <c r="CG651" s="8"/>
      <c r="CH651" s="8"/>
      <c r="CI651" s="8"/>
      <c r="CJ651" s="8"/>
      <c r="CK651" s="8"/>
      <c r="CL651" s="8"/>
      <c r="CM651" s="8"/>
      <c r="CN651" s="8"/>
      <c r="CO651" s="8"/>
      <c r="CP651" s="8"/>
      <c r="CQ651" s="8"/>
      <c r="CR651" s="8"/>
      <c r="CS651" s="8"/>
      <c r="CT651" s="8"/>
      <c r="CU651" s="8"/>
      <c r="CV651" s="8"/>
      <c r="CW651" s="8"/>
      <c r="CX651" s="8"/>
    </row>
    <row r="652" ht="14.25" customHeight="1">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c r="BC652" s="15"/>
      <c r="BD652" s="15"/>
      <c r="BE652" s="15"/>
      <c r="BF652" s="15"/>
      <c r="BG652" s="15"/>
      <c r="BH652" s="15"/>
      <c r="BI652" s="15"/>
      <c r="BJ652" s="15"/>
      <c r="BK652" s="15"/>
      <c r="BL652" s="15"/>
      <c r="BM652" s="15"/>
      <c r="BN652" s="15"/>
      <c r="BO652" s="15"/>
      <c r="BP652" s="15"/>
      <c r="BQ652" s="15"/>
      <c r="BR652" s="15"/>
      <c r="BS652" s="15"/>
      <c r="BT652" s="15"/>
      <c r="BU652" s="15"/>
      <c r="BV652" s="15"/>
      <c r="BW652" s="15"/>
      <c r="BX652" s="15"/>
      <c r="BY652" s="15"/>
      <c r="BZ652" s="15"/>
      <c r="CA652" s="8"/>
      <c r="CB652" s="8"/>
      <c r="CC652" s="8"/>
      <c r="CD652" s="8"/>
      <c r="CE652" s="8"/>
      <c r="CF652" s="8"/>
      <c r="CG652" s="8"/>
      <c r="CH652" s="8"/>
      <c r="CI652" s="8"/>
      <c r="CJ652" s="8"/>
      <c r="CK652" s="8"/>
      <c r="CL652" s="8"/>
      <c r="CM652" s="8"/>
      <c r="CN652" s="8"/>
      <c r="CO652" s="8"/>
      <c r="CP652" s="8"/>
      <c r="CQ652" s="8"/>
      <c r="CR652" s="8"/>
      <c r="CS652" s="8"/>
      <c r="CT652" s="8"/>
      <c r="CU652" s="8"/>
      <c r="CV652" s="8"/>
      <c r="CW652" s="8"/>
      <c r="CX652" s="8"/>
    </row>
    <row r="653" ht="14.25" customHeight="1">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c r="AY653" s="15"/>
      <c r="AZ653" s="15"/>
      <c r="BA653" s="15"/>
      <c r="BB653" s="15"/>
      <c r="BC653" s="15"/>
      <c r="BD653" s="15"/>
      <c r="BE653" s="15"/>
      <c r="BF653" s="15"/>
      <c r="BG653" s="15"/>
      <c r="BH653" s="15"/>
      <c r="BI653" s="15"/>
      <c r="BJ653" s="15"/>
      <c r="BK653" s="15"/>
      <c r="BL653" s="15"/>
      <c r="BM653" s="15"/>
      <c r="BN653" s="15"/>
      <c r="BO653" s="15"/>
      <c r="BP653" s="15"/>
      <c r="BQ653" s="15"/>
      <c r="BR653" s="15"/>
      <c r="BS653" s="15"/>
      <c r="BT653" s="15"/>
      <c r="BU653" s="15"/>
      <c r="BV653" s="15"/>
      <c r="BW653" s="15"/>
      <c r="BX653" s="15"/>
      <c r="BY653" s="15"/>
      <c r="BZ653" s="15"/>
      <c r="CA653" s="8"/>
      <c r="CB653" s="8"/>
      <c r="CC653" s="8"/>
      <c r="CD653" s="8"/>
      <c r="CE653" s="8"/>
      <c r="CF653" s="8"/>
      <c r="CG653" s="8"/>
      <c r="CH653" s="8"/>
      <c r="CI653" s="8"/>
      <c r="CJ653" s="8"/>
      <c r="CK653" s="8"/>
      <c r="CL653" s="8"/>
      <c r="CM653" s="8"/>
      <c r="CN653" s="8"/>
      <c r="CO653" s="8"/>
      <c r="CP653" s="8"/>
      <c r="CQ653" s="8"/>
      <c r="CR653" s="8"/>
      <c r="CS653" s="8"/>
      <c r="CT653" s="8"/>
      <c r="CU653" s="8"/>
      <c r="CV653" s="8"/>
      <c r="CW653" s="8"/>
      <c r="CX653" s="8"/>
    </row>
    <row r="654" ht="14.25" customHeight="1">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c r="AY654" s="15"/>
      <c r="AZ654" s="15"/>
      <c r="BA654" s="15"/>
      <c r="BB654" s="15"/>
      <c r="BC654" s="15"/>
      <c r="BD654" s="15"/>
      <c r="BE654" s="15"/>
      <c r="BF654" s="15"/>
      <c r="BG654" s="15"/>
      <c r="BH654" s="15"/>
      <c r="BI654" s="15"/>
      <c r="BJ654" s="15"/>
      <c r="BK654" s="15"/>
      <c r="BL654" s="15"/>
      <c r="BM654" s="15"/>
      <c r="BN654" s="15"/>
      <c r="BO654" s="15"/>
      <c r="BP654" s="15"/>
      <c r="BQ654" s="15"/>
      <c r="BR654" s="15"/>
      <c r="BS654" s="15"/>
      <c r="BT654" s="15"/>
      <c r="BU654" s="15"/>
      <c r="BV654" s="15"/>
      <c r="BW654" s="15"/>
      <c r="BX654" s="15"/>
      <c r="BY654" s="15"/>
      <c r="BZ654" s="15"/>
      <c r="CA654" s="8"/>
      <c r="CB654" s="8"/>
      <c r="CC654" s="8"/>
      <c r="CD654" s="8"/>
      <c r="CE654" s="8"/>
      <c r="CF654" s="8"/>
      <c r="CG654" s="8"/>
      <c r="CH654" s="8"/>
      <c r="CI654" s="8"/>
      <c r="CJ654" s="8"/>
      <c r="CK654" s="8"/>
      <c r="CL654" s="8"/>
      <c r="CM654" s="8"/>
      <c r="CN654" s="8"/>
      <c r="CO654" s="8"/>
      <c r="CP654" s="8"/>
      <c r="CQ654" s="8"/>
      <c r="CR654" s="8"/>
      <c r="CS654" s="8"/>
      <c r="CT654" s="8"/>
      <c r="CU654" s="8"/>
      <c r="CV654" s="8"/>
      <c r="CW654" s="8"/>
      <c r="CX654" s="8"/>
    </row>
    <row r="655" ht="14.25" customHeight="1">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c r="AY655" s="15"/>
      <c r="AZ655" s="15"/>
      <c r="BA655" s="15"/>
      <c r="BB655" s="15"/>
      <c r="BC655" s="15"/>
      <c r="BD655" s="15"/>
      <c r="BE655" s="15"/>
      <c r="BF655" s="15"/>
      <c r="BG655" s="15"/>
      <c r="BH655" s="15"/>
      <c r="BI655" s="15"/>
      <c r="BJ655" s="15"/>
      <c r="BK655" s="15"/>
      <c r="BL655" s="15"/>
      <c r="BM655" s="15"/>
      <c r="BN655" s="15"/>
      <c r="BO655" s="15"/>
      <c r="BP655" s="15"/>
      <c r="BQ655" s="15"/>
      <c r="BR655" s="15"/>
      <c r="BS655" s="15"/>
      <c r="BT655" s="15"/>
      <c r="BU655" s="15"/>
      <c r="BV655" s="15"/>
      <c r="BW655" s="15"/>
      <c r="BX655" s="15"/>
      <c r="BY655" s="15"/>
      <c r="BZ655" s="15"/>
      <c r="CA655" s="8"/>
      <c r="CB655" s="8"/>
      <c r="CC655" s="8"/>
      <c r="CD655" s="8"/>
      <c r="CE655" s="8"/>
      <c r="CF655" s="8"/>
      <c r="CG655" s="8"/>
      <c r="CH655" s="8"/>
      <c r="CI655" s="8"/>
      <c r="CJ655" s="8"/>
      <c r="CK655" s="8"/>
      <c r="CL655" s="8"/>
      <c r="CM655" s="8"/>
      <c r="CN655" s="8"/>
      <c r="CO655" s="8"/>
      <c r="CP655" s="8"/>
      <c r="CQ655" s="8"/>
      <c r="CR655" s="8"/>
      <c r="CS655" s="8"/>
      <c r="CT655" s="8"/>
      <c r="CU655" s="8"/>
      <c r="CV655" s="8"/>
      <c r="CW655" s="8"/>
      <c r="CX655" s="8"/>
    </row>
    <row r="656" ht="14.25" customHeight="1">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15"/>
      <c r="AO656" s="15"/>
      <c r="AP656" s="15"/>
      <c r="AQ656" s="15"/>
      <c r="AR656" s="15"/>
      <c r="AS656" s="15"/>
      <c r="AT656" s="15"/>
      <c r="AU656" s="15"/>
      <c r="AV656" s="15"/>
      <c r="AW656" s="15"/>
      <c r="AX656" s="15"/>
      <c r="AY656" s="15"/>
      <c r="AZ656" s="15"/>
      <c r="BA656" s="15"/>
      <c r="BB656" s="15"/>
      <c r="BC656" s="15"/>
      <c r="BD656" s="15"/>
      <c r="BE656" s="15"/>
      <c r="BF656" s="15"/>
      <c r="BG656" s="15"/>
      <c r="BH656" s="15"/>
      <c r="BI656" s="15"/>
      <c r="BJ656" s="15"/>
      <c r="BK656" s="15"/>
      <c r="BL656" s="15"/>
      <c r="BM656" s="15"/>
      <c r="BN656" s="15"/>
      <c r="BO656" s="15"/>
      <c r="BP656" s="15"/>
      <c r="BQ656" s="15"/>
      <c r="BR656" s="15"/>
      <c r="BS656" s="15"/>
      <c r="BT656" s="15"/>
      <c r="BU656" s="15"/>
      <c r="BV656" s="15"/>
      <c r="BW656" s="15"/>
      <c r="BX656" s="15"/>
      <c r="BY656" s="15"/>
      <c r="BZ656" s="15"/>
      <c r="CA656" s="8"/>
      <c r="CB656" s="8"/>
      <c r="CC656" s="8"/>
      <c r="CD656" s="8"/>
      <c r="CE656" s="8"/>
      <c r="CF656" s="8"/>
      <c r="CG656" s="8"/>
      <c r="CH656" s="8"/>
      <c r="CI656" s="8"/>
      <c r="CJ656" s="8"/>
      <c r="CK656" s="8"/>
      <c r="CL656" s="8"/>
      <c r="CM656" s="8"/>
      <c r="CN656" s="8"/>
      <c r="CO656" s="8"/>
      <c r="CP656" s="8"/>
      <c r="CQ656" s="8"/>
      <c r="CR656" s="8"/>
      <c r="CS656" s="8"/>
      <c r="CT656" s="8"/>
      <c r="CU656" s="8"/>
      <c r="CV656" s="8"/>
      <c r="CW656" s="8"/>
      <c r="CX656" s="8"/>
    </row>
    <row r="657" ht="14.25" customHeight="1">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c r="AG657" s="15"/>
      <c r="AH657" s="15"/>
      <c r="AI657" s="15"/>
      <c r="AJ657" s="15"/>
      <c r="AK657" s="15"/>
      <c r="AL657" s="15"/>
      <c r="AM657" s="15"/>
      <c r="AN657" s="15"/>
      <c r="AO657" s="15"/>
      <c r="AP657" s="15"/>
      <c r="AQ657" s="15"/>
      <c r="AR657" s="15"/>
      <c r="AS657" s="15"/>
      <c r="AT657" s="15"/>
      <c r="AU657" s="15"/>
      <c r="AV657" s="15"/>
      <c r="AW657" s="15"/>
      <c r="AX657" s="15"/>
      <c r="AY657" s="15"/>
      <c r="AZ657" s="15"/>
      <c r="BA657" s="15"/>
      <c r="BB657" s="15"/>
      <c r="BC657" s="15"/>
      <c r="BD657" s="15"/>
      <c r="BE657" s="15"/>
      <c r="BF657" s="15"/>
      <c r="BG657" s="15"/>
      <c r="BH657" s="15"/>
      <c r="BI657" s="15"/>
      <c r="BJ657" s="15"/>
      <c r="BK657" s="15"/>
      <c r="BL657" s="15"/>
      <c r="BM657" s="15"/>
      <c r="BN657" s="15"/>
      <c r="BO657" s="15"/>
      <c r="BP657" s="15"/>
      <c r="BQ657" s="15"/>
      <c r="BR657" s="15"/>
      <c r="BS657" s="15"/>
      <c r="BT657" s="15"/>
      <c r="BU657" s="15"/>
      <c r="BV657" s="15"/>
      <c r="BW657" s="15"/>
      <c r="BX657" s="15"/>
      <c r="BY657" s="15"/>
      <c r="BZ657" s="15"/>
      <c r="CA657" s="8"/>
      <c r="CB657" s="8"/>
      <c r="CC657" s="8"/>
      <c r="CD657" s="8"/>
      <c r="CE657" s="8"/>
      <c r="CF657" s="8"/>
      <c r="CG657" s="8"/>
      <c r="CH657" s="8"/>
      <c r="CI657" s="8"/>
      <c r="CJ657" s="8"/>
      <c r="CK657" s="8"/>
      <c r="CL657" s="8"/>
      <c r="CM657" s="8"/>
      <c r="CN657" s="8"/>
      <c r="CO657" s="8"/>
      <c r="CP657" s="8"/>
      <c r="CQ657" s="8"/>
      <c r="CR657" s="8"/>
      <c r="CS657" s="8"/>
      <c r="CT657" s="8"/>
      <c r="CU657" s="8"/>
      <c r="CV657" s="8"/>
      <c r="CW657" s="8"/>
      <c r="CX657" s="8"/>
    </row>
    <row r="658" ht="14.25" customHeight="1">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c r="BC658" s="15"/>
      <c r="BD658" s="15"/>
      <c r="BE658" s="15"/>
      <c r="BF658" s="15"/>
      <c r="BG658" s="15"/>
      <c r="BH658" s="15"/>
      <c r="BI658" s="15"/>
      <c r="BJ658" s="15"/>
      <c r="BK658" s="15"/>
      <c r="BL658" s="15"/>
      <c r="BM658" s="15"/>
      <c r="BN658" s="15"/>
      <c r="BO658" s="15"/>
      <c r="BP658" s="15"/>
      <c r="BQ658" s="15"/>
      <c r="BR658" s="15"/>
      <c r="BS658" s="15"/>
      <c r="BT658" s="15"/>
      <c r="BU658" s="15"/>
      <c r="BV658" s="15"/>
      <c r="BW658" s="15"/>
      <c r="BX658" s="15"/>
      <c r="BY658" s="15"/>
      <c r="BZ658" s="15"/>
      <c r="CA658" s="8"/>
      <c r="CB658" s="8"/>
      <c r="CC658" s="8"/>
      <c r="CD658" s="8"/>
      <c r="CE658" s="8"/>
      <c r="CF658" s="8"/>
      <c r="CG658" s="8"/>
      <c r="CH658" s="8"/>
      <c r="CI658" s="8"/>
      <c r="CJ658" s="8"/>
      <c r="CK658" s="8"/>
      <c r="CL658" s="8"/>
      <c r="CM658" s="8"/>
      <c r="CN658" s="8"/>
      <c r="CO658" s="8"/>
      <c r="CP658" s="8"/>
      <c r="CQ658" s="8"/>
      <c r="CR658" s="8"/>
      <c r="CS658" s="8"/>
      <c r="CT658" s="8"/>
      <c r="CU658" s="8"/>
      <c r="CV658" s="8"/>
      <c r="CW658" s="8"/>
      <c r="CX658" s="8"/>
    </row>
    <row r="659" ht="14.25" customHeight="1">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c r="AG659" s="15"/>
      <c r="AH659" s="15"/>
      <c r="AI659" s="15"/>
      <c r="AJ659" s="15"/>
      <c r="AK659" s="15"/>
      <c r="AL659" s="15"/>
      <c r="AM659" s="15"/>
      <c r="AN659" s="15"/>
      <c r="AO659" s="15"/>
      <c r="AP659" s="15"/>
      <c r="AQ659" s="15"/>
      <c r="AR659" s="15"/>
      <c r="AS659" s="15"/>
      <c r="AT659" s="15"/>
      <c r="AU659" s="15"/>
      <c r="AV659" s="15"/>
      <c r="AW659" s="15"/>
      <c r="AX659" s="15"/>
      <c r="AY659" s="15"/>
      <c r="AZ659" s="15"/>
      <c r="BA659" s="15"/>
      <c r="BB659" s="15"/>
      <c r="BC659" s="15"/>
      <c r="BD659" s="15"/>
      <c r="BE659" s="15"/>
      <c r="BF659" s="15"/>
      <c r="BG659" s="15"/>
      <c r="BH659" s="15"/>
      <c r="BI659" s="15"/>
      <c r="BJ659" s="15"/>
      <c r="BK659" s="15"/>
      <c r="BL659" s="15"/>
      <c r="BM659" s="15"/>
      <c r="BN659" s="15"/>
      <c r="BO659" s="15"/>
      <c r="BP659" s="15"/>
      <c r="BQ659" s="15"/>
      <c r="BR659" s="15"/>
      <c r="BS659" s="15"/>
      <c r="BT659" s="15"/>
      <c r="BU659" s="15"/>
      <c r="BV659" s="15"/>
      <c r="BW659" s="15"/>
      <c r="BX659" s="15"/>
      <c r="BY659" s="15"/>
      <c r="BZ659" s="15"/>
      <c r="CA659" s="8"/>
      <c r="CB659" s="8"/>
      <c r="CC659" s="8"/>
      <c r="CD659" s="8"/>
      <c r="CE659" s="8"/>
      <c r="CF659" s="8"/>
      <c r="CG659" s="8"/>
      <c r="CH659" s="8"/>
      <c r="CI659" s="8"/>
      <c r="CJ659" s="8"/>
      <c r="CK659" s="8"/>
      <c r="CL659" s="8"/>
      <c r="CM659" s="8"/>
      <c r="CN659" s="8"/>
      <c r="CO659" s="8"/>
      <c r="CP659" s="8"/>
      <c r="CQ659" s="8"/>
      <c r="CR659" s="8"/>
      <c r="CS659" s="8"/>
      <c r="CT659" s="8"/>
      <c r="CU659" s="8"/>
      <c r="CV659" s="8"/>
      <c r="CW659" s="8"/>
      <c r="CX659" s="8"/>
    </row>
    <row r="660" ht="14.25" customHeight="1">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c r="BC660" s="15"/>
      <c r="BD660" s="15"/>
      <c r="BE660" s="15"/>
      <c r="BF660" s="15"/>
      <c r="BG660" s="15"/>
      <c r="BH660" s="15"/>
      <c r="BI660" s="15"/>
      <c r="BJ660" s="15"/>
      <c r="BK660" s="15"/>
      <c r="BL660" s="15"/>
      <c r="BM660" s="15"/>
      <c r="BN660" s="15"/>
      <c r="BO660" s="15"/>
      <c r="BP660" s="15"/>
      <c r="BQ660" s="15"/>
      <c r="BR660" s="15"/>
      <c r="BS660" s="15"/>
      <c r="BT660" s="15"/>
      <c r="BU660" s="15"/>
      <c r="BV660" s="15"/>
      <c r="BW660" s="15"/>
      <c r="BX660" s="15"/>
      <c r="BY660" s="15"/>
      <c r="BZ660" s="15"/>
      <c r="CA660" s="8"/>
      <c r="CB660" s="8"/>
      <c r="CC660" s="8"/>
      <c r="CD660" s="8"/>
      <c r="CE660" s="8"/>
      <c r="CF660" s="8"/>
      <c r="CG660" s="8"/>
      <c r="CH660" s="8"/>
      <c r="CI660" s="8"/>
      <c r="CJ660" s="8"/>
      <c r="CK660" s="8"/>
      <c r="CL660" s="8"/>
      <c r="CM660" s="8"/>
      <c r="CN660" s="8"/>
      <c r="CO660" s="8"/>
      <c r="CP660" s="8"/>
      <c r="CQ660" s="8"/>
      <c r="CR660" s="8"/>
      <c r="CS660" s="8"/>
      <c r="CT660" s="8"/>
      <c r="CU660" s="8"/>
      <c r="CV660" s="8"/>
      <c r="CW660" s="8"/>
      <c r="CX660" s="8"/>
    </row>
    <row r="661" ht="14.25" customHeight="1">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5"/>
      <c r="BC661" s="15"/>
      <c r="BD661" s="15"/>
      <c r="BE661" s="15"/>
      <c r="BF661" s="15"/>
      <c r="BG661" s="15"/>
      <c r="BH661" s="15"/>
      <c r="BI661" s="15"/>
      <c r="BJ661" s="15"/>
      <c r="BK661" s="15"/>
      <c r="BL661" s="15"/>
      <c r="BM661" s="15"/>
      <c r="BN661" s="15"/>
      <c r="BO661" s="15"/>
      <c r="BP661" s="15"/>
      <c r="BQ661" s="15"/>
      <c r="BR661" s="15"/>
      <c r="BS661" s="15"/>
      <c r="BT661" s="15"/>
      <c r="BU661" s="15"/>
      <c r="BV661" s="15"/>
      <c r="BW661" s="15"/>
      <c r="BX661" s="15"/>
      <c r="BY661" s="15"/>
      <c r="BZ661" s="15"/>
      <c r="CA661" s="8"/>
      <c r="CB661" s="8"/>
      <c r="CC661" s="8"/>
      <c r="CD661" s="8"/>
      <c r="CE661" s="8"/>
      <c r="CF661" s="8"/>
      <c r="CG661" s="8"/>
      <c r="CH661" s="8"/>
      <c r="CI661" s="8"/>
      <c r="CJ661" s="8"/>
      <c r="CK661" s="8"/>
      <c r="CL661" s="8"/>
      <c r="CM661" s="8"/>
      <c r="CN661" s="8"/>
      <c r="CO661" s="8"/>
      <c r="CP661" s="8"/>
      <c r="CQ661" s="8"/>
      <c r="CR661" s="8"/>
      <c r="CS661" s="8"/>
      <c r="CT661" s="8"/>
      <c r="CU661" s="8"/>
      <c r="CV661" s="8"/>
      <c r="CW661" s="8"/>
      <c r="CX661" s="8"/>
    </row>
    <row r="662" ht="14.25" customHeight="1">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c r="BC662" s="15"/>
      <c r="BD662" s="15"/>
      <c r="BE662" s="15"/>
      <c r="BF662" s="15"/>
      <c r="BG662" s="15"/>
      <c r="BH662" s="15"/>
      <c r="BI662" s="15"/>
      <c r="BJ662" s="15"/>
      <c r="BK662" s="15"/>
      <c r="BL662" s="15"/>
      <c r="BM662" s="15"/>
      <c r="BN662" s="15"/>
      <c r="BO662" s="15"/>
      <c r="BP662" s="15"/>
      <c r="BQ662" s="15"/>
      <c r="BR662" s="15"/>
      <c r="BS662" s="15"/>
      <c r="BT662" s="15"/>
      <c r="BU662" s="15"/>
      <c r="BV662" s="15"/>
      <c r="BW662" s="15"/>
      <c r="BX662" s="15"/>
      <c r="BY662" s="15"/>
      <c r="BZ662" s="15"/>
      <c r="CA662" s="8"/>
      <c r="CB662" s="8"/>
      <c r="CC662" s="8"/>
      <c r="CD662" s="8"/>
      <c r="CE662" s="8"/>
      <c r="CF662" s="8"/>
      <c r="CG662" s="8"/>
      <c r="CH662" s="8"/>
      <c r="CI662" s="8"/>
      <c r="CJ662" s="8"/>
      <c r="CK662" s="8"/>
      <c r="CL662" s="8"/>
      <c r="CM662" s="8"/>
      <c r="CN662" s="8"/>
      <c r="CO662" s="8"/>
      <c r="CP662" s="8"/>
      <c r="CQ662" s="8"/>
      <c r="CR662" s="8"/>
      <c r="CS662" s="8"/>
      <c r="CT662" s="8"/>
      <c r="CU662" s="8"/>
      <c r="CV662" s="8"/>
      <c r="CW662" s="8"/>
      <c r="CX662" s="8"/>
    </row>
    <row r="663" ht="14.25" customHeight="1">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c r="AG663" s="15"/>
      <c r="AH663" s="15"/>
      <c r="AI663" s="15"/>
      <c r="AJ663" s="15"/>
      <c r="AK663" s="15"/>
      <c r="AL663" s="15"/>
      <c r="AM663" s="15"/>
      <c r="AN663" s="15"/>
      <c r="AO663" s="15"/>
      <c r="AP663" s="15"/>
      <c r="AQ663" s="15"/>
      <c r="AR663" s="15"/>
      <c r="AS663" s="15"/>
      <c r="AT663" s="15"/>
      <c r="AU663" s="15"/>
      <c r="AV663" s="15"/>
      <c r="AW663" s="15"/>
      <c r="AX663" s="15"/>
      <c r="AY663" s="15"/>
      <c r="AZ663" s="15"/>
      <c r="BA663" s="15"/>
      <c r="BB663" s="15"/>
      <c r="BC663" s="15"/>
      <c r="BD663" s="15"/>
      <c r="BE663" s="15"/>
      <c r="BF663" s="15"/>
      <c r="BG663" s="15"/>
      <c r="BH663" s="15"/>
      <c r="BI663" s="15"/>
      <c r="BJ663" s="15"/>
      <c r="BK663" s="15"/>
      <c r="BL663" s="15"/>
      <c r="BM663" s="15"/>
      <c r="BN663" s="15"/>
      <c r="BO663" s="15"/>
      <c r="BP663" s="15"/>
      <c r="BQ663" s="15"/>
      <c r="BR663" s="15"/>
      <c r="BS663" s="15"/>
      <c r="BT663" s="15"/>
      <c r="BU663" s="15"/>
      <c r="BV663" s="15"/>
      <c r="BW663" s="15"/>
      <c r="BX663" s="15"/>
      <c r="BY663" s="15"/>
      <c r="BZ663" s="15"/>
      <c r="CA663" s="8"/>
      <c r="CB663" s="8"/>
      <c r="CC663" s="8"/>
      <c r="CD663" s="8"/>
      <c r="CE663" s="8"/>
      <c r="CF663" s="8"/>
      <c r="CG663" s="8"/>
      <c r="CH663" s="8"/>
      <c r="CI663" s="8"/>
      <c r="CJ663" s="8"/>
      <c r="CK663" s="8"/>
      <c r="CL663" s="8"/>
      <c r="CM663" s="8"/>
      <c r="CN663" s="8"/>
      <c r="CO663" s="8"/>
      <c r="CP663" s="8"/>
      <c r="CQ663" s="8"/>
      <c r="CR663" s="8"/>
      <c r="CS663" s="8"/>
      <c r="CT663" s="8"/>
      <c r="CU663" s="8"/>
      <c r="CV663" s="8"/>
      <c r="CW663" s="8"/>
      <c r="CX663" s="8"/>
    </row>
    <row r="664" ht="14.25" customHeight="1">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c r="BC664" s="15"/>
      <c r="BD664" s="15"/>
      <c r="BE664" s="15"/>
      <c r="BF664" s="15"/>
      <c r="BG664" s="15"/>
      <c r="BH664" s="15"/>
      <c r="BI664" s="15"/>
      <c r="BJ664" s="15"/>
      <c r="BK664" s="15"/>
      <c r="BL664" s="15"/>
      <c r="BM664" s="15"/>
      <c r="BN664" s="15"/>
      <c r="BO664" s="15"/>
      <c r="BP664" s="15"/>
      <c r="BQ664" s="15"/>
      <c r="BR664" s="15"/>
      <c r="BS664" s="15"/>
      <c r="BT664" s="15"/>
      <c r="BU664" s="15"/>
      <c r="BV664" s="15"/>
      <c r="BW664" s="15"/>
      <c r="BX664" s="15"/>
      <c r="BY664" s="15"/>
      <c r="BZ664" s="15"/>
      <c r="CA664" s="8"/>
      <c r="CB664" s="8"/>
      <c r="CC664" s="8"/>
      <c r="CD664" s="8"/>
      <c r="CE664" s="8"/>
      <c r="CF664" s="8"/>
      <c r="CG664" s="8"/>
      <c r="CH664" s="8"/>
      <c r="CI664" s="8"/>
      <c r="CJ664" s="8"/>
      <c r="CK664" s="8"/>
      <c r="CL664" s="8"/>
      <c r="CM664" s="8"/>
      <c r="CN664" s="8"/>
      <c r="CO664" s="8"/>
      <c r="CP664" s="8"/>
      <c r="CQ664" s="8"/>
      <c r="CR664" s="8"/>
      <c r="CS664" s="8"/>
      <c r="CT664" s="8"/>
      <c r="CU664" s="8"/>
      <c r="CV664" s="8"/>
      <c r="CW664" s="8"/>
      <c r="CX664" s="8"/>
    </row>
    <row r="665" ht="14.25" customHeight="1">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c r="AG665" s="15"/>
      <c r="AH665" s="15"/>
      <c r="AI665" s="15"/>
      <c r="AJ665" s="15"/>
      <c r="AK665" s="15"/>
      <c r="AL665" s="15"/>
      <c r="AM665" s="15"/>
      <c r="AN665" s="15"/>
      <c r="AO665" s="15"/>
      <c r="AP665" s="15"/>
      <c r="AQ665" s="15"/>
      <c r="AR665" s="15"/>
      <c r="AS665" s="15"/>
      <c r="AT665" s="15"/>
      <c r="AU665" s="15"/>
      <c r="AV665" s="15"/>
      <c r="AW665" s="15"/>
      <c r="AX665" s="15"/>
      <c r="AY665" s="15"/>
      <c r="AZ665" s="15"/>
      <c r="BA665" s="15"/>
      <c r="BB665" s="15"/>
      <c r="BC665" s="15"/>
      <c r="BD665" s="15"/>
      <c r="BE665" s="15"/>
      <c r="BF665" s="15"/>
      <c r="BG665" s="15"/>
      <c r="BH665" s="15"/>
      <c r="BI665" s="15"/>
      <c r="BJ665" s="15"/>
      <c r="BK665" s="15"/>
      <c r="BL665" s="15"/>
      <c r="BM665" s="15"/>
      <c r="BN665" s="15"/>
      <c r="BO665" s="15"/>
      <c r="BP665" s="15"/>
      <c r="BQ665" s="15"/>
      <c r="BR665" s="15"/>
      <c r="BS665" s="15"/>
      <c r="BT665" s="15"/>
      <c r="BU665" s="15"/>
      <c r="BV665" s="15"/>
      <c r="BW665" s="15"/>
      <c r="BX665" s="15"/>
      <c r="BY665" s="15"/>
      <c r="BZ665" s="15"/>
      <c r="CA665" s="8"/>
      <c r="CB665" s="8"/>
      <c r="CC665" s="8"/>
      <c r="CD665" s="8"/>
      <c r="CE665" s="8"/>
      <c r="CF665" s="8"/>
      <c r="CG665" s="8"/>
      <c r="CH665" s="8"/>
      <c r="CI665" s="8"/>
      <c r="CJ665" s="8"/>
      <c r="CK665" s="8"/>
      <c r="CL665" s="8"/>
      <c r="CM665" s="8"/>
      <c r="CN665" s="8"/>
      <c r="CO665" s="8"/>
      <c r="CP665" s="8"/>
      <c r="CQ665" s="8"/>
      <c r="CR665" s="8"/>
      <c r="CS665" s="8"/>
      <c r="CT665" s="8"/>
      <c r="CU665" s="8"/>
      <c r="CV665" s="8"/>
      <c r="CW665" s="8"/>
      <c r="CX665" s="8"/>
    </row>
    <row r="666" ht="14.25" customHeight="1">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c r="BC666" s="15"/>
      <c r="BD666" s="15"/>
      <c r="BE666" s="15"/>
      <c r="BF666" s="15"/>
      <c r="BG666" s="15"/>
      <c r="BH666" s="15"/>
      <c r="BI666" s="15"/>
      <c r="BJ666" s="15"/>
      <c r="BK666" s="15"/>
      <c r="BL666" s="15"/>
      <c r="BM666" s="15"/>
      <c r="BN666" s="15"/>
      <c r="BO666" s="15"/>
      <c r="BP666" s="15"/>
      <c r="BQ666" s="15"/>
      <c r="BR666" s="15"/>
      <c r="BS666" s="15"/>
      <c r="BT666" s="15"/>
      <c r="BU666" s="15"/>
      <c r="BV666" s="15"/>
      <c r="BW666" s="15"/>
      <c r="BX666" s="15"/>
      <c r="BY666" s="15"/>
      <c r="BZ666" s="15"/>
      <c r="CA666" s="8"/>
      <c r="CB666" s="8"/>
      <c r="CC666" s="8"/>
      <c r="CD666" s="8"/>
      <c r="CE666" s="8"/>
      <c r="CF666" s="8"/>
      <c r="CG666" s="8"/>
      <c r="CH666" s="8"/>
      <c r="CI666" s="8"/>
      <c r="CJ666" s="8"/>
      <c r="CK666" s="8"/>
      <c r="CL666" s="8"/>
      <c r="CM666" s="8"/>
      <c r="CN666" s="8"/>
      <c r="CO666" s="8"/>
      <c r="CP666" s="8"/>
      <c r="CQ666" s="8"/>
      <c r="CR666" s="8"/>
      <c r="CS666" s="8"/>
      <c r="CT666" s="8"/>
      <c r="CU666" s="8"/>
      <c r="CV666" s="8"/>
      <c r="CW666" s="8"/>
      <c r="CX666" s="8"/>
    </row>
    <row r="667" ht="14.25" customHeight="1">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c r="AG667" s="15"/>
      <c r="AH667" s="15"/>
      <c r="AI667" s="15"/>
      <c r="AJ667" s="15"/>
      <c r="AK667" s="15"/>
      <c r="AL667" s="15"/>
      <c r="AM667" s="15"/>
      <c r="AN667" s="15"/>
      <c r="AO667" s="15"/>
      <c r="AP667" s="15"/>
      <c r="AQ667" s="15"/>
      <c r="AR667" s="15"/>
      <c r="AS667" s="15"/>
      <c r="AT667" s="15"/>
      <c r="AU667" s="15"/>
      <c r="AV667" s="15"/>
      <c r="AW667" s="15"/>
      <c r="AX667" s="15"/>
      <c r="AY667" s="15"/>
      <c r="AZ667" s="15"/>
      <c r="BA667" s="15"/>
      <c r="BB667" s="15"/>
      <c r="BC667" s="15"/>
      <c r="BD667" s="15"/>
      <c r="BE667" s="15"/>
      <c r="BF667" s="15"/>
      <c r="BG667" s="15"/>
      <c r="BH667" s="15"/>
      <c r="BI667" s="15"/>
      <c r="BJ667" s="15"/>
      <c r="BK667" s="15"/>
      <c r="BL667" s="15"/>
      <c r="BM667" s="15"/>
      <c r="BN667" s="15"/>
      <c r="BO667" s="15"/>
      <c r="BP667" s="15"/>
      <c r="BQ667" s="15"/>
      <c r="BR667" s="15"/>
      <c r="BS667" s="15"/>
      <c r="BT667" s="15"/>
      <c r="BU667" s="15"/>
      <c r="BV667" s="15"/>
      <c r="BW667" s="15"/>
      <c r="BX667" s="15"/>
      <c r="BY667" s="15"/>
      <c r="BZ667" s="15"/>
      <c r="CA667" s="8"/>
      <c r="CB667" s="8"/>
      <c r="CC667" s="8"/>
      <c r="CD667" s="8"/>
      <c r="CE667" s="8"/>
      <c r="CF667" s="8"/>
      <c r="CG667" s="8"/>
      <c r="CH667" s="8"/>
      <c r="CI667" s="8"/>
      <c r="CJ667" s="8"/>
      <c r="CK667" s="8"/>
      <c r="CL667" s="8"/>
      <c r="CM667" s="8"/>
      <c r="CN667" s="8"/>
      <c r="CO667" s="8"/>
      <c r="CP667" s="8"/>
      <c r="CQ667" s="8"/>
      <c r="CR667" s="8"/>
      <c r="CS667" s="8"/>
      <c r="CT667" s="8"/>
      <c r="CU667" s="8"/>
      <c r="CV667" s="8"/>
      <c r="CW667" s="8"/>
      <c r="CX667" s="8"/>
    </row>
    <row r="668" ht="14.25" customHeight="1">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c r="BC668" s="15"/>
      <c r="BD668" s="15"/>
      <c r="BE668" s="15"/>
      <c r="BF668" s="15"/>
      <c r="BG668" s="15"/>
      <c r="BH668" s="15"/>
      <c r="BI668" s="15"/>
      <c r="BJ668" s="15"/>
      <c r="BK668" s="15"/>
      <c r="BL668" s="15"/>
      <c r="BM668" s="15"/>
      <c r="BN668" s="15"/>
      <c r="BO668" s="15"/>
      <c r="BP668" s="15"/>
      <c r="BQ668" s="15"/>
      <c r="BR668" s="15"/>
      <c r="BS668" s="15"/>
      <c r="BT668" s="15"/>
      <c r="BU668" s="15"/>
      <c r="BV668" s="15"/>
      <c r="BW668" s="15"/>
      <c r="BX668" s="15"/>
      <c r="BY668" s="15"/>
      <c r="BZ668" s="15"/>
      <c r="CA668" s="8"/>
      <c r="CB668" s="8"/>
      <c r="CC668" s="8"/>
      <c r="CD668" s="8"/>
      <c r="CE668" s="8"/>
      <c r="CF668" s="8"/>
      <c r="CG668" s="8"/>
      <c r="CH668" s="8"/>
      <c r="CI668" s="8"/>
      <c r="CJ668" s="8"/>
      <c r="CK668" s="8"/>
      <c r="CL668" s="8"/>
      <c r="CM668" s="8"/>
      <c r="CN668" s="8"/>
      <c r="CO668" s="8"/>
      <c r="CP668" s="8"/>
      <c r="CQ668" s="8"/>
      <c r="CR668" s="8"/>
      <c r="CS668" s="8"/>
      <c r="CT668" s="8"/>
      <c r="CU668" s="8"/>
      <c r="CV668" s="8"/>
      <c r="CW668" s="8"/>
      <c r="CX668" s="8"/>
    </row>
    <row r="669" ht="14.25" customHeight="1">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c r="AG669" s="15"/>
      <c r="AH669" s="15"/>
      <c r="AI669" s="15"/>
      <c r="AJ669" s="15"/>
      <c r="AK669" s="15"/>
      <c r="AL669" s="15"/>
      <c r="AM669" s="15"/>
      <c r="AN669" s="15"/>
      <c r="AO669" s="15"/>
      <c r="AP669" s="15"/>
      <c r="AQ669" s="15"/>
      <c r="AR669" s="15"/>
      <c r="AS669" s="15"/>
      <c r="AT669" s="15"/>
      <c r="AU669" s="15"/>
      <c r="AV669" s="15"/>
      <c r="AW669" s="15"/>
      <c r="AX669" s="15"/>
      <c r="AY669" s="15"/>
      <c r="AZ669" s="15"/>
      <c r="BA669" s="15"/>
      <c r="BB669" s="15"/>
      <c r="BC669" s="15"/>
      <c r="BD669" s="15"/>
      <c r="BE669" s="15"/>
      <c r="BF669" s="15"/>
      <c r="BG669" s="15"/>
      <c r="BH669" s="15"/>
      <c r="BI669" s="15"/>
      <c r="BJ669" s="15"/>
      <c r="BK669" s="15"/>
      <c r="BL669" s="15"/>
      <c r="BM669" s="15"/>
      <c r="BN669" s="15"/>
      <c r="BO669" s="15"/>
      <c r="BP669" s="15"/>
      <c r="BQ669" s="15"/>
      <c r="BR669" s="15"/>
      <c r="BS669" s="15"/>
      <c r="BT669" s="15"/>
      <c r="BU669" s="15"/>
      <c r="BV669" s="15"/>
      <c r="BW669" s="15"/>
      <c r="BX669" s="15"/>
      <c r="BY669" s="15"/>
      <c r="BZ669" s="15"/>
      <c r="CA669" s="8"/>
      <c r="CB669" s="8"/>
      <c r="CC669" s="8"/>
      <c r="CD669" s="8"/>
      <c r="CE669" s="8"/>
      <c r="CF669" s="8"/>
      <c r="CG669" s="8"/>
      <c r="CH669" s="8"/>
      <c r="CI669" s="8"/>
      <c r="CJ669" s="8"/>
      <c r="CK669" s="8"/>
      <c r="CL669" s="8"/>
      <c r="CM669" s="8"/>
      <c r="CN669" s="8"/>
      <c r="CO669" s="8"/>
      <c r="CP669" s="8"/>
      <c r="CQ669" s="8"/>
      <c r="CR669" s="8"/>
      <c r="CS669" s="8"/>
      <c r="CT669" s="8"/>
      <c r="CU669" s="8"/>
      <c r="CV669" s="8"/>
      <c r="CW669" s="8"/>
      <c r="CX669" s="8"/>
    </row>
    <row r="670" ht="14.25" customHeight="1">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c r="BC670" s="15"/>
      <c r="BD670" s="15"/>
      <c r="BE670" s="15"/>
      <c r="BF670" s="15"/>
      <c r="BG670" s="15"/>
      <c r="BH670" s="15"/>
      <c r="BI670" s="15"/>
      <c r="BJ670" s="15"/>
      <c r="BK670" s="15"/>
      <c r="BL670" s="15"/>
      <c r="BM670" s="15"/>
      <c r="BN670" s="15"/>
      <c r="BO670" s="15"/>
      <c r="BP670" s="15"/>
      <c r="BQ670" s="15"/>
      <c r="BR670" s="15"/>
      <c r="BS670" s="15"/>
      <c r="BT670" s="15"/>
      <c r="BU670" s="15"/>
      <c r="BV670" s="15"/>
      <c r="BW670" s="15"/>
      <c r="BX670" s="15"/>
      <c r="BY670" s="15"/>
      <c r="BZ670" s="15"/>
      <c r="CA670" s="8"/>
      <c r="CB670" s="8"/>
      <c r="CC670" s="8"/>
      <c r="CD670" s="8"/>
      <c r="CE670" s="8"/>
      <c r="CF670" s="8"/>
      <c r="CG670" s="8"/>
      <c r="CH670" s="8"/>
      <c r="CI670" s="8"/>
      <c r="CJ670" s="8"/>
      <c r="CK670" s="8"/>
      <c r="CL670" s="8"/>
      <c r="CM670" s="8"/>
      <c r="CN670" s="8"/>
      <c r="CO670" s="8"/>
      <c r="CP670" s="8"/>
      <c r="CQ670" s="8"/>
      <c r="CR670" s="8"/>
      <c r="CS670" s="8"/>
      <c r="CT670" s="8"/>
      <c r="CU670" s="8"/>
      <c r="CV670" s="8"/>
      <c r="CW670" s="8"/>
      <c r="CX670" s="8"/>
    </row>
    <row r="671" ht="14.25" customHeight="1">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c r="AB671" s="15"/>
      <c r="AC671" s="15"/>
      <c r="AD671" s="15"/>
      <c r="AE671" s="15"/>
      <c r="AF671" s="15"/>
      <c r="AG671" s="15"/>
      <c r="AH671" s="15"/>
      <c r="AI671" s="15"/>
      <c r="AJ671" s="15"/>
      <c r="AK671" s="15"/>
      <c r="AL671" s="15"/>
      <c r="AM671" s="15"/>
      <c r="AN671" s="15"/>
      <c r="AO671" s="15"/>
      <c r="AP671" s="15"/>
      <c r="AQ671" s="15"/>
      <c r="AR671" s="15"/>
      <c r="AS671" s="15"/>
      <c r="AT671" s="15"/>
      <c r="AU671" s="15"/>
      <c r="AV671" s="15"/>
      <c r="AW671" s="15"/>
      <c r="AX671" s="15"/>
      <c r="AY671" s="15"/>
      <c r="AZ671" s="15"/>
      <c r="BA671" s="15"/>
      <c r="BB671" s="15"/>
      <c r="BC671" s="15"/>
      <c r="BD671" s="15"/>
      <c r="BE671" s="15"/>
      <c r="BF671" s="15"/>
      <c r="BG671" s="15"/>
      <c r="BH671" s="15"/>
      <c r="BI671" s="15"/>
      <c r="BJ671" s="15"/>
      <c r="BK671" s="15"/>
      <c r="BL671" s="15"/>
      <c r="BM671" s="15"/>
      <c r="BN671" s="15"/>
      <c r="BO671" s="15"/>
      <c r="BP671" s="15"/>
      <c r="BQ671" s="15"/>
      <c r="BR671" s="15"/>
      <c r="BS671" s="15"/>
      <c r="BT671" s="15"/>
      <c r="BU671" s="15"/>
      <c r="BV671" s="15"/>
      <c r="BW671" s="15"/>
      <c r="BX671" s="15"/>
      <c r="BY671" s="15"/>
      <c r="BZ671" s="15"/>
      <c r="CA671" s="8"/>
      <c r="CB671" s="8"/>
      <c r="CC671" s="8"/>
      <c r="CD671" s="8"/>
      <c r="CE671" s="8"/>
      <c r="CF671" s="8"/>
      <c r="CG671" s="8"/>
      <c r="CH671" s="8"/>
      <c r="CI671" s="8"/>
      <c r="CJ671" s="8"/>
      <c r="CK671" s="8"/>
      <c r="CL671" s="8"/>
      <c r="CM671" s="8"/>
      <c r="CN671" s="8"/>
      <c r="CO671" s="8"/>
      <c r="CP671" s="8"/>
      <c r="CQ671" s="8"/>
      <c r="CR671" s="8"/>
      <c r="CS671" s="8"/>
      <c r="CT671" s="8"/>
      <c r="CU671" s="8"/>
      <c r="CV671" s="8"/>
      <c r="CW671" s="8"/>
      <c r="CX671" s="8"/>
    </row>
    <row r="672" ht="14.25" customHeight="1">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c r="BC672" s="15"/>
      <c r="BD672" s="15"/>
      <c r="BE672" s="15"/>
      <c r="BF672" s="15"/>
      <c r="BG672" s="15"/>
      <c r="BH672" s="15"/>
      <c r="BI672" s="15"/>
      <c r="BJ672" s="15"/>
      <c r="BK672" s="15"/>
      <c r="BL672" s="15"/>
      <c r="BM672" s="15"/>
      <c r="BN672" s="15"/>
      <c r="BO672" s="15"/>
      <c r="BP672" s="15"/>
      <c r="BQ672" s="15"/>
      <c r="BR672" s="15"/>
      <c r="BS672" s="15"/>
      <c r="BT672" s="15"/>
      <c r="BU672" s="15"/>
      <c r="BV672" s="15"/>
      <c r="BW672" s="15"/>
      <c r="BX672" s="15"/>
      <c r="BY672" s="15"/>
      <c r="BZ672" s="15"/>
      <c r="CA672" s="8"/>
      <c r="CB672" s="8"/>
      <c r="CC672" s="8"/>
      <c r="CD672" s="8"/>
      <c r="CE672" s="8"/>
      <c r="CF672" s="8"/>
      <c r="CG672" s="8"/>
      <c r="CH672" s="8"/>
      <c r="CI672" s="8"/>
      <c r="CJ672" s="8"/>
      <c r="CK672" s="8"/>
      <c r="CL672" s="8"/>
      <c r="CM672" s="8"/>
      <c r="CN672" s="8"/>
      <c r="CO672" s="8"/>
      <c r="CP672" s="8"/>
      <c r="CQ672" s="8"/>
      <c r="CR672" s="8"/>
      <c r="CS672" s="8"/>
      <c r="CT672" s="8"/>
      <c r="CU672" s="8"/>
      <c r="CV672" s="8"/>
      <c r="CW672" s="8"/>
      <c r="CX672" s="8"/>
    </row>
    <row r="673" ht="14.25" customHeight="1">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c r="AB673" s="15"/>
      <c r="AC673" s="15"/>
      <c r="AD673" s="15"/>
      <c r="AE673" s="15"/>
      <c r="AF673" s="15"/>
      <c r="AG673" s="15"/>
      <c r="AH673" s="15"/>
      <c r="AI673" s="15"/>
      <c r="AJ673" s="15"/>
      <c r="AK673" s="15"/>
      <c r="AL673" s="15"/>
      <c r="AM673" s="15"/>
      <c r="AN673" s="15"/>
      <c r="AO673" s="15"/>
      <c r="AP673" s="15"/>
      <c r="AQ673" s="15"/>
      <c r="AR673" s="15"/>
      <c r="AS673" s="15"/>
      <c r="AT673" s="15"/>
      <c r="AU673" s="15"/>
      <c r="AV673" s="15"/>
      <c r="AW673" s="15"/>
      <c r="AX673" s="15"/>
      <c r="AY673" s="15"/>
      <c r="AZ673" s="15"/>
      <c r="BA673" s="15"/>
      <c r="BB673" s="15"/>
      <c r="BC673" s="15"/>
      <c r="BD673" s="15"/>
      <c r="BE673" s="15"/>
      <c r="BF673" s="15"/>
      <c r="BG673" s="15"/>
      <c r="BH673" s="15"/>
      <c r="BI673" s="15"/>
      <c r="BJ673" s="15"/>
      <c r="BK673" s="15"/>
      <c r="BL673" s="15"/>
      <c r="BM673" s="15"/>
      <c r="BN673" s="15"/>
      <c r="BO673" s="15"/>
      <c r="BP673" s="15"/>
      <c r="BQ673" s="15"/>
      <c r="BR673" s="15"/>
      <c r="BS673" s="15"/>
      <c r="BT673" s="15"/>
      <c r="BU673" s="15"/>
      <c r="BV673" s="15"/>
      <c r="BW673" s="15"/>
      <c r="BX673" s="15"/>
      <c r="BY673" s="15"/>
      <c r="BZ673" s="15"/>
      <c r="CA673" s="8"/>
      <c r="CB673" s="8"/>
      <c r="CC673" s="8"/>
      <c r="CD673" s="8"/>
      <c r="CE673" s="8"/>
      <c r="CF673" s="8"/>
      <c r="CG673" s="8"/>
      <c r="CH673" s="8"/>
      <c r="CI673" s="8"/>
      <c r="CJ673" s="8"/>
      <c r="CK673" s="8"/>
      <c r="CL673" s="8"/>
      <c r="CM673" s="8"/>
      <c r="CN673" s="8"/>
      <c r="CO673" s="8"/>
      <c r="CP673" s="8"/>
      <c r="CQ673" s="8"/>
      <c r="CR673" s="8"/>
      <c r="CS673" s="8"/>
      <c r="CT673" s="8"/>
      <c r="CU673" s="8"/>
      <c r="CV673" s="8"/>
      <c r="CW673" s="8"/>
      <c r="CX673" s="8"/>
    </row>
    <row r="674" ht="14.25" customHeight="1">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c r="BC674" s="15"/>
      <c r="BD674" s="15"/>
      <c r="BE674" s="15"/>
      <c r="BF674" s="15"/>
      <c r="BG674" s="15"/>
      <c r="BH674" s="15"/>
      <c r="BI674" s="15"/>
      <c r="BJ674" s="15"/>
      <c r="BK674" s="15"/>
      <c r="BL674" s="15"/>
      <c r="BM674" s="15"/>
      <c r="BN674" s="15"/>
      <c r="BO674" s="15"/>
      <c r="BP674" s="15"/>
      <c r="BQ674" s="15"/>
      <c r="BR674" s="15"/>
      <c r="BS674" s="15"/>
      <c r="BT674" s="15"/>
      <c r="BU674" s="15"/>
      <c r="BV674" s="15"/>
      <c r="BW674" s="15"/>
      <c r="BX674" s="15"/>
      <c r="BY674" s="15"/>
      <c r="BZ674" s="15"/>
      <c r="CA674" s="8"/>
      <c r="CB674" s="8"/>
      <c r="CC674" s="8"/>
      <c r="CD674" s="8"/>
      <c r="CE674" s="8"/>
      <c r="CF674" s="8"/>
      <c r="CG674" s="8"/>
      <c r="CH674" s="8"/>
      <c r="CI674" s="8"/>
      <c r="CJ674" s="8"/>
      <c r="CK674" s="8"/>
      <c r="CL674" s="8"/>
      <c r="CM674" s="8"/>
      <c r="CN674" s="8"/>
      <c r="CO674" s="8"/>
      <c r="CP674" s="8"/>
      <c r="CQ674" s="8"/>
      <c r="CR674" s="8"/>
      <c r="CS674" s="8"/>
      <c r="CT674" s="8"/>
      <c r="CU674" s="8"/>
      <c r="CV674" s="8"/>
      <c r="CW674" s="8"/>
      <c r="CX674" s="8"/>
    </row>
    <row r="675" ht="14.25" customHeight="1">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c r="AB675" s="15"/>
      <c r="AC675" s="15"/>
      <c r="AD675" s="15"/>
      <c r="AE675" s="15"/>
      <c r="AF675" s="15"/>
      <c r="AG675" s="15"/>
      <c r="AH675" s="15"/>
      <c r="AI675" s="15"/>
      <c r="AJ675" s="15"/>
      <c r="AK675" s="15"/>
      <c r="AL675" s="15"/>
      <c r="AM675" s="15"/>
      <c r="AN675" s="15"/>
      <c r="AO675" s="15"/>
      <c r="AP675" s="15"/>
      <c r="AQ675" s="15"/>
      <c r="AR675" s="15"/>
      <c r="AS675" s="15"/>
      <c r="AT675" s="15"/>
      <c r="AU675" s="15"/>
      <c r="AV675" s="15"/>
      <c r="AW675" s="15"/>
      <c r="AX675" s="15"/>
      <c r="AY675" s="15"/>
      <c r="AZ675" s="15"/>
      <c r="BA675" s="15"/>
      <c r="BB675" s="15"/>
      <c r="BC675" s="15"/>
      <c r="BD675" s="15"/>
      <c r="BE675" s="15"/>
      <c r="BF675" s="15"/>
      <c r="BG675" s="15"/>
      <c r="BH675" s="15"/>
      <c r="BI675" s="15"/>
      <c r="BJ675" s="15"/>
      <c r="BK675" s="15"/>
      <c r="BL675" s="15"/>
      <c r="BM675" s="15"/>
      <c r="BN675" s="15"/>
      <c r="BO675" s="15"/>
      <c r="BP675" s="15"/>
      <c r="BQ675" s="15"/>
      <c r="BR675" s="15"/>
      <c r="BS675" s="15"/>
      <c r="BT675" s="15"/>
      <c r="BU675" s="15"/>
      <c r="BV675" s="15"/>
      <c r="BW675" s="15"/>
      <c r="BX675" s="15"/>
      <c r="BY675" s="15"/>
      <c r="BZ675" s="15"/>
      <c r="CA675" s="8"/>
      <c r="CB675" s="8"/>
      <c r="CC675" s="8"/>
      <c r="CD675" s="8"/>
      <c r="CE675" s="8"/>
      <c r="CF675" s="8"/>
      <c r="CG675" s="8"/>
      <c r="CH675" s="8"/>
      <c r="CI675" s="8"/>
      <c r="CJ675" s="8"/>
      <c r="CK675" s="8"/>
      <c r="CL675" s="8"/>
      <c r="CM675" s="8"/>
      <c r="CN675" s="8"/>
      <c r="CO675" s="8"/>
      <c r="CP675" s="8"/>
      <c r="CQ675" s="8"/>
      <c r="CR675" s="8"/>
      <c r="CS675" s="8"/>
      <c r="CT675" s="8"/>
      <c r="CU675" s="8"/>
      <c r="CV675" s="8"/>
      <c r="CW675" s="8"/>
      <c r="CX675" s="8"/>
    </row>
    <row r="676" ht="14.25" customHeight="1">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c r="BC676" s="15"/>
      <c r="BD676" s="15"/>
      <c r="BE676" s="15"/>
      <c r="BF676" s="15"/>
      <c r="BG676" s="15"/>
      <c r="BH676" s="15"/>
      <c r="BI676" s="15"/>
      <c r="BJ676" s="15"/>
      <c r="BK676" s="15"/>
      <c r="BL676" s="15"/>
      <c r="BM676" s="15"/>
      <c r="BN676" s="15"/>
      <c r="BO676" s="15"/>
      <c r="BP676" s="15"/>
      <c r="BQ676" s="15"/>
      <c r="BR676" s="15"/>
      <c r="BS676" s="15"/>
      <c r="BT676" s="15"/>
      <c r="BU676" s="15"/>
      <c r="BV676" s="15"/>
      <c r="BW676" s="15"/>
      <c r="BX676" s="15"/>
      <c r="BY676" s="15"/>
      <c r="BZ676" s="15"/>
      <c r="CA676" s="8"/>
      <c r="CB676" s="8"/>
      <c r="CC676" s="8"/>
      <c r="CD676" s="8"/>
      <c r="CE676" s="8"/>
      <c r="CF676" s="8"/>
      <c r="CG676" s="8"/>
      <c r="CH676" s="8"/>
      <c r="CI676" s="8"/>
      <c r="CJ676" s="8"/>
      <c r="CK676" s="8"/>
      <c r="CL676" s="8"/>
      <c r="CM676" s="8"/>
      <c r="CN676" s="8"/>
      <c r="CO676" s="8"/>
      <c r="CP676" s="8"/>
      <c r="CQ676" s="8"/>
      <c r="CR676" s="8"/>
      <c r="CS676" s="8"/>
      <c r="CT676" s="8"/>
      <c r="CU676" s="8"/>
      <c r="CV676" s="8"/>
      <c r="CW676" s="8"/>
      <c r="CX676" s="8"/>
    </row>
    <row r="677" ht="14.25" customHeight="1">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c r="AB677" s="15"/>
      <c r="AC677" s="15"/>
      <c r="AD677" s="15"/>
      <c r="AE677" s="15"/>
      <c r="AF677" s="15"/>
      <c r="AG677" s="15"/>
      <c r="AH677" s="15"/>
      <c r="AI677" s="15"/>
      <c r="AJ677" s="15"/>
      <c r="AK677" s="15"/>
      <c r="AL677" s="15"/>
      <c r="AM677" s="15"/>
      <c r="AN677" s="15"/>
      <c r="AO677" s="15"/>
      <c r="AP677" s="15"/>
      <c r="AQ677" s="15"/>
      <c r="AR677" s="15"/>
      <c r="AS677" s="15"/>
      <c r="AT677" s="15"/>
      <c r="AU677" s="15"/>
      <c r="AV677" s="15"/>
      <c r="AW677" s="15"/>
      <c r="AX677" s="15"/>
      <c r="AY677" s="15"/>
      <c r="AZ677" s="15"/>
      <c r="BA677" s="15"/>
      <c r="BB677" s="15"/>
      <c r="BC677" s="15"/>
      <c r="BD677" s="15"/>
      <c r="BE677" s="15"/>
      <c r="BF677" s="15"/>
      <c r="BG677" s="15"/>
      <c r="BH677" s="15"/>
      <c r="BI677" s="15"/>
      <c r="BJ677" s="15"/>
      <c r="BK677" s="15"/>
      <c r="BL677" s="15"/>
      <c r="BM677" s="15"/>
      <c r="BN677" s="15"/>
      <c r="BO677" s="15"/>
      <c r="BP677" s="15"/>
      <c r="BQ677" s="15"/>
      <c r="BR677" s="15"/>
      <c r="BS677" s="15"/>
      <c r="BT677" s="15"/>
      <c r="BU677" s="15"/>
      <c r="BV677" s="15"/>
      <c r="BW677" s="15"/>
      <c r="BX677" s="15"/>
      <c r="BY677" s="15"/>
      <c r="BZ677" s="15"/>
      <c r="CA677" s="8"/>
      <c r="CB677" s="8"/>
      <c r="CC677" s="8"/>
      <c r="CD677" s="8"/>
      <c r="CE677" s="8"/>
      <c r="CF677" s="8"/>
      <c r="CG677" s="8"/>
      <c r="CH677" s="8"/>
      <c r="CI677" s="8"/>
      <c r="CJ677" s="8"/>
      <c r="CK677" s="8"/>
      <c r="CL677" s="8"/>
      <c r="CM677" s="8"/>
      <c r="CN677" s="8"/>
      <c r="CO677" s="8"/>
      <c r="CP677" s="8"/>
      <c r="CQ677" s="8"/>
      <c r="CR677" s="8"/>
      <c r="CS677" s="8"/>
      <c r="CT677" s="8"/>
      <c r="CU677" s="8"/>
      <c r="CV677" s="8"/>
      <c r="CW677" s="8"/>
      <c r="CX677" s="8"/>
    </row>
    <row r="678" ht="14.25" customHeight="1">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c r="BC678" s="15"/>
      <c r="BD678" s="15"/>
      <c r="BE678" s="15"/>
      <c r="BF678" s="15"/>
      <c r="BG678" s="15"/>
      <c r="BH678" s="15"/>
      <c r="BI678" s="15"/>
      <c r="BJ678" s="15"/>
      <c r="BK678" s="15"/>
      <c r="BL678" s="15"/>
      <c r="BM678" s="15"/>
      <c r="BN678" s="15"/>
      <c r="BO678" s="15"/>
      <c r="BP678" s="15"/>
      <c r="BQ678" s="15"/>
      <c r="BR678" s="15"/>
      <c r="BS678" s="15"/>
      <c r="BT678" s="15"/>
      <c r="BU678" s="15"/>
      <c r="BV678" s="15"/>
      <c r="BW678" s="15"/>
      <c r="BX678" s="15"/>
      <c r="BY678" s="15"/>
      <c r="BZ678" s="15"/>
      <c r="CA678" s="8"/>
      <c r="CB678" s="8"/>
      <c r="CC678" s="8"/>
      <c r="CD678" s="8"/>
      <c r="CE678" s="8"/>
      <c r="CF678" s="8"/>
      <c r="CG678" s="8"/>
      <c r="CH678" s="8"/>
      <c r="CI678" s="8"/>
      <c r="CJ678" s="8"/>
      <c r="CK678" s="8"/>
      <c r="CL678" s="8"/>
      <c r="CM678" s="8"/>
      <c r="CN678" s="8"/>
      <c r="CO678" s="8"/>
      <c r="CP678" s="8"/>
      <c r="CQ678" s="8"/>
      <c r="CR678" s="8"/>
      <c r="CS678" s="8"/>
      <c r="CT678" s="8"/>
      <c r="CU678" s="8"/>
      <c r="CV678" s="8"/>
      <c r="CW678" s="8"/>
      <c r="CX678" s="8"/>
    </row>
    <row r="679" ht="14.25" customHeight="1">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c r="AB679" s="15"/>
      <c r="AC679" s="15"/>
      <c r="AD679" s="15"/>
      <c r="AE679" s="15"/>
      <c r="AF679" s="15"/>
      <c r="AG679" s="15"/>
      <c r="AH679" s="15"/>
      <c r="AI679" s="15"/>
      <c r="AJ679" s="15"/>
      <c r="AK679" s="15"/>
      <c r="AL679" s="15"/>
      <c r="AM679" s="15"/>
      <c r="AN679" s="15"/>
      <c r="AO679" s="15"/>
      <c r="AP679" s="15"/>
      <c r="AQ679" s="15"/>
      <c r="AR679" s="15"/>
      <c r="AS679" s="15"/>
      <c r="AT679" s="15"/>
      <c r="AU679" s="15"/>
      <c r="AV679" s="15"/>
      <c r="AW679" s="15"/>
      <c r="AX679" s="15"/>
      <c r="AY679" s="15"/>
      <c r="AZ679" s="15"/>
      <c r="BA679" s="15"/>
      <c r="BB679" s="15"/>
      <c r="BC679" s="15"/>
      <c r="BD679" s="15"/>
      <c r="BE679" s="15"/>
      <c r="BF679" s="15"/>
      <c r="BG679" s="15"/>
      <c r="BH679" s="15"/>
      <c r="BI679" s="15"/>
      <c r="BJ679" s="15"/>
      <c r="BK679" s="15"/>
      <c r="BL679" s="15"/>
      <c r="BM679" s="15"/>
      <c r="BN679" s="15"/>
      <c r="BO679" s="15"/>
      <c r="BP679" s="15"/>
      <c r="BQ679" s="15"/>
      <c r="BR679" s="15"/>
      <c r="BS679" s="15"/>
      <c r="BT679" s="15"/>
      <c r="BU679" s="15"/>
      <c r="BV679" s="15"/>
      <c r="BW679" s="15"/>
      <c r="BX679" s="15"/>
      <c r="BY679" s="15"/>
      <c r="BZ679" s="15"/>
      <c r="CA679" s="8"/>
      <c r="CB679" s="8"/>
      <c r="CC679" s="8"/>
      <c r="CD679" s="8"/>
      <c r="CE679" s="8"/>
      <c r="CF679" s="8"/>
      <c r="CG679" s="8"/>
      <c r="CH679" s="8"/>
      <c r="CI679" s="8"/>
      <c r="CJ679" s="8"/>
      <c r="CK679" s="8"/>
      <c r="CL679" s="8"/>
      <c r="CM679" s="8"/>
      <c r="CN679" s="8"/>
      <c r="CO679" s="8"/>
      <c r="CP679" s="8"/>
      <c r="CQ679" s="8"/>
      <c r="CR679" s="8"/>
      <c r="CS679" s="8"/>
      <c r="CT679" s="8"/>
      <c r="CU679" s="8"/>
      <c r="CV679" s="8"/>
      <c r="CW679" s="8"/>
      <c r="CX679" s="8"/>
    </row>
    <row r="680" ht="14.25" customHeight="1">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c r="BC680" s="15"/>
      <c r="BD680" s="15"/>
      <c r="BE680" s="15"/>
      <c r="BF680" s="15"/>
      <c r="BG680" s="15"/>
      <c r="BH680" s="15"/>
      <c r="BI680" s="15"/>
      <c r="BJ680" s="15"/>
      <c r="BK680" s="15"/>
      <c r="BL680" s="15"/>
      <c r="BM680" s="15"/>
      <c r="BN680" s="15"/>
      <c r="BO680" s="15"/>
      <c r="BP680" s="15"/>
      <c r="BQ680" s="15"/>
      <c r="BR680" s="15"/>
      <c r="BS680" s="15"/>
      <c r="BT680" s="15"/>
      <c r="BU680" s="15"/>
      <c r="BV680" s="15"/>
      <c r="BW680" s="15"/>
      <c r="BX680" s="15"/>
      <c r="BY680" s="15"/>
      <c r="BZ680" s="15"/>
      <c r="CA680" s="8"/>
      <c r="CB680" s="8"/>
      <c r="CC680" s="8"/>
      <c r="CD680" s="8"/>
      <c r="CE680" s="8"/>
      <c r="CF680" s="8"/>
      <c r="CG680" s="8"/>
      <c r="CH680" s="8"/>
      <c r="CI680" s="8"/>
      <c r="CJ680" s="8"/>
      <c r="CK680" s="8"/>
      <c r="CL680" s="8"/>
      <c r="CM680" s="8"/>
      <c r="CN680" s="8"/>
      <c r="CO680" s="8"/>
      <c r="CP680" s="8"/>
      <c r="CQ680" s="8"/>
      <c r="CR680" s="8"/>
      <c r="CS680" s="8"/>
      <c r="CT680" s="8"/>
      <c r="CU680" s="8"/>
      <c r="CV680" s="8"/>
      <c r="CW680" s="8"/>
      <c r="CX680" s="8"/>
    </row>
    <row r="681" ht="14.25" customHeight="1">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c r="AB681" s="15"/>
      <c r="AC681" s="15"/>
      <c r="AD681" s="15"/>
      <c r="AE681" s="15"/>
      <c r="AF681" s="15"/>
      <c r="AG681" s="15"/>
      <c r="AH681" s="15"/>
      <c r="AI681" s="15"/>
      <c r="AJ681" s="15"/>
      <c r="AK681" s="15"/>
      <c r="AL681" s="15"/>
      <c r="AM681" s="15"/>
      <c r="AN681" s="15"/>
      <c r="AO681" s="15"/>
      <c r="AP681" s="15"/>
      <c r="AQ681" s="15"/>
      <c r="AR681" s="15"/>
      <c r="AS681" s="15"/>
      <c r="AT681" s="15"/>
      <c r="AU681" s="15"/>
      <c r="AV681" s="15"/>
      <c r="AW681" s="15"/>
      <c r="AX681" s="15"/>
      <c r="AY681" s="15"/>
      <c r="AZ681" s="15"/>
      <c r="BA681" s="15"/>
      <c r="BB681" s="15"/>
      <c r="BC681" s="15"/>
      <c r="BD681" s="15"/>
      <c r="BE681" s="15"/>
      <c r="BF681" s="15"/>
      <c r="BG681" s="15"/>
      <c r="BH681" s="15"/>
      <c r="BI681" s="15"/>
      <c r="BJ681" s="15"/>
      <c r="BK681" s="15"/>
      <c r="BL681" s="15"/>
      <c r="BM681" s="15"/>
      <c r="BN681" s="15"/>
      <c r="BO681" s="15"/>
      <c r="BP681" s="15"/>
      <c r="BQ681" s="15"/>
      <c r="BR681" s="15"/>
      <c r="BS681" s="15"/>
      <c r="BT681" s="15"/>
      <c r="BU681" s="15"/>
      <c r="BV681" s="15"/>
      <c r="BW681" s="15"/>
      <c r="BX681" s="15"/>
      <c r="BY681" s="15"/>
      <c r="BZ681" s="15"/>
      <c r="CA681" s="8"/>
      <c r="CB681" s="8"/>
      <c r="CC681" s="8"/>
      <c r="CD681" s="8"/>
      <c r="CE681" s="8"/>
      <c r="CF681" s="8"/>
      <c r="CG681" s="8"/>
      <c r="CH681" s="8"/>
      <c r="CI681" s="8"/>
      <c r="CJ681" s="8"/>
      <c r="CK681" s="8"/>
      <c r="CL681" s="8"/>
      <c r="CM681" s="8"/>
      <c r="CN681" s="8"/>
      <c r="CO681" s="8"/>
      <c r="CP681" s="8"/>
      <c r="CQ681" s="8"/>
      <c r="CR681" s="8"/>
      <c r="CS681" s="8"/>
      <c r="CT681" s="8"/>
      <c r="CU681" s="8"/>
      <c r="CV681" s="8"/>
      <c r="CW681" s="8"/>
      <c r="CX681" s="8"/>
    </row>
    <row r="682" ht="14.25" customHeight="1">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c r="BC682" s="15"/>
      <c r="BD682" s="15"/>
      <c r="BE682" s="15"/>
      <c r="BF682" s="15"/>
      <c r="BG682" s="15"/>
      <c r="BH682" s="15"/>
      <c r="BI682" s="15"/>
      <c r="BJ682" s="15"/>
      <c r="BK682" s="15"/>
      <c r="BL682" s="15"/>
      <c r="BM682" s="15"/>
      <c r="BN682" s="15"/>
      <c r="BO682" s="15"/>
      <c r="BP682" s="15"/>
      <c r="BQ682" s="15"/>
      <c r="BR682" s="15"/>
      <c r="BS682" s="15"/>
      <c r="BT682" s="15"/>
      <c r="BU682" s="15"/>
      <c r="BV682" s="15"/>
      <c r="BW682" s="15"/>
      <c r="BX682" s="15"/>
      <c r="BY682" s="15"/>
      <c r="BZ682" s="15"/>
      <c r="CA682" s="8"/>
      <c r="CB682" s="8"/>
      <c r="CC682" s="8"/>
      <c r="CD682" s="8"/>
      <c r="CE682" s="8"/>
      <c r="CF682" s="8"/>
      <c r="CG682" s="8"/>
      <c r="CH682" s="8"/>
      <c r="CI682" s="8"/>
      <c r="CJ682" s="8"/>
      <c r="CK682" s="8"/>
      <c r="CL682" s="8"/>
      <c r="CM682" s="8"/>
      <c r="CN682" s="8"/>
      <c r="CO682" s="8"/>
      <c r="CP682" s="8"/>
      <c r="CQ682" s="8"/>
      <c r="CR682" s="8"/>
      <c r="CS682" s="8"/>
      <c r="CT682" s="8"/>
      <c r="CU682" s="8"/>
      <c r="CV682" s="8"/>
      <c r="CW682" s="8"/>
      <c r="CX682" s="8"/>
    </row>
    <row r="683" ht="14.25" customHeight="1">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c r="AB683" s="15"/>
      <c r="AC683" s="15"/>
      <c r="AD683" s="15"/>
      <c r="AE683" s="15"/>
      <c r="AF683" s="15"/>
      <c r="AG683" s="15"/>
      <c r="AH683" s="15"/>
      <c r="AI683" s="15"/>
      <c r="AJ683" s="15"/>
      <c r="AK683" s="15"/>
      <c r="AL683" s="15"/>
      <c r="AM683" s="15"/>
      <c r="AN683" s="15"/>
      <c r="AO683" s="15"/>
      <c r="AP683" s="15"/>
      <c r="AQ683" s="15"/>
      <c r="AR683" s="15"/>
      <c r="AS683" s="15"/>
      <c r="AT683" s="15"/>
      <c r="AU683" s="15"/>
      <c r="AV683" s="15"/>
      <c r="AW683" s="15"/>
      <c r="AX683" s="15"/>
      <c r="AY683" s="15"/>
      <c r="AZ683" s="15"/>
      <c r="BA683" s="15"/>
      <c r="BB683" s="15"/>
      <c r="BC683" s="15"/>
      <c r="BD683" s="15"/>
      <c r="BE683" s="15"/>
      <c r="BF683" s="15"/>
      <c r="BG683" s="15"/>
      <c r="BH683" s="15"/>
      <c r="BI683" s="15"/>
      <c r="BJ683" s="15"/>
      <c r="BK683" s="15"/>
      <c r="BL683" s="15"/>
      <c r="BM683" s="15"/>
      <c r="BN683" s="15"/>
      <c r="BO683" s="15"/>
      <c r="BP683" s="15"/>
      <c r="BQ683" s="15"/>
      <c r="BR683" s="15"/>
      <c r="BS683" s="15"/>
      <c r="BT683" s="15"/>
      <c r="BU683" s="15"/>
      <c r="BV683" s="15"/>
      <c r="BW683" s="15"/>
      <c r="BX683" s="15"/>
      <c r="BY683" s="15"/>
      <c r="BZ683" s="15"/>
      <c r="CA683" s="8"/>
      <c r="CB683" s="8"/>
      <c r="CC683" s="8"/>
      <c r="CD683" s="8"/>
      <c r="CE683" s="8"/>
      <c r="CF683" s="8"/>
      <c r="CG683" s="8"/>
      <c r="CH683" s="8"/>
      <c r="CI683" s="8"/>
      <c r="CJ683" s="8"/>
      <c r="CK683" s="8"/>
      <c r="CL683" s="8"/>
      <c r="CM683" s="8"/>
      <c r="CN683" s="8"/>
      <c r="CO683" s="8"/>
      <c r="CP683" s="8"/>
      <c r="CQ683" s="8"/>
      <c r="CR683" s="8"/>
      <c r="CS683" s="8"/>
      <c r="CT683" s="8"/>
      <c r="CU683" s="8"/>
      <c r="CV683" s="8"/>
      <c r="CW683" s="8"/>
      <c r="CX683" s="8"/>
    </row>
    <row r="684" ht="14.25" customHeight="1">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c r="BC684" s="15"/>
      <c r="BD684" s="15"/>
      <c r="BE684" s="15"/>
      <c r="BF684" s="15"/>
      <c r="BG684" s="15"/>
      <c r="BH684" s="15"/>
      <c r="BI684" s="15"/>
      <c r="BJ684" s="15"/>
      <c r="BK684" s="15"/>
      <c r="BL684" s="15"/>
      <c r="BM684" s="15"/>
      <c r="BN684" s="15"/>
      <c r="BO684" s="15"/>
      <c r="BP684" s="15"/>
      <c r="BQ684" s="15"/>
      <c r="BR684" s="15"/>
      <c r="BS684" s="15"/>
      <c r="BT684" s="15"/>
      <c r="BU684" s="15"/>
      <c r="BV684" s="15"/>
      <c r="BW684" s="15"/>
      <c r="BX684" s="15"/>
      <c r="BY684" s="15"/>
      <c r="BZ684" s="15"/>
      <c r="CA684" s="8"/>
      <c r="CB684" s="8"/>
      <c r="CC684" s="8"/>
      <c r="CD684" s="8"/>
      <c r="CE684" s="8"/>
      <c r="CF684" s="8"/>
      <c r="CG684" s="8"/>
      <c r="CH684" s="8"/>
      <c r="CI684" s="8"/>
      <c r="CJ684" s="8"/>
      <c r="CK684" s="8"/>
      <c r="CL684" s="8"/>
      <c r="CM684" s="8"/>
      <c r="CN684" s="8"/>
      <c r="CO684" s="8"/>
      <c r="CP684" s="8"/>
      <c r="CQ684" s="8"/>
      <c r="CR684" s="8"/>
      <c r="CS684" s="8"/>
      <c r="CT684" s="8"/>
      <c r="CU684" s="8"/>
      <c r="CV684" s="8"/>
      <c r="CW684" s="8"/>
      <c r="CX684" s="8"/>
    </row>
    <row r="685" ht="14.25" customHeight="1">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15"/>
      <c r="AF685" s="15"/>
      <c r="AG685" s="15"/>
      <c r="AH685" s="15"/>
      <c r="AI685" s="15"/>
      <c r="AJ685" s="15"/>
      <c r="AK685" s="15"/>
      <c r="AL685" s="15"/>
      <c r="AM685" s="15"/>
      <c r="AN685" s="15"/>
      <c r="AO685" s="15"/>
      <c r="AP685" s="15"/>
      <c r="AQ685" s="15"/>
      <c r="AR685" s="15"/>
      <c r="AS685" s="15"/>
      <c r="AT685" s="15"/>
      <c r="AU685" s="15"/>
      <c r="AV685" s="15"/>
      <c r="AW685" s="15"/>
      <c r="AX685" s="15"/>
      <c r="AY685" s="15"/>
      <c r="AZ685" s="15"/>
      <c r="BA685" s="15"/>
      <c r="BB685" s="15"/>
      <c r="BC685" s="15"/>
      <c r="BD685" s="15"/>
      <c r="BE685" s="15"/>
      <c r="BF685" s="15"/>
      <c r="BG685" s="15"/>
      <c r="BH685" s="15"/>
      <c r="BI685" s="15"/>
      <c r="BJ685" s="15"/>
      <c r="BK685" s="15"/>
      <c r="BL685" s="15"/>
      <c r="BM685" s="15"/>
      <c r="BN685" s="15"/>
      <c r="BO685" s="15"/>
      <c r="BP685" s="15"/>
      <c r="BQ685" s="15"/>
      <c r="BR685" s="15"/>
      <c r="BS685" s="15"/>
      <c r="BT685" s="15"/>
      <c r="BU685" s="15"/>
      <c r="BV685" s="15"/>
      <c r="BW685" s="15"/>
      <c r="BX685" s="15"/>
      <c r="BY685" s="15"/>
      <c r="BZ685" s="15"/>
      <c r="CA685" s="8"/>
      <c r="CB685" s="8"/>
      <c r="CC685" s="8"/>
      <c r="CD685" s="8"/>
      <c r="CE685" s="8"/>
      <c r="CF685" s="8"/>
      <c r="CG685" s="8"/>
      <c r="CH685" s="8"/>
      <c r="CI685" s="8"/>
      <c r="CJ685" s="8"/>
      <c r="CK685" s="8"/>
      <c r="CL685" s="8"/>
      <c r="CM685" s="8"/>
      <c r="CN685" s="8"/>
      <c r="CO685" s="8"/>
      <c r="CP685" s="8"/>
      <c r="CQ685" s="8"/>
      <c r="CR685" s="8"/>
      <c r="CS685" s="8"/>
      <c r="CT685" s="8"/>
      <c r="CU685" s="8"/>
      <c r="CV685" s="8"/>
      <c r="CW685" s="8"/>
      <c r="CX685" s="8"/>
    </row>
    <row r="686" ht="14.25" customHeight="1">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c r="BC686" s="15"/>
      <c r="BD686" s="15"/>
      <c r="BE686" s="15"/>
      <c r="BF686" s="15"/>
      <c r="BG686" s="15"/>
      <c r="BH686" s="15"/>
      <c r="BI686" s="15"/>
      <c r="BJ686" s="15"/>
      <c r="BK686" s="15"/>
      <c r="BL686" s="15"/>
      <c r="BM686" s="15"/>
      <c r="BN686" s="15"/>
      <c r="BO686" s="15"/>
      <c r="BP686" s="15"/>
      <c r="BQ686" s="15"/>
      <c r="BR686" s="15"/>
      <c r="BS686" s="15"/>
      <c r="BT686" s="15"/>
      <c r="BU686" s="15"/>
      <c r="BV686" s="15"/>
      <c r="BW686" s="15"/>
      <c r="BX686" s="15"/>
      <c r="BY686" s="15"/>
      <c r="BZ686" s="15"/>
      <c r="CA686" s="8"/>
      <c r="CB686" s="8"/>
      <c r="CC686" s="8"/>
      <c r="CD686" s="8"/>
      <c r="CE686" s="8"/>
      <c r="CF686" s="8"/>
      <c r="CG686" s="8"/>
      <c r="CH686" s="8"/>
      <c r="CI686" s="8"/>
      <c r="CJ686" s="8"/>
      <c r="CK686" s="8"/>
      <c r="CL686" s="8"/>
      <c r="CM686" s="8"/>
      <c r="CN686" s="8"/>
      <c r="CO686" s="8"/>
      <c r="CP686" s="8"/>
      <c r="CQ686" s="8"/>
      <c r="CR686" s="8"/>
      <c r="CS686" s="8"/>
      <c r="CT686" s="8"/>
      <c r="CU686" s="8"/>
      <c r="CV686" s="8"/>
      <c r="CW686" s="8"/>
      <c r="CX686" s="8"/>
    </row>
    <row r="687" ht="14.25" customHeight="1">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c r="AB687" s="15"/>
      <c r="AC687" s="15"/>
      <c r="AD687" s="15"/>
      <c r="AE687" s="15"/>
      <c r="AF687" s="15"/>
      <c r="AG687" s="15"/>
      <c r="AH687" s="15"/>
      <c r="AI687" s="15"/>
      <c r="AJ687" s="15"/>
      <c r="AK687" s="15"/>
      <c r="AL687" s="15"/>
      <c r="AM687" s="15"/>
      <c r="AN687" s="15"/>
      <c r="AO687" s="15"/>
      <c r="AP687" s="15"/>
      <c r="AQ687" s="15"/>
      <c r="AR687" s="15"/>
      <c r="AS687" s="15"/>
      <c r="AT687" s="15"/>
      <c r="AU687" s="15"/>
      <c r="AV687" s="15"/>
      <c r="AW687" s="15"/>
      <c r="AX687" s="15"/>
      <c r="AY687" s="15"/>
      <c r="AZ687" s="15"/>
      <c r="BA687" s="15"/>
      <c r="BB687" s="15"/>
      <c r="BC687" s="15"/>
      <c r="BD687" s="15"/>
      <c r="BE687" s="15"/>
      <c r="BF687" s="15"/>
      <c r="BG687" s="15"/>
      <c r="BH687" s="15"/>
      <c r="BI687" s="15"/>
      <c r="BJ687" s="15"/>
      <c r="BK687" s="15"/>
      <c r="BL687" s="15"/>
      <c r="BM687" s="15"/>
      <c r="BN687" s="15"/>
      <c r="BO687" s="15"/>
      <c r="BP687" s="15"/>
      <c r="BQ687" s="15"/>
      <c r="BR687" s="15"/>
      <c r="BS687" s="15"/>
      <c r="BT687" s="15"/>
      <c r="BU687" s="15"/>
      <c r="BV687" s="15"/>
      <c r="BW687" s="15"/>
      <c r="BX687" s="15"/>
      <c r="BY687" s="15"/>
      <c r="BZ687" s="15"/>
      <c r="CA687" s="8"/>
      <c r="CB687" s="8"/>
      <c r="CC687" s="8"/>
      <c r="CD687" s="8"/>
      <c r="CE687" s="8"/>
      <c r="CF687" s="8"/>
      <c r="CG687" s="8"/>
      <c r="CH687" s="8"/>
      <c r="CI687" s="8"/>
      <c r="CJ687" s="8"/>
      <c r="CK687" s="8"/>
      <c r="CL687" s="8"/>
      <c r="CM687" s="8"/>
      <c r="CN687" s="8"/>
      <c r="CO687" s="8"/>
      <c r="CP687" s="8"/>
      <c r="CQ687" s="8"/>
      <c r="CR687" s="8"/>
      <c r="CS687" s="8"/>
      <c r="CT687" s="8"/>
      <c r="CU687" s="8"/>
      <c r="CV687" s="8"/>
      <c r="CW687" s="8"/>
      <c r="CX687" s="8"/>
    </row>
    <row r="688" ht="14.25" customHeight="1">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c r="BC688" s="15"/>
      <c r="BD688" s="15"/>
      <c r="BE688" s="15"/>
      <c r="BF688" s="15"/>
      <c r="BG688" s="15"/>
      <c r="BH688" s="15"/>
      <c r="BI688" s="15"/>
      <c r="BJ688" s="15"/>
      <c r="BK688" s="15"/>
      <c r="BL688" s="15"/>
      <c r="BM688" s="15"/>
      <c r="BN688" s="15"/>
      <c r="BO688" s="15"/>
      <c r="BP688" s="15"/>
      <c r="BQ688" s="15"/>
      <c r="BR688" s="15"/>
      <c r="BS688" s="15"/>
      <c r="BT688" s="15"/>
      <c r="BU688" s="15"/>
      <c r="BV688" s="15"/>
      <c r="BW688" s="15"/>
      <c r="BX688" s="15"/>
      <c r="BY688" s="15"/>
      <c r="BZ688" s="15"/>
      <c r="CA688" s="8"/>
      <c r="CB688" s="8"/>
      <c r="CC688" s="8"/>
      <c r="CD688" s="8"/>
      <c r="CE688" s="8"/>
      <c r="CF688" s="8"/>
      <c r="CG688" s="8"/>
      <c r="CH688" s="8"/>
      <c r="CI688" s="8"/>
      <c r="CJ688" s="8"/>
      <c r="CK688" s="8"/>
      <c r="CL688" s="8"/>
      <c r="CM688" s="8"/>
      <c r="CN688" s="8"/>
      <c r="CO688" s="8"/>
      <c r="CP688" s="8"/>
      <c r="CQ688" s="8"/>
      <c r="CR688" s="8"/>
      <c r="CS688" s="8"/>
      <c r="CT688" s="8"/>
      <c r="CU688" s="8"/>
      <c r="CV688" s="8"/>
      <c r="CW688" s="8"/>
      <c r="CX688" s="8"/>
    </row>
    <row r="689" ht="14.25" customHeight="1">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c r="AB689" s="15"/>
      <c r="AC689" s="15"/>
      <c r="AD689" s="15"/>
      <c r="AE689" s="15"/>
      <c r="AF689" s="15"/>
      <c r="AG689" s="15"/>
      <c r="AH689" s="15"/>
      <c r="AI689" s="15"/>
      <c r="AJ689" s="15"/>
      <c r="AK689" s="15"/>
      <c r="AL689" s="15"/>
      <c r="AM689" s="15"/>
      <c r="AN689" s="15"/>
      <c r="AO689" s="15"/>
      <c r="AP689" s="15"/>
      <c r="AQ689" s="15"/>
      <c r="AR689" s="15"/>
      <c r="AS689" s="15"/>
      <c r="AT689" s="15"/>
      <c r="AU689" s="15"/>
      <c r="AV689" s="15"/>
      <c r="AW689" s="15"/>
      <c r="AX689" s="15"/>
      <c r="AY689" s="15"/>
      <c r="AZ689" s="15"/>
      <c r="BA689" s="15"/>
      <c r="BB689" s="15"/>
      <c r="BC689" s="15"/>
      <c r="BD689" s="15"/>
      <c r="BE689" s="15"/>
      <c r="BF689" s="15"/>
      <c r="BG689" s="15"/>
      <c r="BH689" s="15"/>
      <c r="BI689" s="15"/>
      <c r="BJ689" s="15"/>
      <c r="BK689" s="15"/>
      <c r="BL689" s="15"/>
      <c r="BM689" s="15"/>
      <c r="BN689" s="15"/>
      <c r="BO689" s="15"/>
      <c r="BP689" s="15"/>
      <c r="BQ689" s="15"/>
      <c r="BR689" s="15"/>
      <c r="BS689" s="15"/>
      <c r="BT689" s="15"/>
      <c r="BU689" s="15"/>
      <c r="BV689" s="15"/>
      <c r="BW689" s="15"/>
      <c r="BX689" s="15"/>
      <c r="BY689" s="15"/>
      <c r="BZ689" s="15"/>
      <c r="CA689" s="8"/>
      <c r="CB689" s="8"/>
      <c r="CC689" s="8"/>
      <c r="CD689" s="8"/>
      <c r="CE689" s="8"/>
      <c r="CF689" s="8"/>
      <c r="CG689" s="8"/>
      <c r="CH689" s="8"/>
      <c r="CI689" s="8"/>
      <c r="CJ689" s="8"/>
      <c r="CK689" s="8"/>
      <c r="CL689" s="8"/>
      <c r="CM689" s="8"/>
      <c r="CN689" s="8"/>
      <c r="CO689" s="8"/>
      <c r="CP689" s="8"/>
      <c r="CQ689" s="8"/>
      <c r="CR689" s="8"/>
      <c r="CS689" s="8"/>
      <c r="CT689" s="8"/>
      <c r="CU689" s="8"/>
      <c r="CV689" s="8"/>
      <c r="CW689" s="8"/>
      <c r="CX689" s="8"/>
    </row>
    <row r="690" ht="14.25" customHeight="1">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c r="BC690" s="15"/>
      <c r="BD690" s="15"/>
      <c r="BE690" s="15"/>
      <c r="BF690" s="15"/>
      <c r="BG690" s="15"/>
      <c r="BH690" s="15"/>
      <c r="BI690" s="15"/>
      <c r="BJ690" s="15"/>
      <c r="BK690" s="15"/>
      <c r="BL690" s="15"/>
      <c r="BM690" s="15"/>
      <c r="BN690" s="15"/>
      <c r="BO690" s="15"/>
      <c r="BP690" s="15"/>
      <c r="BQ690" s="15"/>
      <c r="BR690" s="15"/>
      <c r="BS690" s="15"/>
      <c r="BT690" s="15"/>
      <c r="BU690" s="15"/>
      <c r="BV690" s="15"/>
      <c r="BW690" s="15"/>
      <c r="BX690" s="15"/>
      <c r="BY690" s="15"/>
      <c r="BZ690" s="15"/>
      <c r="CA690" s="8"/>
      <c r="CB690" s="8"/>
      <c r="CC690" s="8"/>
      <c r="CD690" s="8"/>
      <c r="CE690" s="8"/>
      <c r="CF690" s="8"/>
      <c r="CG690" s="8"/>
      <c r="CH690" s="8"/>
      <c r="CI690" s="8"/>
      <c r="CJ690" s="8"/>
      <c r="CK690" s="8"/>
      <c r="CL690" s="8"/>
      <c r="CM690" s="8"/>
      <c r="CN690" s="8"/>
      <c r="CO690" s="8"/>
      <c r="CP690" s="8"/>
      <c r="CQ690" s="8"/>
      <c r="CR690" s="8"/>
      <c r="CS690" s="8"/>
      <c r="CT690" s="8"/>
      <c r="CU690" s="8"/>
      <c r="CV690" s="8"/>
      <c r="CW690" s="8"/>
      <c r="CX690" s="8"/>
    </row>
    <row r="691" ht="14.25" customHeight="1">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c r="AB691" s="15"/>
      <c r="AC691" s="15"/>
      <c r="AD691" s="15"/>
      <c r="AE691" s="15"/>
      <c r="AF691" s="15"/>
      <c r="AG691" s="15"/>
      <c r="AH691" s="15"/>
      <c r="AI691" s="15"/>
      <c r="AJ691" s="15"/>
      <c r="AK691" s="15"/>
      <c r="AL691" s="15"/>
      <c r="AM691" s="15"/>
      <c r="AN691" s="15"/>
      <c r="AO691" s="15"/>
      <c r="AP691" s="15"/>
      <c r="AQ691" s="15"/>
      <c r="AR691" s="15"/>
      <c r="AS691" s="15"/>
      <c r="AT691" s="15"/>
      <c r="AU691" s="15"/>
      <c r="AV691" s="15"/>
      <c r="AW691" s="15"/>
      <c r="AX691" s="15"/>
      <c r="AY691" s="15"/>
      <c r="AZ691" s="15"/>
      <c r="BA691" s="15"/>
      <c r="BB691" s="15"/>
      <c r="BC691" s="15"/>
      <c r="BD691" s="15"/>
      <c r="BE691" s="15"/>
      <c r="BF691" s="15"/>
      <c r="BG691" s="15"/>
      <c r="BH691" s="15"/>
      <c r="BI691" s="15"/>
      <c r="BJ691" s="15"/>
      <c r="BK691" s="15"/>
      <c r="BL691" s="15"/>
      <c r="BM691" s="15"/>
      <c r="BN691" s="15"/>
      <c r="BO691" s="15"/>
      <c r="BP691" s="15"/>
      <c r="BQ691" s="15"/>
      <c r="BR691" s="15"/>
      <c r="BS691" s="15"/>
      <c r="BT691" s="15"/>
      <c r="BU691" s="15"/>
      <c r="BV691" s="15"/>
      <c r="BW691" s="15"/>
      <c r="BX691" s="15"/>
      <c r="BY691" s="15"/>
      <c r="BZ691" s="15"/>
      <c r="CA691" s="8"/>
      <c r="CB691" s="8"/>
      <c r="CC691" s="8"/>
      <c r="CD691" s="8"/>
      <c r="CE691" s="8"/>
      <c r="CF691" s="8"/>
      <c r="CG691" s="8"/>
      <c r="CH691" s="8"/>
      <c r="CI691" s="8"/>
      <c r="CJ691" s="8"/>
      <c r="CK691" s="8"/>
      <c r="CL691" s="8"/>
      <c r="CM691" s="8"/>
      <c r="CN691" s="8"/>
      <c r="CO691" s="8"/>
      <c r="CP691" s="8"/>
      <c r="CQ691" s="8"/>
      <c r="CR691" s="8"/>
      <c r="CS691" s="8"/>
      <c r="CT691" s="8"/>
      <c r="CU691" s="8"/>
      <c r="CV691" s="8"/>
      <c r="CW691" s="8"/>
      <c r="CX691" s="8"/>
    </row>
    <row r="692" ht="14.25" customHeight="1">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c r="BC692" s="15"/>
      <c r="BD692" s="15"/>
      <c r="BE692" s="15"/>
      <c r="BF692" s="15"/>
      <c r="BG692" s="15"/>
      <c r="BH692" s="15"/>
      <c r="BI692" s="15"/>
      <c r="BJ692" s="15"/>
      <c r="BK692" s="15"/>
      <c r="BL692" s="15"/>
      <c r="BM692" s="15"/>
      <c r="BN692" s="15"/>
      <c r="BO692" s="15"/>
      <c r="BP692" s="15"/>
      <c r="BQ692" s="15"/>
      <c r="BR692" s="15"/>
      <c r="BS692" s="15"/>
      <c r="BT692" s="15"/>
      <c r="BU692" s="15"/>
      <c r="BV692" s="15"/>
      <c r="BW692" s="15"/>
      <c r="BX692" s="15"/>
      <c r="BY692" s="15"/>
      <c r="BZ692" s="15"/>
      <c r="CA692" s="8"/>
      <c r="CB692" s="8"/>
      <c r="CC692" s="8"/>
      <c r="CD692" s="8"/>
      <c r="CE692" s="8"/>
      <c r="CF692" s="8"/>
      <c r="CG692" s="8"/>
      <c r="CH692" s="8"/>
      <c r="CI692" s="8"/>
      <c r="CJ692" s="8"/>
      <c r="CK692" s="8"/>
      <c r="CL692" s="8"/>
      <c r="CM692" s="8"/>
      <c r="CN692" s="8"/>
      <c r="CO692" s="8"/>
      <c r="CP692" s="8"/>
      <c r="CQ692" s="8"/>
      <c r="CR692" s="8"/>
      <c r="CS692" s="8"/>
      <c r="CT692" s="8"/>
      <c r="CU692" s="8"/>
      <c r="CV692" s="8"/>
      <c r="CW692" s="8"/>
      <c r="CX692" s="8"/>
    </row>
    <row r="693" ht="14.25" customHeight="1">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5"/>
      <c r="BC693" s="15"/>
      <c r="BD693" s="15"/>
      <c r="BE693" s="15"/>
      <c r="BF693" s="15"/>
      <c r="BG693" s="15"/>
      <c r="BH693" s="15"/>
      <c r="BI693" s="15"/>
      <c r="BJ693" s="15"/>
      <c r="BK693" s="15"/>
      <c r="BL693" s="15"/>
      <c r="BM693" s="15"/>
      <c r="BN693" s="15"/>
      <c r="BO693" s="15"/>
      <c r="BP693" s="15"/>
      <c r="BQ693" s="15"/>
      <c r="BR693" s="15"/>
      <c r="BS693" s="15"/>
      <c r="BT693" s="15"/>
      <c r="BU693" s="15"/>
      <c r="BV693" s="15"/>
      <c r="BW693" s="15"/>
      <c r="BX693" s="15"/>
      <c r="BY693" s="15"/>
      <c r="BZ693" s="15"/>
      <c r="CA693" s="8"/>
      <c r="CB693" s="8"/>
      <c r="CC693" s="8"/>
      <c r="CD693" s="8"/>
      <c r="CE693" s="8"/>
      <c r="CF693" s="8"/>
      <c r="CG693" s="8"/>
      <c r="CH693" s="8"/>
      <c r="CI693" s="8"/>
      <c r="CJ693" s="8"/>
      <c r="CK693" s="8"/>
      <c r="CL693" s="8"/>
      <c r="CM693" s="8"/>
      <c r="CN693" s="8"/>
      <c r="CO693" s="8"/>
      <c r="CP693" s="8"/>
      <c r="CQ693" s="8"/>
      <c r="CR693" s="8"/>
      <c r="CS693" s="8"/>
      <c r="CT693" s="8"/>
      <c r="CU693" s="8"/>
      <c r="CV693" s="8"/>
      <c r="CW693" s="8"/>
      <c r="CX693" s="8"/>
    </row>
    <row r="694" ht="14.25" customHeight="1">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c r="BC694" s="15"/>
      <c r="BD694" s="15"/>
      <c r="BE694" s="15"/>
      <c r="BF694" s="15"/>
      <c r="BG694" s="15"/>
      <c r="BH694" s="15"/>
      <c r="BI694" s="15"/>
      <c r="BJ694" s="15"/>
      <c r="BK694" s="15"/>
      <c r="BL694" s="15"/>
      <c r="BM694" s="15"/>
      <c r="BN694" s="15"/>
      <c r="BO694" s="15"/>
      <c r="BP694" s="15"/>
      <c r="BQ694" s="15"/>
      <c r="BR694" s="15"/>
      <c r="BS694" s="15"/>
      <c r="BT694" s="15"/>
      <c r="BU694" s="15"/>
      <c r="BV694" s="15"/>
      <c r="BW694" s="15"/>
      <c r="BX694" s="15"/>
      <c r="BY694" s="15"/>
      <c r="BZ694" s="15"/>
      <c r="CA694" s="8"/>
      <c r="CB694" s="8"/>
      <c r="CC694" s="8"/>
      <c r="CD694" s="8"/>
      <c r="CE694" s="8"/>
      <c r="CF694" s="8"/>
      <c r="CG694" s="8"/>
      <c r="CH694" s="8"/>
      <c r="CI694" s="8"/>
      <c r="CJ694" s="8"/>
      <c r="CK694" s="8"/>
      <c r="CL694" s="8"/>
      <c r="CM694" s="8"/>
      <c r="CN694" s="8"/>
      <c r="CO694" s="8"/>
      <c r="CP694" s="8"/>
      <c r="CQ694" s="8"/>
      <c r="CR694" s="8"/>
      <c r="CS694" s="8"/>
      <c r="CT694" s="8"/>
      <c r="CU694" s="8"/>
      <c r="CV694" s="8"/>
      <c r="CW694" s="8"/>
      <c r="CX694" s="8"/>
    </row>
    <row r="695" ht="14.25" customHeight="1">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c r="AA695" s="15"/>
      <c r="AB695" s="15"/>
      <c r="AC695" s="15"/>
      <c r="AD695" s="15"/>
      <c r="AE695" s="15"/>
      <c r="AF695" s="15"/>
      <c r="AG695" s="15"/>
      <c r="AH695" s="15"/>
      <c r="AI695" s="15"/>
      <c r="AJ695" s="15"/>
      <c r="AK695" s="15"/>
      <c r="AL695" s="15"/>
      <c r="AM695" s="15"/>
      <c r="AN695" s="15"/>
      <c r="AO695" s="15"/>
      <c r="AP695" s="15"/>
      <c r="AQ695" s="15"/>
      <c r="AR695" s="15"/>
      <c r="AS695" s="15"/>
      <c r="AT695" s="15"/>
      <c r="AU695" s="15"/>
      <c r="AV695" s="15"/>
      <c r="AW695" s="15"/>
      <c r="AX695" s="15"/>
      <c r="AY695" s="15"/>
      <c r="AZ695" s="15"/>
      <c r="BA695" s="15"/>
      <c r="BB695" s="15"/>
      <c r="BC695" s="15"/>
      <c r="BD695" s="15"/>
      <c r="BE695" s="15"/>
      <c r="BF695" s="15"/>
      <c r="BG695" s="15"/>
      <c r="BH695" s="15"/>
      <c r="BI695" s="15"/>
      <c r="BJ695" s="15"/>
      <c r="BK695" s="15"/>
      <c r="BL695" s="15"/>
      <c r="BM695" s="15"/>
      <c r="BN695" s="15"/>
      <c r="BO695" s="15"/>
      <c r="BP695" s="15"/>
      <c r="BQ695" s="15"/>
      <c r="BR695" s="15"/>
      <c r="BS695" s="15"/>
      <c r="BT695" s="15"/>
      <c r="BU695" s="15"/>
      <c r="BV695" s="15"/>
      <c r="BW695" s="15"/>
      <c r="BX695" s="15"/>
      <c r="BY695" s="15"/>
      <c r="BZ695" s="15"/>
      <c r="CA695" s="8"/>
      <c r="CB695" s="8"/>
      <c r="CC695" s="8"/>
      <c r="CD695" s="8"/>
      <c r="CE695" s="8"/>
      <c r="CF695" s="8"/>
      <c r="CG695" s="8"/>
      <c r="CH695" s="8"/>
      <c r="CI695" s="8"/>
      <c r="CJ695" s="8"/>
      <c r="CK695" s="8"/>
      <c r="CL695" s="8"/>
      <c r="CM695" s="8"/>
      <c r="CN695" s="8"/>
      <c r="CO695" s="8"/>
      <c r="CP695" s="8"/>
      <c r="CQ695" s="8"/>
      <c r="CR695" s="8"/>
      <c r="CS695" s="8"/>
      <c r="CT695" s="8"/>
      <c r="CU695" s="8"/>
      <c r="CV695" s="8"/>
      <c r="CW695" s="8"/>
      <c r="CX695" s="8"/>
    </row>
    <row r="696" ht="14.25" customHeight="1">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c r="BC696" s="15"/>
      <c r="BD696" s="15"/>
      <c r="BE696" s="15"/>
      <c r="BF696" s="15"/>
      <c r="BG696" s="15"/>
      <c r="BH696" s="15"/>
      <c r="BI696" s="15"/>
      <c r="BJ696" s="15"/>
      <c r="BK696" s="15"/>
      <c r="BL696" s="15"/>
      <c r="BM696" s="15"/>
      <c r="BN696" s="15"/>
      <c r="BO696" s="15"/>
      <c r="BP696" s="15"/>
      <c r="BQ696" s="15"/>
      <c r="BR696" s="15"/>
      <c r="BS696" s="15"/>
      <c r="BT696" s="15"/>
      <c r="BU696" s="15"/>
      <c r="BV696" s="15"/>
      <c r="BW696" s="15"/>
      <c r="BX696" s="15"/>
      <c r="BY696" s="15"/>
      <c r="BZ696" s="15"/>
      <c r="CA696" s="8"/>
      <c r="CB696" s="8"/>
      <c r="CC696" s="8"/>
      <c r="CD696" s="8"/>
      <c r="CE696" s="8"/>
      <c r="CF696" s="8"/>
      <c r="CG696" s="8"/>
      <c r="CH696" s="8"/>
      <c r="CI696" s="8"/>
      <c r="CJ696" s="8"/>
      <c r="CK696" s="8"/>
      <c r="CL696" s="8"/>
      <c r="CM696" s="8"/>
      <c r="CN696" s="8"/>
      <c r="CO696" s="8"/>
      <c r="CP696" s="8"/>
      <c r="CQ696" s="8"/>
      <c r="CR696" s="8"/>
      <c r="CS696" s="8"/>
      <c r="CT696" s="8"/>
      <c r="CU696" s="8"/>
      <c r="CV696" s="8"/>
      <c r="CW696" s="8"/>
      <c r="CX696" s="8"/>
    </row>
    <row r="697" ht="14.25" customHeight="1">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c r="AA697" s="15"/>
      <c r="AB697" s="15"/>
      <c r="AC697" s="15"/>
      <c r="AD697" s="15"/>
      <c r="AE697" s="15"/>
      <c r="AF697" s="15"/>
      <c r="AG697" s="15"/>
      <c r="AH697" s="15"/>
      <c r="AI697" s="15"/>
      <c r="AJ697" s="15"/>
      <c r="AK697" s="15"/>
      <c r="AL697" s="15"/>
      <c r="AM697" s="15"/>
      <c r="AN697" s="15"/>
      <c r="AO697" s="15"/>
      <c r="AP697" s="15"/>
      <c r="AQ697" s="15"/>
      <c r="AR697" s="15"/>
      <c r="AS697" s="15"/>
      <c r="AT697" s="15"/>
      <c r="AU697" s="15"/>
      <c r="AV697" s="15"/>
      <c r="AW697" s="15"/>
      <c r="AX697" s="15"/>
      <c r="AY697" s="15"/>
      <c r="AZ697" s="15"/>
      <c r="BA697" s="15"/>
      <c r="BB697" s="15"/>
      <c r="BC697" s="15"/>
      <c r="BD697" s="15"/>
      <c r="BE697" s="15"/>
      <c r="BF697" s="15"/>
      <c r="BG697" s="15"/>
      <c r="BH697" s="15"/>
      <c r="BI697" s="15"/>
      <c r="BJ697" s="15"/>
      <c r="BK697" s="15"/>
      <c r="BL697" s="15"/>
      <c r="BM697" s="15"/>
      <c r="BN697" s="15"/>
      <c r="BO697" s="15"/>
      <c r="BP697" s="15"/>
      <c r="BQ697" s="15"/>
      <c r="BR697" s="15"/>
      <c r="BS697" s="15"/>
      <c r="BT697" s="15"/>
      <c r="BU697" s="15"/>
      <c r="BV697" s="15"/>
      <c r="BW697" s="15"/>
      <c r="BX697" s="15"/>
      <c r="BY697" s="15"/>
      <c r="BZ697" s="15"/>
      <c r="CA697" s="8"/>
      <c r="CB697" s="8"/>
      <c r="CC697" s="8"/>
      <c r="CD697" s="8"/>
      <c r="CE697" s="8"/>
      <c r="CF697" s="8"/>
      <c r="CG697" s="8"/>
      <c r="CH697" s="8"/>
      <c r="CI697" s="8"/>
      <c r="CJ697" s="8"/>
      <c r="CK697" s="8"/>
      <c r="CL697" s="8"/>
      <c r="CM697" s="8"/>
      <c r="CN697" s="8"/>
      <c r="CO697" s="8"/>
      <c r="CP697" s="8"/>
      <c r="CQ697" s="8"/>
      <c r="CR697" s="8"/>
      <c r="CS697" s="8"/>
      <c r="CT697" s="8"/>
      <c r="CU697" s="8"/>
      <c r="CV697" s="8"/>
      <c r="CW697" s="8"/>
      <c r="CX697" s="8"/>
    </row>
    <row r="698" ht="14.25" customHeight="1">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c r="BC698" s="15"/>
      <c r="BD698" s="15"/>
      <c r="BE698" s="15"/>
      <c r="BF698" s="15"/>
      <c r="BG698" s="15"/>
      <c r="BH698" s="15"/>
      <c r="BI698" s="15"/>
      <c r="BJ698" s="15"/>
      <c r="BK698" s="15"/>
      <c r="BL698" s="15"/>
      <c r="BM698" s="15"/>
      <c r="BN698" s="15"/>
      <c r="BO698" s="15"/>
      <c r="BP698" s="15"/>
      <c r="BQ698" s="15"/>
      <c r="BR698" s="15"/>
      <c r="BS698" s="15"/>
      <c r="BT698" s="15"/>
      <c r="BU698" s="15"/>
      <c r="BV698" s="15"/>
      <c r="BW698" s="15"/>
      <c r="BX698" s="15"/>
      <c r="BY698" s="15"/>
      <c r="BZ698" s="15"/>
      <c r="CA698" s="8"/>
      <c r="CB698" s="8"/>
      <c r="CC698" s="8"/>
      <c r="CD698" s="8"/>
      <c r="CE698" s="8"/>
      <c r="CF698" s="8"/>
      <c r="CG698" s="8"/>
      <c r="CH698" s="8"/>
      <c r="CI698" s="8"/>
      <c r="CJ698" s="8"/>
      <c r="CK698" s="8"/>
      <c r="CL698" s="8"/>
      <c r="CM698" s="8"/>
      <c r="CN698" s="8"/>
      <c r="CO698" s="8"/>
      <c r="CP698" s="8"/>
      <c r="CQ698" s="8"/>
      <c r="CR698" s="8"/>
      <c r="CS698" s="8"/>
      <c r="CT698" s="8"/>
      <c r="CU698" s="8"/>
      <c r="CV698" s="8"/>
      <c r="CW698" s="8"/>
      <c r="CX698" s="8"/>
    </row>
    <row r="699" ht="14.25" customHeight="1">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c r="AA699" s="15"/>
      <c r="AB699" s="15"/>
      <c r="AC699" s="15"/>
      <c r="AD699" s="15"/>
      <c r="AE699" s="15"/>
      <c r="AF699" s="15"/>
      <c r="AG699" s="15"/>
      <c r="AH699" s="15"/>
      <c r="AI699" s="15"/>
      <c r="AJ699" s="15"/>
      <c r="AK699" s="15"/>
      <c r="AL699" s="15"/>
      <c r="AM699" s="15"/>
      <c r="AN699" s="15"/>
      <c r="AO699" s="15"/>
      <c r="AP699" s="15"/>
      <c r="AQ699" s="15"/>
      <c r="AR699" s="15"/>
      <c r="AS699" s="15"/>
      <c r="AT699" s="15"/>
      <c r="AU699" s="15"/>
      <c r="AV699" s="15"/>
      <c r="AW699" s="15"/>
      <c r="AX699" s="15"/>
      <c r="AY699" s="15"/>
      <c r="AZ699" s="15"/>
      <c r="BA699" s="15"/>
      <c r="BB699" s="15"/>
      <c r="BC699" s="15"/>
      <c r="BD699" s="15"/>
      <c r="BE699" s="15"/>
      <c r="BF699" s="15"/>
      <c r="BG699" s="15"/>
      <c r="BH699" s="15"/>
      <c r="BI699" s="15"/>
      <c r="BJ699" s="15"/>
      <c r="BK699" s="15"/>
      <c r="BL699" s="15"/>
      <c r="BM699" s="15"/>
      <c r="BN699" s="15"/>
      <c r="BO699" s="15"/>
      <c r="BP699" s="15"/>
      <c r="BQ699" s="15"/>
      <c r="BR699" s="15"/>
      <c r="BS699" s="15"/>
      <c r="BT699" s="15"/>
      <c r="BU699" s="15"/>
      <c r="BV699" s="15"/>
      <c r="BW699" s="15"/>
      <c r="BX699" s="15"/>
      <c r="BY699" s="15"/>
      <c r="BZ699" s="15"/>
      <c r="CA699" s="8"/>
      <c r="CB699" s="8"/>
      <c r="CC699" s="8"/>
      <c r="CD699" s="8"/>
      <c r="CE699" s="8"/>
      <c r="CF699" s="8"/>
      <c r="CG699" s="8"/>
      <c r="CH699" s="8"/>
      <c r="CI699" s="8"/>
      <c r="CJ699" s="8"/>
      <c r="CK699" s="8"/>
      <c r="CL699" s="8"/>
      <c r="CM699" s="8"/>
      <c r="CN699" s="8"/>
      <c r="CO699" s="8"/>
      <c r="CP699" s="8"/>
      <c r="CQ699" s="8"/>
      <c r="CR699" s="8"/>
      <c r="CS699" s="8"/>
      <c r="CT699" s="8"/>
      <c r="CU699" s="8"/>
      <c r="CV699" s="8"/>
      <c r="CW699" s="8"/>
      <c r="CX699" s="8"/>
    </row>
    <row r="700" ht="14.25" customHeight="1">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c r="BC700" s="15"/>
      <c r="BD700" s="15"/>
      <c r="BE700" s="15"/>
      <c r="BF700" s="15"/>
      <c r="BG700" s="15"/>
      <c r="BH700" s="15"/>
      <c r="BI700" s="15"/>
      <c r="BJ700" s="15"/>
      <c r="BK700" s="15"/>
      <c r="BL700" s="15"/>
      <c r="BM700" s="15"/>
      <c r="BN700" s="15"/>
      <c r="BO700" s="15"/>
      <c r="BP700" s="15"/>
      <c r="BQ700" s="15"/>
      <c r="BR700" s="15"/>
      <c r="BS700" s="15"/>
      <c r="BT700" s="15"/>
      <c r="BU700" s="15"/>
      <c r="BV700" s="15"/>
      <c r="BW700" s="15"/>
      <c r="BX700" s="15"/>
      <c r="BY700" s="15"/>
      <c r="BZ700" s="15"/>
      <c r="CA700" s="8"/>
      <c r="CB700" s="8"/>
      <c r="CC700" s="8"/>
      <c r="CD700" s="8"/>
      <c r="CE700" s="8"/>
      <c r="CF700" s="8"/>
      <c r="CG700" s="8"/>
      <c r="CH700" s="8"/>
      <c r="CI700" s="8"/>
      <c r="CJ700" s="8"/>
      <c r="CK700" s="8"/>
      <c r="CL700" s="8"/>
      <c r="CM700" s="8"/>
      <c r="CN700" s="8"/>
      <c r="CO700" s="8"/>
      <c r="CP700" s="8"/>
      <c r="CQ700" s="8"/>
      <c r="CR700" s="8"/>
      <c r="CS700" s="8"/>
      <c r="CT700" s="8"/>
      <c r="CU700" s="8"/>
      <c r="CV700" s="8"/>
      <c r="CW700" s="8"/>
      <c r="CX700" s="8"/>
    </row>
    <row r="701" ht="14.25" customHeight="1">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c r="AA701" s="15"/>
      <c r="AB701" s="15"/>
      <c r="AC701" s="15"/>
      <c r="AD701" s="15"/>
      <c r="AE701" s="15"/>
      <c r="AF701" s="15"/>
      <c r="AG701" s="15"/>
      <c r="AH701" s="15"/>
      <c r="AI701" s="15"/>
      <c r="AJ701" s="15"/>
      <c r="AK701" s="15"/>
      <c r="AL701" s="15"/>
      <c r="AM701" s="15"/>
      <c r="AN701" s="15"/>
      <c r="AO701" s="15"/>
      <c r="AP701" s="15"/>
      <c r="AQ701" s="15"/>
      <c r="AR701" s="15"/>
      <c r="AS701" s="15"/>
      <c r="AT701" s="15"/>
      <c r="AU701" s="15"/>
      <c r="AV701" s="15"/>
      <c r="AW701" s="15"/>
      <c r="AX701" s="15"/>
      <c r="AY701" s="15"/>
      <c r="AZ701" s="15"/>
      <c r="BA701" s="15"/>
      <c r="BB701" s="15"/>
      <c r="BC701" s="15"/>
      <c r="BD701" s="15"/>
      <c r="BE701" s="15"/>
      <c r="BF701" s="15"/>
      <c r="BG701" s="15"/>
      <c r="BH701" s="15"/>
      <c r="BI701" s="15"/>
      <c r="BJ701" s="15"/>
      <c r="BK701" s="15"/>
      <c r="BL701" s="15"/>
      <c r="BM701" s="15"/>
      <c r="BN701" s="15"/>
      <c r="BO701" s="15"/>
      <c r="BP701" s="15"/>
      <c r="BQ701" s="15"/>
      <c r="BR701" s="15"/>
      <c r="BS701" s="15"/>
      <c r="BT701" s="15"/>
      <c r="BU701" s="15"/>
      <c r="BV701" s="15"/>
      <c r="BW701" s="15"/>
      <c r="BX701" s="15"/>
      <c r="BY701" s="15"/>
      <c r="BZ701" s="15"/>
      <c r="CA701" s="8"/>
      <c r="CB701" s="8"/>
      <c r="CC701" s="8"/>
      <c r="CD701" s="8"/>
      <c r="CE701" s="8"/>
      <c r="CF701" s="8"/>
      <c r="CG701" s="8"/>
      <c r="CH701" s="8"/>
      <c r="CI701" s="8"/>
      <c r="CJ701" s="8"/>
      <c r="CK701" s="8"/>
      <c r="CL701" s="8"/>
      <c r="CM701" s="8"/>
      <c r="CN701" s="8"/>
      <c r="CO701" s="8"/>
      <c r="CP701" s="8"/>
      <c r="CQ701" s="8"/>
      <c r="CR701" s="8"/>
      <c r="CS701" s="8"/>
      <c r="CT701" s="8"/>
      <c r="CU701" s="8"/>
      <c r="CV701" s="8"/>
      <c r="CW701" s="8"/>
      <c r="CX701" s="8"/>
    </row>
    <row r="702" ht="14.25" customHeight="1">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c r="BC702" s="15"/>
      <c r="BD702" s="15"/>
      <c r="BE702" s="15"/>
      <c r="BF702" s="15"/>
      <c r="BG702" s="15"/>
      <c r="BH702" s="15"/>
      <c r="BI702" s="15"/>
      <c r="BJ702" s="15"/>
      <c r="BK702" s="15"/>
      <c r="BL702" s="15"/>
      <c r="BM702" s="15"/>
      <c r="BN702" s="15"/>
      <c r="BO702" s="15"/>
      <c r="BP702" s="15"/>
      <c r="BQ702" s="15"/>
      <c r="BR702" s="15"/>
      <c r="BS702" s="15"/>
      <c r="BT702" s="15"/>
      <c r="BU702" s="15"/>
      <c r="BV702" s="15"/>
      <c r="BW702" s="15"/>
      <c r="BX702" s="15"/>
      <c r="BY702" s="15"/>
      <c r="BZ702" s="15"/>
      <c r="CA702" s="8"/>
      <c r="CB702" s="8"/>
      <c r="CC702" s="8"/>
      <c r="CD702" s="8"/>
      <c r="CE702" s="8"/>
      <c r="CF702" s="8"/>
      <c r="CG702" s="8"/>
      <c r="CH702" s="8"/>
      <c r="CI702" s="8"/>
      <c r="CJ702" s="8"/>
      <c r="CK702" s="8"/>
      <c r="CL702" s="8"/>
      <c r="CM702" s="8"/>
      <c r="CN702" s="8"/>
      <c r="CO702" s="8"/>
      <c r="CP702" s="8"/>
      <c r="CQ702" s="8"/>
      <c r="CR702" s="8"/>
      <c r="CS702" s="8"/>
      <c r="CT702" s="8"/>
      <c r="CU702" s="8"/>
      <c r="CV702" s="8"/>
      <c r="CW702" s="8"/>
      <c r="CX702" s="8"/>
    </row>
    <row r="703" ht="14.25" customHeight="1">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5"/>
      <c r="BC703" s="15"/>
      <c r="BD703" s="15"/>
      <c r="BE703" s="15"/>
      <c r="BF703" s="15"/>
      <c r="BG703" s="15"/>
      <c r="BH703" s="15"/>
      <c r="BI703" s="15"/>
      <c r="BJ703" s="15"/>
      <c r="BK703" s="15"/>
      <c r="BL703" s="15"/>
      <c r="BM703" s="15"/>
      <c r="BN703" s="15"/>
      <c r="BO703" s="15"/>
      <c r="BP703" s="15"/>
      <c r="BQ703" s="15"/>
      <c r="BR703" s="15"/>
      <c r="BS703" s="15"/>
      <c r="BT703" s="15"/>
      <c r="BU703" s="15"/>
      <c r="BV703" s="15"/>
      <c r="BW703" s="15"/>
      <c r="BX703" s="15"/>
      <c r="BY703" s="15"/>
      <c r="BZ703" s="15"/>
      <c r="CA703" s="8"/>
      <c r="CB703" s="8"/>
      <c r="CC703" s="8"/>
      <c r="CD703" s="8"/>
      <c r="CE703" s="8"/>
      <c r="CF703" s="8"/>
      <c r="CG703" s="8"/>
      <c r="CH703" s="8"/>
      <c r="CI703" s="8"/>
      <c r="CJ703" s="8"/>
      <c r="CK703" s="8"/>
      <c r="CL703" s="8"/>
      <c r="CM703" s="8"/>
      <c r="CN703" s="8"/>
      <c r="CO703" s="8"/>
      <c r="CP703" s="8"/>
      <c r="CQ703" s="8"/>
      <c r="CR703" s="8"/>
      <c r="CS703" s="8"/>
      <c r="CT703" s="8"/>
      <c r="CU703" s="8"/>
      <c r="CV703" s="8"/>
      <c r="CW703" s="8"/>
      <c r="CX703" s="8"/>
    </row>
    <row r="704" ht="14.25" customHeight="1">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c r="BC704" s="15"/>
      <c r="BD704" s="15"/>
      <c r="BE704" s="15"/>
      <c r="BF704" s="15"/>
      <c r="BG704" s="15"/>
      <c r="BH704" s="15"/>
      <c r="BI704" s="15"/>
      <c r="BJ704" s="15"/>
      <c r="BK704" s="15"/>
      <c r="BL704" s="15"/>
      <c r="BM704" s="15"/>
      <c r="BN704" s="15"/>
      <c r="BO704" s="15"/>
      <c r="BP704" s="15"/>
      <c r="BQ704" s="15"/>
      <c r="BR704" s="15"/>
      <c r="BS704" s="15"/>
      <c r="BT704" s="15"/>
      <c r="BU704" s="15"/>
      <c r="BV704" s="15"/>
      <c r="BW704" s="15"/>
      <c r="BX704" s="15"/>
      <c r="BY704" s="15"/>
      <c r="BZ704" s="15"/>
      <c r="CA704" s="8"/>
      <c r="CB704" s="8"/>
      <c r="CC704" s="8"/>
      <c r="CD704" s="8"/>
      <c r="CE704" s="8"/>
      <c r="CF704" s="8"/>
      <c r="CG704" s="8"/>
      <c r="CH704" s="8"/>
      <c r="CI704" s="8"/>
      <c r="CJ704" s="8"/>
      <c r="CK704" s="8"/>
      <c r="CL704" s="8"/>
      <c r="CM704" s="8"/>
      <c r="CN704" s="8"/>
      <c r="CO704" s="8"/>
      <c r="CP704" s="8"/>
      <c r="CQ704" s="8"/>
      <c r="CR704" s="8"/>
      <c r="CS704" s="8"/>
      <c r="CT704" s="8"/>
      <c r="CU704" s="8"/>
      <c r="CV704" s="8"/>
      <c r="CW704" s="8"/>
      <c r="CX704" s="8"/>
    </row>
    <row r="705" ht="14.25" customHeight="1">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5"/>
      <c r="BC705" s="15"/>
      <c r="BD705" s="15"/>
      <c r="BE705" s="15"/>
      <c r="BF705" s="15"/>
      <c r="BG705" s="15"/>
      <c r="BH705" s="15"/>
      <c r="BI705" s="15"/>
      <c r="BJ705" s="15"/>
      <c r="BK705" s="15"/>
      <c r="BL705" s="15"/>
      <c r="BM705" s="15"/>
      <c r="BN705" s="15"/>
      <c r="BO705" s="15"/>
      <c r="BP705" s="15"/>
      <c r="BQ705" s="15"/>
      <c r="BR705" s="15"/>
      <c r="BS705" s="15"/>
      <c r="BT705" s="15"/>
      <c r="BU705" s="15"/>
      <c r="BV705" s="15"/>
      <c r="BW705" s="15"/>
      <c r="BX705" s="15"/>
      <c r="BY705" s="15"/>
      <c r="BZ705" s="15"/>
      <c r="CA705" s="8"/>
      <c r="CB705" s="8"/>
      <c r="CC705" s="8"/>
      <c r="CD705" s="8"/>
      <c r="CE705" s="8"/>
      <c r="CF705" s="8"/>
      <c r="CG705" s="8"/>
      <c r="CH705" s="8"/>
      <c r="CI705" s="8"/>
      <c r="CJ705" s="8"/>
      <c r="CK705" s="8"/>
      <c r="CL705" s="8"/>
      <c r="CM705" s="8"/>
      <c r="CN705" s="8"/>
      <c r="CO705" s="8"/>
      <c r="CP705" s="8"/>
      <c r="CQ705" s="8"/>
      <c r="CR705" s="8"/>
      <c r="CS705" s="8"/>
      <c r="CT705" s="8"/>
      <c r="CU705" s="8"/>
      <c r="CV705" s="8"/>
      <c r="CW705" s="8"/>
      <c r="CX705" s="8"/>
    </row>
    <row r="706" ht="14.25" customHeight="1">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c r="BC706" s="15"/>
      <c r="BD706" s="15"/>
      <c r="BE706" s="15"/>
      <c r="BF706" s="15"/>
      <c r="BG706" s="15"/>
      <c r="BH706" s="15"/>
      <c r="BI706" s="15"/>
      <c r="BJ706" s="15"/>
      <c r="BK706" s="15"/>
      <c r="BL706" s="15"/>
      <c r="BM706" s="15"/>
      <c r="BN706" s="15"/>
      <c r="BO706" s="15"/>
      <c r="BP706" s="15"/>
      <c r="BQ706" s="15"/>
      <c r="BR706" s="15"/>
      <c r="BS706" s="15"/>
      <c r="BT706" s="15"/>
      <c r="BU706" s="15"/>
      <c r="BV706" s="15"/>
      <c r="BW706" s="15"/>
      <c r="BX706" s="15"/>
      <c r="BY706" s="15"/>
      <c r="BZ706" s="15"/>
      <c r="CA706" s="8"/>
      <c r="CB706" s="8"/>
      <c r="CC706" s="8"/>
      <c r="CD706" s="8"/>
      <c r="CE706" s="8"/>
      <c r="CF706" s="8"/>
      <c r="CG706" s="8"/>
      <c r="CH706" s="8"/>
      <c r="CI706" s="8"/>
      <c r="CJ706" s="8"/>
      <c r="CK706" s="8"/>
      <c r="CL706" s="8"/>
      <c r="CM706" s="8"/>
      <c r="CN706" s="8"/>
      <c r="CO706" s="8"/>
      <c r="CP706" s="8"/>
      <c r="CQ706" s="8"/>
      <c r="CR706" s="8"/>
      <c r="CS706" s="8"/>
      <c r="CT706" s="8"/>
      <c r="CU706" s="8"/>
      <c r="CV706" s="8"/>
      <c r="CW706" s="8"/>
      <c r="CX706" s="8"/>
    </row>
    <row r="707" ht="14.25" customHeight="1">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c r="AA707" s="15"/>
      <c r="AB707" s="15"/>
      <c r="AC707" s="15"/>
      <c r="AD707" s="15"/>
      <c r="AE707" s="15"/>
      <c r="AF707" s="15"/>
      <c r="AG707" s="15"/>
      <c r="AH707" s="15"/>
      <c r="AI707" s="15"/>
      <c r="AJ707" s="15"/>
      <c r="AK707" s="15"/>
      <c r="AL707" s="15"/>
      <c r="AM707" s="15"/>
      <c r="AN707" s="15"/>
      <c r="AO707" s="15"/>
      <c r="AP707" s="15"/>
      <c r="AQ707" s="15"/>
      <c r="AR707" s="15"/>
      <c r="AS707" s="15"/>
      <c r="AT707" s="15"/>
      <c r="AU707" s="15"/>
      <c r="AV707" s="15"/>
      <c r="AW707" s="15"/>
      <c r="AX707" s="15"/>
      <c r="AY707" s="15"/>
      <c r="AZ707" s="15"/>
      <c r="BA707" s="15"/>
      <c r="BB707" s="15"/>
      <c r="BC707" s="15"/>
      <c r="BD707" s="15"/>
      <c r="BE707" s="15"/>
      <c r="BF707" s="15"/>
      <c r="BG707" s="15"/>
      <c r="BH707" s="15"/>
      <c r="BI707" s="15"/>
      <c r="BJ707" s="15"/>
      <c r="BK707" s="15"/>
      <c r="BL707" s="15"/>
      <c r="BM707" s="15"/>
      <c r="BN707" s="15"/>
      <c r="BO707" s="15"/>
      <c r="BP707" s="15"/>
      <c r="BQ707" s="15"/>
      <c r="BR707" s="15"/>
      <c r="BS707" s="15"/>
      <c r="BT707" s="15"/>
      <c r="BU707" s="15"/>
      <c r="BV707" s="15"/>
      <c r="BW707" s="15"/>
      <c r="BX707" s="15"/>
      <c r="BY707" s="15"/>
      <c r="BZ707" s="15"/>
      <c r="CA707" s="8"/>
      <c r="CB707" s="8"/>
      <c r="CC707" s="8"/>
      <c r="CD707" s="8"/>
      <c r="CE707" s="8"/>
      <c r="CF707" s="8"/>
      <c r="CG707" s="8"/>
      <c r="CH707" s="8"/>
      <c r="CI707" s="8"/>
      <c r="CJ707" s="8"/>
      <c r="CK707" s="8"/>
      <c r="CL707" s="8"/>
      <c r="CM707" s="8"/>
      <c r="CN707" s="8"/>
      <c r="CO707" s="8"/>
      <c r="CP707" s="8"/>
      <c r="CQ707" s="8"/>
      <c r="CR707" s="8"/>
      <c r="CS707" s="8"/>
      <c r="CT707" s="8"/>
      <c r="CU707" s="8"/>
      <c r="CV707" s="8"/>
      <c r="CW707" s="8"/>
      <c r="CX707" s="8"/>
    </row>
    <row r="708" ht="14.25" customHeight="1">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c r="BC708" s="15"/>
      <c r="BD708" s="15"/>
      <c r="BE708" s="15"/>
      <c r="BF708" s="15"/>
      <c r="BG708" s="15"/>
      <c r="BH708" s="15"/>
      <c r="BI708" s="15"/>
      <c r="BJ708" s="15"/>
      <c r="BK708" s="15"/>
      <c r="BL708" s="15"/>
      <c r="BM708" s="15"/>
      <c r="BN708" s="15"/>
      <c r="BO708" s="15"/>
      <c r="BP708" s="15"/>
      <c r="BQ708" s="15"/>
      <c r="BR708" s="15"/>
      <c r="BS708" s="15"/>
      <c r="BT708" s="15"/>
      <c r="BU708" s="15"/>
      <c r="BV708" s="15"/>
      <c r="BW708" s="15"/>
      <c r="BX708" s="15"/>
      <c r="BY708" s="15"/>
      <c r="BZ708" s="15"/>
      <c r="CA708" s="8"/>
      <c r="CB708" s="8"/>
      <c r="CC708" s="8"/>
      <c r="CD708" s="8"/>
      <c r="CE708" s="8"/>
      <c r="CF708" s="8"/>
      <c r="CG708" s="8"/>
      <c r="CH708" s="8"/>
      <c r="CI708" s="8"/>
      <c r="CJ708" s="8"/>
      <c r="CK708" s="8"/>
      <c r="CL708" s="8"/>
      <c r="CM708" s="8"/>
      <c r="CN708" s="8"/>
      <c r="CO708" s="8"/>
      <c r="CP708" s="8"/>
      <c r="CQ708" s="8"/>
      <c r="CR708" s="8"/>
      <c r="CS708" s="8"/>
      <c r="CT708" s="8"/>
      <c r="CU708" s="8"/>
      <c r="CV708" s="8"/>
      <c r="CW708" s="8"/>
      <c r="CX708" s="8"/>
    </row>
    <row r="709" ht="14.25" customHeight="1">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c r="AA709" s="15"/>
      <c r="AB709" s="15"/>
      <c r="AC709" s="15"/>
      <c r="AD709" s="15"/>
      <c r="AE709" s="15"/>
      <c r="AF709" s="15"/>
      <c r="AG709" s="15"/>
      <c r="AH709" s="15"/>
      <c r="AI709" s="15"/>
      <c r="AJ709" s="15"/>
      <c r="AK709" s="15"/>
      <c r="AL709" s="15"/>
      <c r="AM709" s="15"/>
      <c r="AN709" s="15"/>
      <c r="AO709" s="15"/>
      <c r="AP709" s="15"/>
      <c r="AQ709" s="15"/>
      <c r="AR709" s="15"/>
      <c r="AS709" s="15"/>
      <c r="AT709" s="15"/>
      <c r="AU709" s="15"/>
      <c r="AV709" s="15"/>
      <c r="AW709" s="15"/>
      <c r="AX709" s="15"/>
      <c r="AY709" s="15"/>
      <c r="AZ709" s="15"/>
      <c r="BA709" s="15"/>
      <c r="BB709" s="15"/>
      <c r="BC709" s="15"/>
      <c r="BD709" s="15"/>
      <c r="BE709" s="15"/>
      <c r="BF709" s="15"/>
      <c r="BG709" s="15"/>
      <c r="BH709" s="15"/>
      <c r="BI709" s="15"/>
      <c r="BJ709" s="15"/>
      <c r="BK709" s="15"/>
      <c r="BL709" s="15"/>
      <c r="BM709" s="15"/>
      <c r="BN709" s="15"/>
      <c r="BO709" s="15"/>
      <c r="BP709" s="15"/>
      <c r="BQ709" s="15"/>
      <c r="BR709" s="15"/>
      <c r="BS709" s="15"/>
      <c r="BT709" s="15"/>
      <c r="BU709" s="15"/>
      <c r="BV709" s="15"/>
      <c r="BW709" s="15"/>
      <c r="BX709" s="15"/>
      <c r="BY709" s="15"/>
      <c r="BZ709" s="15"/>
      <c r="CA709" s="8"/>
      <c r="CB709" s="8"/>
      <c r="CC709" s="8"/>
      <c r="CD709" s="8"/>
      <c r="CE709" s="8"/>
      <c r="CF709" s="8"/>
      <c r="CG709" s="8"/>
      <c r="CH709" s="8"/>
      <c r="CI709" s="8"/>
      <c r="CJ709" s="8"/>
      <c r="CK709" s="8"/>
      <c r="CL709" s="8"/>
      <c r="CM709" s="8"/>
      <c r="CN709" s="8"/>
      <c r="CO709" s="8"/>
      <c r="CP709" s="8"/>
      <c r="CQ709" s="8"/>
      <c r="CR709" s="8"/>
      <c r="CS709" s="8"/>
      <c r="CT709" s="8"/>
      <c r="CU709" s="8"/>
      <c r="CV709" s="8"/>
      <c r="CW709" s="8"/>
      <c r="CX709" s="8"/>
    </row>
    <row r="710" ht="14.25" customHeight="1">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c r="BC710" s="15"/>
      <c r="BD710" s="15"/>
      <c r="BE710" s="15"/>
      <c r="BF710" s="15"/>
      <c r="BG710" s="15"/>
      <c r="BH710" s="15"/>
      <c r="BI710" s="15"/>
      <c r="BJ710" s="15"/>
      <c r="BK710" s="15"/>
      <c r="BL710" s="15"/>
      <c r="BM710" s="15"/>
      <c r="BN710" s="15"/>
      <c r="BO710" s="15"/>
      <c r="BP710" s="15"/>
      <c r="BQ710" s="15"/>
      <c r="BR710" s="15"/>
      <c r="BS710" s="15"/>
      <c r="BT710" s="15"/>
      <c r="BU710" s="15"/>
      <c r="BV710" s="15"/>
      <c r="BW710" s="15"/>
      <c r="BX710" s="15"/>
      <c r="BY710" s="15"/>
      <c r="BZ710" s="15"/>
      <c r="CA710" s="8"/>
      <c r="CB710" s="8"/>
      <c r="CC710" s="8"/>
      <c r="CD710" s="8"/>
      <c r="CE710" s="8"/>
      <c r="CF710" s="8"/>
      <c r="CG710" s="8"/>
      <c r="CH710" s="8"/>
      <c r="CI710" s="8"/>
      <c r="CJ710" s="8"/>
      <c r="CK710" s="8"/>
      <c r="CL710" s="8"/>
      <c r="CM710" s="8"/>
      <c r="CN710" s="8"/>
      <c r="CO710" s="8"/>
      <c r="CP710" s="8"/>
      <c r="CQ710" s="8"/>
      <c r="CR710" s="8"/>
      <c r="CS710" s="8"/>
      <c r="CT710" s="8"/>
      <c r="CU710" s="8"/>
      <c r="CV710" s="8"/>
      <c r="CW710" s="8"/>
      <c r="CX710" s="8"/>
    </row>
    <row r="711" ht="14.25" customHeight="1">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c r="AA711" s="15"/>
      <c r="AB711" s="15"/>
      <c r="AC711" s="15"/>
      <c r="AD711" s="15"/>
      <c r="AE711" s="15"/>
      <c r="AF711" s="15"/>
      <c r="AG711" s="15"/>
      <c r="AH711" s="15"/>
      <c r="AI711" s="15"/>
      <c r="AJ711" s="15"/>
      <c r="AK711" s="15"/>
      <c r="AL711" s="15"/>
      <c r="AM711" s="15"/>
      <c r="AN711" s="15"/>
      <c r="AO711" s="15"/>
      <c r="AP711" s="15"/>
      <c r="AQ711" s="15"/>
      <c r="AR711" s="15"/>
      <c r="AS711" s="15"/>
      <c r="AT711" s="15"/>
      <c r="AU711" s="15"/>
      <c r="AV711" s="15"/>
      <c r="AW711" s="15"/>
      <c r="AX711" s="15"/>
      <c r="AY711" s="15"/>
      <c r="AZ711" s="15"/>
      <c r="BA711" s="15"/>
      <c r="BB711" s="15"/>
      <c r="BC711" s="15"/>
      <c r="BD711" s="15"/>
      <c r="BE711" s="15"/>
      <c r="BF711" s="15"/>
      <c r="BG711" s="15"/>
      <c r="BH711" s="15"/>
      <c r="BI711" s="15"/>
      <c r="BJ711" s="15"/>
      <c r="BK711" s="15"/>
      <c r="BL711" s="15"/>
      <c r="BM711" s="15"/>
      <c r="BN711" s="15"/>
      <c r="BO711" s="15"/>
      <c r="BP711" s="15"/>
      <c r="BQ711" s="15"/>
      <c r="BR711" s="15"/>
      <c r="BS711" s="15"/>
      <c r="BT711" s="15"/>
      <c r="BU711" s="15"/>
      <c r="BV711" s="15"/>
      <c r="BW711" s="15"/>
      <c r="BX711" s="15"/>
      <c r="BY711" s="15"/>
      <c r="BZ711" s="15"/>
      <c r="CA711" s="8"/>
      <c r="CB711" s="8"/>
      <c r="CC711" s="8"/>
      <c r="CD711" s="8"/>
      <c r="CE711" s="8"/>
      <c r="CF711" s="8"/>
      <c r="CG711" s="8"/>
      <c r="CH711" s="8"/>
      <c r="CI711" s="8"/>
      <c r="CJ711" s="8"/>
      <c r="CK711" s="8"/>
      <c r="CL711" s="8"/>
      <c r="CM711" s="8"/>
      <c r="CN711" s="8"/>
      <c r="CO711" s="8"/>
      <c r="CP711" s="8"/>
      <c r="CQ711" s="8"/>
      <c r="CR711" s="8"/>
      <c r="CS711" s="8"/>
      <c r="CT711" s="8"/>
      <c r="CU711" s="8"/>
      <c r="CV711" s="8"/>
      <c r="CW711" s="8"/>
      <c r="CX711" s="8"/>
    </row>
    <row r="712" ht="14.25" customHeight="1">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c r="BC712" s="15"/>
      <c r="BD712" s="15"/>
      <c r="BE712" s="15"/>
      <c r="BF712" s="15"/>
      <c r="BG712" s="15"/>
      <c r="BH712" s="15"/>
      <c r="BI712" s="15"/>
      <c r="BJ712" s="15"/>
      <c r="BK712" s="15"/>
      <c r="BL712" s="15"/>
      <c r="BM712" s="15"/>
      <c r="BN712" s="15"/>
      <c r="BO712" s="15"/>
      <c r="BP712" s="15"/>
      <c r="BQ712" s="15"/>
      <c r="BR712" s="15"/>
      <c r="BS712" s="15"/>
      <c r="BT712" s="15"/>
      <c r="BU712" s="15"/>
      <c r="BV712" s="15"/>
      <c r="BW712" s="15"/>
      <c r="BX712" s="15"/>
      <c r="BY712" s="15"/>
      <c r="BZ712" s="15"/>
      <c r="CA712" s="8"/>
      <c r="CB712" s="8"/>
      <c r="CC712" s="8"/>
      <c r="CD712" s="8"/>
      <c r="CE712" s="8"/>
      <c r="CF712" s="8"/>
      <c r="CG712" s="8"/>
      <c r="CH712" s="8"/>
      <c r="CI712" s="8"/>
      <c r="CJ712" s="8"/>
      <c r="CK712" s="8"/>
      <c r="CL712" s="8"/>
      <c r="CM712" s="8"/>
      <c r="CN712" s="8"/>
      <c r="CO712" s="8"/>
      <c r="CP712" s="8"/>
      <c r="CQ712" s="8"/>
      <c r="CR712" s="8"/>
      <c r="CS712" s="8"/>
      <c r="CT712" s="8"/>
      <c r="CU712" s="8"/>
      <c r="CV712" s="8"/>
      <c r="CW712" s="8"/>
      <c r="CX712" s="8"/>
    </row>
    <row r="713" ht="14.25" customHeight="1">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c r="AA713" s="15"/>
      <c r="AB713" s="15"/>
      <c r="AC713" s="15"/>
      <c r="AD713" s="15"/>
      <c r="AE713" s="15"/>
      <c r="AF713" s="15"/>
      <c r="AG713" s="15"/>
      <c r="AH713" s="15"/>
      <c r="AI713" s="15"/>
      <c r="AJ713" s="15"/>
      <c r="AK713" s="15"/>
      <c r="AL713" s="15"/>
      <c r="AM713" s="15"/>
      <c r="AN713" s="15"/>
      <c r="AO713" s="15"/>
      <c r="AP713" s="15"/>
      <c r="AQ713" s="15"/>
      <c r="AR713" s="15"/>
      <c r="AS713" s="15"/>
      <c r="AT713" s="15"/>
      <c r="AU713" s="15"/>
      <c r="AV713" s="15"/>
      <c r="AW713" s="15"/>
      <c r="AX713" s="15"/>
      <c r="AY713" s="15"/>
      <c r="AZ713" s="15"/>
      <c r="BA713" s="15"/>
      <c r="BB713" s="15"/>
      <c r="BC713" s="15"/>
      <c r="BD713" s="15"/>
      <c r="BE713" s="15"/>
      <c r="BF713" s="15"/>
      <c r="BG713" s="15"/>
      <c r="BH713" s="15"/>
      <c r="BI713" s="15"/>
      <c r="BJ713" s="15"/>
      <c r="BK713" s="15"/>
      <c r="BL713" s="15"/>
      <c r="BM713" s="15"/>
      <c r="BN713" s="15"/>
      <c r="BO713" s="15"/>
      <c r="BP713" s="15"/>
      <c r="BQ713" s="15"/>
      <c r="BR713" s="15"/>
      <c r="BS713" s="15"/>
      <c r="BT713" s="15"/>
      <c r="BU713" s="15"/>
      <c r="BV713" s="15"/>
      <c r="BW713" s="15"/>
      <c r="BX713" s="15"/>
      <c r="BY713" s="15"/>
      <c r="BZ713" s="15"/>
      <c r="CA713" s="8"/>
      <c r="CB713" s="8"/>
      <c r="CC713" s="8"/>
      <c r="CD713" s="8"/>
      <c r="CE713" s="8"/>
      <c r="CF713" s="8"/>
      <c r="CG713" s="8"/>
      <c r="CH713" s="8"/>
      <c r="CI713" s="8"/>
      <c r="CJ713" s="8"/>
      <c r="CK713" s="8"/>
      <c r="CL713" s="8"/>
      <c r="CM713" s="8"/>
      <c r="CN713" s="8"/>
      <c r="CO713" s="8"/>
      <c r="CP713" s="8"/>
      <c r="CQ713" s="8"/>
      <c r="CR713" s="8"/>
      <c r="CS713" s="8"/>
      <c r="CT713" s="8"/>
      <c r="CU713" s="8"/>
      <c r="CV713" s="8"/>
      <c r="CW713" s="8"/>
      <c r="CX713" s="8"/>
    </row>
    <row r="714" ht="14.25" customHeight="1">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c r="BC714" s="15"/>
      <c r="BD714" s="15"/>
      <c r="BE714" s="15"/>
      <c r="BF714" s="15"/>
      <c r="BG714" s="15"/>
      <c r="BH714" s="15"/>
      <c r="BI714" s="15"/>
      <c r="BJ714" s="15"/>
      <c r="BK714" s="15"/>
      <c r="BL714" s="15"/>
      <c r="BM714" s="15"/>
      <c r="BN714" s="15"/>
      <c r="BO714" s="15"/>
      <c r="BP714" s="15"/>
      <c r="BQ714" s="15"/>
      <c r="BR714" s="15"/>
      <c r="BS714" s="15"/>
      <c r="BT714" s="15"/>
      <c r="BU714" s="15"/>
      <c r="BV714" s="15"/>
      <c r="BW714" s="15"/>
      <c r="BX714" s="15"/>
      <c r="BY714" s="15"/>
      <c r="BZ714" s="15"/>
      <c r="CA714" s="8"/>
      <c r="CB714" s="8"/>
      <c r="CC714" s="8"/>
      <c r="CD714" s="8"/>
      <c r="CE714" s="8"/>
      <c r="CF714" s="8"/>
      <c r="CG714" s="8"/>
      <c r="CH714" s="8"/>
      <c r="CI714" s="8"/>
      <c r="CJ714" s="8"/>
      <c r="CK714" s="8"/>
      <c r="CL714" s="8"/>
      <c r="CM714" s="8"/>
      <c r="CN714" s="8"/>
      <c r="CO714" s="8"/>
      <c r="CP714" s="8"/>
      <c r="CQ714" s="8"/>
      <c r="CR714" s="8"/>
      <c r="CS714" s="8"/>
      <c r="CT714" s="8"/>
      <c r="CU714" s="8"/>
      <c r="CV714" s="8"/>
      <c r="CW714" s="8"/>
      <c r="CX714" s="8"/>
    </row>
    <row r="715" ht="14.25" customHeight="1">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c r="AA715" s="15"/>
      <c r="AB715" s="15"/>
      <c r="AC715" s="15"/>
      <c r="AD715" s="15"/>
      <c r="AE715" s="15"/>
      <c r="AF715" s="15"/>
      <c r="AG715" s="15"/>
      <c r="AH715" s="15"/>
      <c r="AI715" s="15"/>
      <c r="AJ715" s="15"/>
      <c r="AK715" s="15"/>
      <c r="AL715" s="15"/>
      <c r="AM715" s="15"/>
      <c r="AN715" s="15"/>
      <c r="AO715" s="15"/>
      <c r="AP715" s="15"/>
      <c r="AQ715" s="15"/>
      <c r="AR715" s="15"/>
      <c r="AS715" s="15"/>
      <c r="AT715" s="15"/>
      <c r="AU715" s="15"/>
      <c r="AV715" s="15"/>
      <c r="AW715" s="15"/>
      <c r="AX715" s="15"/>
      <c r="AY715" s="15"/>
      <c r="AZ715" s="15"/>
      <c r="BA715" s="15"/>
      <c r="BB715" s="15"/>
      <c r="BC715" s="15"/>
      <c r="BD715" s="15"/>
      <c r="BE715" s="15"/>
      <c r="BF715" s="15"/>
      <c r="BG715" s="15"/>
      <c r="BH715" s="15"/>
      <c r="BI715" s="15"/>
      <c r="BJ715" s="15"/>
      <c r="BK715" s="15"/>
      <c r="BL715" s="15"/>
      <c r="BM715" s="15"/>
      <c r="BN715" s="15"/>
      <c r="BO715" s="15"/>
      <c r="BP715" s="15"/>
      <c r="BQ715" s="15"/>
      <c r="BR715" s="15"/>
      <c r="BS715" s="15"/>
      <c r="BT715" s="15"/>
      <c r="BU715" s="15"/>
      <c r="BV715" s="15"/>
      <c r="BW715" s="15"/>
      <c r="BX715" s="15"/>
      <c r="BY715" s="15"/>
      <c r="BZ715" s="15"/>
      <c r="CA715" s="8"/>
      <c r="CB715" s="8"/>
      <c r="CC715" s="8"/>
      <c r="CD715" s="8"/>
      <c r="CE715" s="8"/>
      <c r="CF715" s="8"/>
      <c r="CG715" s="8"/>
      <c r="CH715" s="8"/>
      <c r="CI715" s="8"/>
      <c r="CJ715" s="8"/>
      <c r="CK715" s="8"/>
      <c r="CL715" s="8"/>
      <c r="CM715" s="8"/>
      <c r="CN715" s="8"/>
      <c r="CO715" s="8"/>
      <c r="CP715" s="8"/>
      <c r="CQ715" s="8"/>
      <c r="CR715" s="8"/>
      <c r="CS715" s="8"/>
      <c r="CT715" s="8"/>
      <c r="CU715" s="8"/>
      <c r="CV715" s="8"/>
      <c r="CW715" s="8"/>
      <c r="CX715" s="8"/>
    </row>
    <row r="716" ht="14.25" customHeight="1">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c r="BC716" s="15"/>
      <c r="BD716" s="15"/>
      <c r="BE716" s="15"/>
      <c r="BF716" s="15"/>
      <c r="BG716" s="15"/>
      <c r="BH716" s="15"/>
      <c r="BI716" s="15"/>
      <c r="BJ716" s="15"/>
      <c r="BK716" s="15"/>
      <c r="BL716" s="15"/>
      <c r="BM716" s="15"/>
      <c r="BN716" s="15"/>
      <c r="BO716" s="15"/>
      <c r="BP716" s="15"/>
      <c r="BQ716" s="15"/>
      <c r="BR716" s="15"/>
      <c r="BS716" s="15"/>
      <c r="BT716" s="15"/>
      <c r="BU716" s="15"/>
      <c r="BV716" s="15"/>
      <c r="BW716" s="15"/>
      <c r="BX716" s="15"/>
      <c r="BY716" s="15"/>
      <c r="BZ716" s="15"/>
      <c r="CA716" s="8"/>
      <c r="CB716" s="8"/>
      <c r="CC716" s="8"/>
      <c r="CD716" s="8"/>
      <c r="CE716" s="8"/>
      <c r="CF716" s="8"/>
      <c r="CG716" s="8"/>
      <c r="CH716" s="8"/>
      <c r="CI716" s="8"/>
      <c r="CJ716" s="8"/>
      <c r="CK716" s="8"/>
      <c r="CL716" s="8"/>
      <c r="CM716" s="8"/>
      <c r="CN716" s="8"/>
      <c r="CO716" s="8"/>
      <c r="CP716" s="8"/>
      <c r="CQ716" s="8"/>
      <c r="CR716" s="8"/>
      <c r="CS716" s="8"/>
      <c r="CT716" s="8"/>
      <c r="CU716" s="8"/>
      <c r="CV716" s="8"/>
      <c r="CW716" s="8"/>
      <c r="CX716" s="8"/>
    </row>
    <row r="717" ht="14.25" customHeight="1">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c r="AA717" s="15"/>
      <c r="AB717" s="15"/>
      <c r="AC717" s="15"/>
      <c r="AD717" s="15"/>
      <c r="AE717" s="15"/>
      <c r="AF717" s="15"/>
      <c r="AG717" s="15"/>
      <c r="AH717" s="15"/>
      <c r="AI717" s="15"/>
      <c r="AJ717" s="15"/>
      <c r="AK717" s="15"/>
      <c r="AL717" s="15"/>
      <c r="AM717" s="15"/>
      <c r="AN717" s="15"/>
      <c r="AO717" s="15"/>
      <c r="AP717" s="15"/>
      <c r="AQ717" s="15"/>
      <c r="AR717" s="15"/>
      <c r="AS717" s="15"/>
      <c r="AT717" s="15"/>
      <c r="AU717" s="15"/>
      <c r="AV717" s="15"/>
      <c r="AW717" s="15"/>
      <c r="AX717" s="15"/>
      <c r="AY717" s="15"/>
      <c r="AZ717" s="15"/>
      <c r="BA717" s="15"/>
      <c r="BB717" s="15"/>
      <c r="BC717" s="15"/>
      <c r="BD717" s="15"/>
      <c r="BE717" s="15"/>
      <c r="BF717" s="15"/>
      <c r="BG717" s="15"/>
      <c r="BH717" s="15"/>
      <c r="BI717" s="15"/>
      <c r="BJ717" s="15"/>
      <c r="BK717" s="15"/>
      <c r="BL717" s="15"/>
      <c r="BM717" s="15"/>
      <c r="BN717" s="15"/>
      <c r="BO717" s="15"/>
      <c r="BP717" s="15"/>
      <c r="BQ717" s="15"/>
      <c r="BR717" s="15"/>
      <c r="BS717" s="15"/>
      <c r="BT717" s="15"/>
      <c r="BU717" s="15"/>
      <c r="BV717" s="15"/>
      <c r="BW717" s="15"/>
      <c r="BX717" s="15"/>
      <c r="BY717" s="15"/>
      <c r="BZ717" s="15"/>
      <c r="CA717" s="8"/>
      <c r="CB717" s="8"/>
      <c r="CC717" s="8"/>
      <c r="CD717" s="8"/>
      <c r="CE717" s="8"/>
      <c r="CF717" s="8"/>
      <c r="CG717" s="8"/>
      <c r="CH717" s="8"/>
      <c r="CI717" s="8"/>
      <c r="CJ717" s="8"/>
      <c r="CK717" s="8"/>
      <c r="CL717" s="8"/>
      <c r="CM717" s="8"/>
      <c r="CN717" s="8"/>
      <c r="CO717" s="8"/>
      <c r="CP717" s="8"/>
      <c r="CQ717" s="8"/>
      <c r="CR717" s="8"/>
      <c r="CS717" s="8"/>
      <c r="CT717" s="8"/>
      <c r="CU717" s="8"/>
      <c r="CV717" s="8"/>
      <c r="CW717" s="8"/>
      <c r="CX717" s="8"/>
    </row>
    <row r="718" ht="14.25" customHeight="1">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c r="BC718" s="15"/>
      <c r="BD718" s="15"/>
      <c r="BE718" s="15"/>
      <c r="BF718" s="15"/>
      <c r="BG718" s="15"/>
      <c r="BH718" s="15"/>
      <c r="BI718" s="15"/>
      <c r="BJ718" s="15"/>
      <c r="BK718" s="15"/>
      <c r="BL718" s="15"/>
      <c r="BM718" s="15"/>
      <c r="BN718" s="15"/>
      <c r="BO718" s="15"/>
      <c r="BP718" s="15"/>
      <c r="BQ718" s="15"/>
      <c r="BR718" s="15"/>
      <c r="BS718" s="15"/>
      <c r="BT718" s="15"/>
      <c r="BU718" s="15"/>
      <c r="BV718" s="15"/>
      <c r="BW718" s="15"/>
      <c r="BX718" s="15"/>
      <c r="BY718" s="15"/>
      <c r="BZ718" s="15"/>
      <c r="CA718" s="8"/>
      <c r="CB718" s="8"/>
      <c r="CC718" s="8"/>
      <c r="CD718" s="8"/>
      <c r="CE718" s="8"/>
      <c r="CF718" s="8"/>
      <c r="CG718" s="8"/>
      <c r="CH718" s="8"/>
      <c r="CI718" s="8"/>
      <c r="CJ718" s="8"/>
      <c r="CK718" s="8"/>
      <c r="CL718" s="8"/>
      <c r="CM718" s="8"/>
      <c r="CN718" s="8"/>
      <c r="CO718" s="8"/>
      <c r="CP718" s="8"/>
      <c r="CQ718" s="8"/>
      <c r="CR718" s="8"/>
      <c r="CS718" s="8"/>
      <c r="CT718" s="8"/>
      <c r="CU718" s="8"/>
      <c r="CV718" s="8"/>
      <c r="CW718" s="8"/>
      <c r="CX718" s="8"/>
    </row>
    <row r="719" ht="14.25" customHeight="1">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5"/>
      <c r="BC719" s="15"/>
      <c r="BD719" s="15"/>
      <c r="BE719" s="15"/>
      <c r="BF719" s="15"/>
      <c r="BG719" s="15"/>
      <c r="BH719" s="15"/>
      <c r="BI719" s="15"/>
      <c r="BJ719" s="15"/>
      <c r="BK719" s="15"/>
      <c r="BL719" s="15"/>
      <c r="BM719" s="15"/>
      <c r="BN719" s="15"/>
      <c r="BO719" s="15"/>
      <c r="BP719" s="15"/>
      <c r="BQ719" s="15"/>
      <c r="BR719" s="15"/>
      <c r="BS719" s="15"/>
      <c r="BT719" s="15"/>
      <c r="BU719" s="15"/>
      <c r="BV719" s="15"/>
      <c r="BW719" s="15"/>
      <c r="BX719" s="15"/>
      <c r="BY719" s="15"/>
      <c r="BZ719" s="15"/>
      <c r="CA719" s="8"/>
      <c r="CB719" s="8"/>
      <c r="CC719" s="8"/>
      <c r="CD719" s="8"/>
      <c r="CE719" s="8"/>
      <c r="CF719" s="8"/>
      <c r="CG719" s="8"/>
      <c r="CH719" s="8"/>
      <c r="CI719" s="8"/>
      <c r="CJ719" s="8"/>
      <c r="CK719" s="8"/>
      <c r="CL719" s="8"/>
      <c r="CM719" s="8"/>
      <c r="CN719" s="8"/>
      <c r="CO719" s="8"/>
      <c r="CP719" s="8"/>
      <c r="CQ719" s="8"/>
      <c r="CR719" s="8"/>
      <c r="CS719" s="8"/>
      <c r="CT719" s="8"/>
      <c r="CU719" s="8"/>
      <c r="CV719" s="8"/>
      <c r="CW719" s="8"/>
      <c r="CX719" s="8"/>
    </row>
    <row r="720" ht="14.25" customHeight="1">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c r="BC720" s="15"/>
      <c r="BD720" s="15"/>
      <c r="BE720" s="15"/>
      <c r="BF720" s="15"/>
      <c r="BG720" s="15"/>
      <c r="BH720" s="15"/>
      <c r="BI720" s="15"/>
      <c r="BJ720" s="15"/>
      <c r="BK720" s="15"/>
      <c r="BL720" s="15"/>
      <c r="BM720" s="15"/>
      <c r="BN720" s="15"/>
      <c r="BO720" s="15"/>
      <c r="BP720" s="15"/>
      <c r="BQ720" s="15"/>
      <c r="BR720" s="15"/>
      <c r="BS720" s="15"/>
      <c r="BT720" s="15"/>
      <c r="BU720" s="15"/>
      <c r="BV720" s="15"/>
      <c r="BW720" s="15"/>
      <c r="BX720" s="15"/>
      <c r="BY720" s="15"/>
      <c r="BZ720" s="15"/>
      <c r="CA720" s="8"/>
      <c r="CB720" s="8"/>
      <c r="CC720" s="8"/>
      <c r="CD720" s="8"/>
      <c r="CE720" s="8"/>
      <c r="CF720" s="8"/>
      <c r="CG720" s="8"/>
      <c r="CH720" s="8"/>
      <c r="CI720" s="8"/>
      <c r="CJ720" s="8"/>
      <c r="CK720" s="8"/>
      <c r="CL720" s="8"/>
      <c r="CM720" s="8"/>
      <c r="CN720" s="8"/>
      <c r="CO720" s="8"/>
      <c r="CP720" s="8"/>
      <c r="CQ720" s="8"/>
      <c r="CR720" s="8"/>
      <c r="CS720" s="8"/>
      <c r="CT720" s="8"/>
      <c r="CU720" s="8"/>
      <c r="CV720" s="8"/>
      <c r="CW720" s="8"/>
      <c r="CX720" s="8"/>
    </row>
    <row r="721" ht="14.25" customHeight="1">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5"/>
      <c r="BC721" s="15"/>
      <c r="BD721" s="15"/>
      <c r="BE721" s="15"/>
      <c r="BF721" s="15"/>
      <c r="BG721" s="15"/>
      <c r="BH721" s="15"/>
      <c r="BI721" s="15"/>
      <c r="BJ721" s="15"/>
      <c r="BK721" s="15"/>
      <c r="BL721" s="15"/>
      <c r="BM721" s="15"/>
      <c r="BN721" s="15"/>
      <c r="BO721" s="15"/>
      <c r="BP721" s="15"/>
      <c r="BQ721" s="15"/>
      <c r="BR721" s="15"/>
      <c r="BS721" s="15"/>
      <c r="BT721" s="15"/>
      <c r="BU721" s="15"/>
      <c r="BV721" s="15"/>
      <c r="BW721" s="15"/>
      <c r="BX721" s="15"/>
      <c r="BY721" s="15"/>
      <c r="BZ721" s="15"/>
      <c r="CA721" s="8"/>
      <c r="CB721" s="8"/>
      <c r="CC721" s="8"/>
      <c r="CD721" s="8"/>
      <c r="CE721" s="8"/>
      <c r="CF721" s="8"/>
      <c r="CG721" s="8"/>
      <c r="CH721" s="8"/>
      <c r="CI721" s="8"/>
      <c r="CJ721" s="8"/>
      <c r="CK721" s="8"/>
      <c r="CL721" s="8"/>
      <c r="CM721" s="8"/>
      <c r="CN721" s="8"/>
      <c r="CO721" s="8"/>
      <c r="CP721" s="8"/>
      <c r="CQ721" s="8"/>
      <c r="CR721" s="8"/>
      <c r="CS721" s="8"/>
      <c r="CT721" s="8"/>
      <c r="CU721" s="8"/>
      <c r="CV721" s="8"/>
      <c r="CW721" s="8"/>
      <c r="CX721" s="8"/>
    </row>
    <row r="722" ht="14.25" customHeight="1">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c r="AA722" s="15"/>
      <c r="AB722" s="15"/>
      <c r="AC722" s="15"/>
      <c r="AD722" s="15"/>
      <c r="AE722" s="15"/>
      <c r="AF722" s="15"/>
      <c r="AG722" s="15"/>
      <c r="AH722" s="15"/>
      <c r="AI722" s="15"/>
      <c r="AJ722" s="15"/>
      <c r="AK722" s="15"/>
      <c r="AL722" s="15"/>
      <c r="AM722" s="15"/>
      <c r="AN722" s="15"/>
      <c r="AO722" s="15"/>
      <c r="AP722" s="15"/>
      <c r="AQ722" s="15"/>
      <c r="AR722" s="15"/>
      <c r="AS722" s="15"/>
      <c r="AT722" s="15"/>
      <c r="AU722" s="15"/>
      <c r="AV722" s="15"/>
      <c r="AW722" s="15"/>
      <c r="AX722" s="15"/>
      <c r="AY722" s="15"/>
      <c r="AZ722" s="15"/>
      <c r="BA722" s="15"/>
      <c r="BB722" s="15"/>
      <c r="BC722" s="15"/>
      <c r="BD722" s="15"/>
      <c r="BE722" s="15"/>
      <c r="BF722" s="15"/>
      <c r="BG722" s="15"/>
      <c r="BH722" s="15"/>
      <c r="BI722" s="15"/>
      <c r="BJ722" s="15"/>
      <c r="BK722" s="15"/>
      <c r="BL722" s="15"/>
      <c r="BM722" s="15"/>
      <c r="BN722" s="15"/>
      <c r="BO722" s="15"/>
      <c r="BP722" s="15"/>
      <c r="BQ722" s="15"/>
      <c r="BR722" s="15"/>
      <c r="BS722" s="15"/>
      <c r="BT722" s="15"/>
      <c r="BU722" s="15"/>
      <c r="BV722" s="15"/>
      <c r="BW722" s="15"/>
      <c r="BX722" s="15"/>
      <c r="BY722" s="15"/>
      <c r="BZ722" s="15"/>
      <c r="CA722" s="8"/>
      <c r="CB722" s="8"/>
      <c r="CC722" s="8"/>
      <c r="CD722" s="8"/>
      <c r="CE722" s="8"/>
      <c r="CF722" s="8"/>
      <c r="CG722" s="8"/>
      <c r="CH722" s="8"/>
      <c r="CI722" s="8"/>
      <c r="CJ722" s="8"/>
      <c r="CK722" s="8"/>
      <c r="CL722" s="8"/>
      <c r="CM722" s="8"/>
      <c r="CN722" s="8"/>
      <c r="CO722" s="8"/>
      <c r="CP722" s="8"/>
      <c r="CQ722" s="8"/>
      <c r="CR722" s="8"/>
      <c r="CS722" s="8"/>
      <c r="CT722" s="8"/>
      <c r="CU722" s="8"/>
      <c r="CV722" s="8"/>
      <c r="CW722" s="8"/>
      <c r="CX722" s="8"/>
    </row>
    <row r="723" ht="14.25" customHeight="1">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c r="AA723" s="15"/>
      <c r="AB723" s="15"/>
      <c r="AC723" s="15"/>
      <c r="AD723" s="15"/>
      <c r="AE723" s="15"/>
      <c r="AF723" s="15"/>
      <c r="AG723" s="15"/>
      <c r="AH723" s="15"/>
      <c r="AI723" s="15"/>
      <c r="AJ723" s="15"/>
      <c r="AK723" s="15"/>
      <c r="AL723" s="15"/>
      <c r="AM723" s="15"/>
      <c r="AN723" s="15"/>
      <c r="AO723" s="15"/>
      <c r="AP723" s="15"/>
      <c r="AQ723" s="15"/>
      <c r="AR723" s="15"/>
      <c r="AS723" s="15"/>
      <c r="AT723" s="15"/>
      <c r="AU723" s="15"/>
      <c r="AV723" s="15"/>
      <c r="AW723" s="15"/>
      <c r="AX723" s="15"/>
      <c r="AY723" s="15"/>
      <c r="AZ723" s="15"/>
      <c r="BA723" s="15"/>
      <c r="BB723" s="15"/>
      <c r="BC723" s="15"/>
      <c r="BD723" s="15"/>
      <c r="BE723" s="15"/>
      <c r="BF723" s="15"/>
      <c r="BG723" s="15"/>
      <c r="BH723" s="15"/>
      <c r="BI723" s="15"/>
      <c r="BJ723" s="15"/>
      <c r="BK723" s="15"/>
      <c r="BL723" s="15"/>
      <c r="BM723" s="15"/>
      <c r="BN723" s="15"/>
      <c r="BO723" s="15"/>
      <c r="BP723" s="15"/>
      <c r="BQ723" s="15"/>
      <c r="BR723" s="15"/>
      <c r="BS723" s="15"/>
      <c r="BT723" s="15"/>
      <c r="BU723" s="15"/>
      <c r="BV723" s="15"/>
      <c r="BW723" s="15"/>
      <c r="BX723" s="15"/>
      <c r="BY723" s="15"/>
      <c r="BZ723" s="15"/>
      <c r="CA723" s="8"/>
      <c r="CB723" s="8"/>
      <c r="CC723" s="8"/>
      <c r="CD723" s="8"/>
      <c r="CE723" s="8"/>
      <c r="CF723" s="8"/>
      <c r="CG723" s="8"/>
      <c r="CH723" s="8"/>
      <c r="CI723" s="8"/>
      <c r="CJ723" s="8"/>
      <c r="CK723" s="8"/>
      <c r="CL723" s="8"/>
      <c r="CM723" s="8"/>
      <c r="CN723" s="8"/>
      <c r="CO723" s="8"/>
      <c r="CP723" s="8"/>
      <c r="CQ723" s="8"/>
      <c r="CR723" s="8"/>
      <c r="CS723" s="8"/>
      <c r="CT723" s="8"/>
      <c r="CU723" s="8"/>
      <c r="CV723" s="8"/>
      <c r="CW723" s="8"/>
      <c r="CX723" s="8"/>
    </row>
    <row r="724" ht="14.25" customHeight="1">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15"/>
      <c r="AO724" s="15"/>
      <c r="AP724" s="15"/>
      <c r="AQ724" s="15"/>
      <c r="AR724" s="15"/>
      <c r="AS724" s="15"/>
      <c r="AT724" s="15"/>
      <c r="AU724" s="15"/>
      <c r="AV724" s="15"/>
      <c r="AW724" s="15"/>
      <c r="AX724" s="15"/>
      <c r="AY724" s="15"/>
      <c r="AZ724" s="15"/>
      <c r="BA724" s="15"/>
      <c r="BB724" s="15"/>
      <c r="BC724" s="15"/>
      <c r="BD724" s="15"/>
      <c r="BE724" s="15"/>
      <c r="BF724" s="15"/>
      <c r="BG724" s="15"/>
      <c r="BH724" s="15"/>
      <c r="BI724" s="15"/>
      <c r="BJ724" s="15"/>
      <c r="BK724" s="15"/>
      <c r="BL724" s="15"/>
      <c r="BM724" s="15"/>
      <c r="BN724" s="15"/>
      <c r="BO724" s="15"/>
      <c r="BP724" s="15"/>
      <c r="BQ724" s="15"/>
      <c r="BR724" s="15"/>
      <c r="BS724" s="15"/>
      <c r="BT724" s="15"/>
      <c r="BU724" s="15"/>
      <c r="BV724" s="15"/>
      <c r="BW724" s="15"/>
      <c r="BX724" s="15"/>
      <c r="BY724" s="15"/>
      <c r="BZ724" s="15"/>
      <c r="CA724" s="8"/>
      <c r="CB724" s="8"/>
      <c r="CC724" s="8"/>
      <c r="CD724" s="8"/>
      <c r="CE724" s="8"/>
      <c r="CF724" s="8"/>
      <c r="CG724" s="8"/>
      <c r="CH724" s="8"/>
      <c r="CI724" s="8"/>
      <c r="CJ724" s="8"/>
      <c r="CK724" s="8"/>
      <c r="CL724" s="8"/>
      <c r="CM724" s="8"/>
      <c r="CN724" s="8"/>
      <c r="CO724" s="8"/>
      <c r="CP724" s="8"/>
      <c r="CQ724" s="8"/>
      <c r="CR724" s="8"/>
      <c r="CS724" s="8"/>
      <c r="CT724" s="8"/>
      <c r="CU724" s="8"/>
      <c r="CV724" s="8"/>
      <c r="CW724" s="8"/>
      <c r="CX724" s="8"/>
    </row>
    <row r="725" ht="14.25" customHeight="1">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c r="AA725" s="15"/>
      <c r="AB725" s="15"/>
      <c r="AC725" s="15"/>
      <c r="AD725" s="15"/>
      <c r="AE725" s="15"/>
      <c r="AF725" s="15"/>
      <c r="AG725" s="15"/>
      <c r="AH725" s="15"/>
      <c r="AI725" s="15"/>
      <c r="AJ725" s="15"/>
      <c r="AK725" s="15"/>
      <c r="AL725" s="15"/>
      <c r="AM725" s="15"/>
      <c r="AN725" s="15"/>
      <c r="AO725" s="15"/>
      <c r="AP725" s="15"/>
      <c r="AQ725" s="15"/>
      <c r="AR725" s="15"/>
      <c r="AS725" s="15"/>
      <c r="AT725" s="15"/>
      <c r="AU725" s="15"/>
      <c r="AV725" s="15"/>
      <c r="AW725" s="15"/>
      <c r="AX725" s="15"/>
      <c r="AY725" s="15"/>
      <c r="AZ725" s="15"/>
      <c r="BA725" s="15"/>
      <c r="BB725" s="15"/>
      <c r="BC725" s="15"/>
      <c r="BD725" s="15"/>
      <c r="BE725" s="15"/>
      <c r="BF725" s="15"/>
      <c r="BG725" s="15"/>
      <c r="BH725" s="15"/>
      <c r="BI725" s="15"/>
      <c r="BJ725" s="15"/>
      <c r="BK725" s="15"/>
      <c r="BL725" s="15"/>
      <c r="BM725" s="15"/>
      <c r="BN725" s="15"/>
      <c r="BO725" s="15"/>
      <c r="BP725" s="15"/>
      <c r="BQ725" s="15"/>
      <c r="BR725" s="15"/>
      <c r="BS725" s="15"/>
      <c r="BT725" s="15"/>
      <c r="BU725" s="15"/>
      <c r="BV725" s="15"/>
      <c r="BW725" s="15"/>
      <c r="BX725" s="15"/>
      <c r="BY725" s="15"/>
      <c r="BZ725" s="15"/>
      <c r="CA725" s="8"/>
      <c r="CB725" s="8"/>
      <c r="CC725" s="8"/>
      <c r="CD725" s="8"/>
      <c r="CE725" s="8"/>
      <c r="CF725" s="8"/>
      <c r="CG725" s="8"/>
      <c r="CH725" s="8"/>
      <c r="CI725" s="8"/>
      <c r="CJ725" s="8"/>
      <c r="CK725" s="8"/>
      <c r="CL725" s="8"/>
      <c r="CM725" s="8"/>
      <c r="CN725" s="8"/>
      <c r="CO725" s="8"/>
      <c r="CP725" s="8"/>
      <c r="CQ725" s="8"/>
      <c r="CR725" s="8"/>
      <c r="CS725" s="8"/>
      <c r="CT725" s="8"/>
      <c r="CU725" s="8"/>
      <c r="CV725" s="8"/>
      <c r="CW725" s="8"/>
      <c r="CX725" s="8"/>
    </row>
    <row r="726" ht="14.25" customHeight="1">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c r="BC726" s="15"/>
      <c r="BD726" s="15"/>
      <c r="BE726" s="15"/>
      <c r="BF726" s="15"/>
      <c r="BG726" s="15"/>
      <c r="BH726" s="15"/>
      <c r="BI726" s="15"/>
      <c r="BJ726" s="15"/>
      <c r="BK726" s="15"/>
      <c r="BL726" s="15"/>
      <c r="BM726" s="15"/>
      <c r="BN726" s="15"/>
      <c r="BO726" s="15"/>
      <c r="BP726" s="15"/>
      <c r="BQ726" s="15"/>
      <c r="BR726" s="15"/>
      <c r="BS726" s="15"/>
      <c r="BT726" s="15"/>
      <c r="BU726" s="15"/>
      <c r="BV726" s="15"/>
      <c r="BW726" s="15"/>
      <c r="BX726" s="15"/>
      <c r="BY726" s="15"/>
      <c r="BZ726" s="15"/>
      <c r="CA726" s="8"/>
      <c r="CB726" s="8"/>
      <c r="CC726" s="8"/>
      <c r="CD726" s="8"/>
      <c r="CE726" s="8"/>
      <c r="CF726" s="8"/>
      <c r="CG726" s="8"/>
      <c r="CH726" s="8"/>
      <c r="CI726" s="8"/>
      <c r="CJ726" s="8"/>
      <c r="CK726" s="8"/>
      <c r="CL726" s="8"/>
      <c r="CM726" s="8"/>
      <c r="CN726" s="8"/>
      <c r="CO726" s="8"/>
      <c r="CP726" s="8"/>
      <c r="CQ726" s="8"/>
      <c r="CR726" s="8"/>
      <c r="CS726" s="8"/>
      <c r="CT726" s="8"/>
      <c r="CU726" s="8"/>
      <c r="CV726" s="8"/>
      <c r="CW726" s="8"/>
      <c r="CX726" s="8"/>
    </row>
    <row r="727" ht="14.25" customHeight="1">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c r="AA727" s="15"/>
      <c r="AB727" s="15"/>
      <c r="AC727" s="15"/>
      <c r="AD727" s="15"/>
      <c r="AE727" s="15"/>
      <c r="AF727" s="15"/>
      <c r="AG727" s="15"/>
      <c r="AH727" s="15"/>
      <c r="AI727" s="15"/>
      <c r="AJ727" s="15"/>
      <c r="AK727" s="15"/>
      <c r="AL727" s="15"/>
      <c r="AM727" s="15"/>
      <c r="AN727" s="15"/>
      <c r="AO727" s="15"/>
      <c r="AP727" s="15"/>
      <c r="AQ727" s="15"/>
      <c r="AR727" s="15"/>
      <c r="AS727" s="15"/>
      <c r="AT727" s="15"/>
      <c r="AU727" s="15"/>
      <c r="AV727" s="15"/>
      <c r="AW727" s="15"/>
      <c r="AX727" s="15"/>
      <c r="AY727" s="15"/>
      <c r="AZ727" s="15"/>
      <c r="BA727" s="15"/>
      <c r="BB727" s="15"/>
      <c r="BC727" s="15"/>
      <c r="BD727" s="15"/>
      <c r="BE727" s="15"/>
      <c r="BF727" s="15"/>
      <c r="BG727" s="15"/>
      <c r="BH727" s="15"/>
      <c r="BI727" s="15"/>
      <c r="BJ727" s="15"/>
      <c r="BK727" s="15"/>
      <c r="BL727" s="15"/>
      <c r="BM727" s="15"/>
      <c r="BN727" s="15"/>
      <c r="BO727" s="15"/>
      <c r="BP727" s="15"/>
      <c r="BQ727" s="15"/>
      <c r="BR727" s="15"/>
      <c r="BS727" s="15"/>
      <c r="BT727" s="15"/>
      <c r="BU727" s="15"/>
      <c r="BV727" s="15"/>
      <c r="BW727" s="15"/>
      <c r="BX727" s="15"/>
      <c r="BY727" s="15"/>
      <c r="BZ727" s="15"/>
      <c r="CA727" s="8"/>
      <c r="CB727" s="8"/>
      <c r="CC727" s="8"/>
      <c r="CD727" s="8"/>
      <c r="CE727" s="8"/>
      <c r="CF727" s="8"/>
      <c r="CG727" s="8"/>
      <c r="CH727" s="8"/>
      <c r="CI727" s="8"/>
      <c r="CJ727" s="8"/>
      <c r="CK727" s="8"/>
      <c r="CL727" s="8"/>
      <c r="CM727" s="8"/>
      <c r="CN727" s="8"/>
      <c r="CO727" s="8"/>
      <c r="CP727" s="8"/>
      <c r="CQ727" s="8"/>
      <c r="CR727" s="8"/>
      <c r="CS727" s="8"/>
      <c r="CT727" s="8"/>
      <c r="CU727" s="8"/>
      <c r="CV727" s="8"/>
      <c r="CW727" s="8"/>
      <c r="CX727" s="8"/>
    </row>
    <row r="728" ht="14.25" customHeight="1">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c r="BC728" s="15"/>
      <c r="BD728" s="15"/>
      <c r="BE728" s="15"/>
      <c r="BF728" s="15"/>
      <c r="BG728" s="15"/>
      <c r="BH728" s="15"/>
      <c r="BI728" s="15"/>
      <c r="BJ728" s="15"/>
      <c r="BK728" s="15"/>
      <c r="BL728" s="15"/>
      <c r="BM728" s="15"/>
      <c r="BN728" s="15"/>
      <c r="BO728" s="15"/>
      <c r="BP728" s="15"/>
      <c r="BQ728" s="15"/>
      <c r="BR728" s="15"/>
      <c r="BS728" s="15"/>
      <c r="BT728" s="15"/>
      <c r="BU728" s="15"/>
      <c r="BV728" s="15"/>
      <c r="BW728" s="15"/>
      <c r="BX728" s="15"/>
      <c r="BY728" s="15"/>
      <c r="BZ728" s="15"/>
      <c r="CA728" s="8"/>
      <c r="CB728" s="8"/>
      <c r="CC728" s="8"/>
      <c r="CD728" s="8"/>
      <c r="CE728" s="8"/>
      <c r="CF728" s="8"/>
      <c r="CG728" s="8"/>
      <c r="CH728" s="8"/>
      <c r="CI728" s="8"/>
      <c r="CJ728" s="8"/>
      <c r="CK728" s="8"/>
      <c r="CL728" s="8"/>
      <c r="CM728" s="8"/>
      <c r="CN728" s="8"/>
      <c r="CO728" s="8"/>
      <c r="CP728" s="8"/>
      <c r="CQ728" s="8"/>
      <c r="CR728" s="8"/>
      <c r="CS728" s="8"/>
      <c r="CT728" s="8"/>
      <c r="CU728" s="8"/>
      <c r="CV728" s="8"/>
      <c r="CW728" s="8"/>
      <c r="CX728" s="8"/>
    </row>
    <row r="729" ht="14.25" customHeight="1">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c r="AA729" s="15"/>
      <c r="AB729" s="15"/>
      <c r="AC729" s="15"/>
      <c r="AD729" s="15"/>
      <c r="AE729" s="15"/>
      <c r="AF729" s="15"/>
      <c r="AG729" s="15"/>
      <c r="AH729" s="15"/>
      <c r="AI729" s="15"/>
      <c r="AJ729" s="15"/>
      <c r="AK729" s="15"/>
      <c r="AL729" s="15"/>
      <c r="AM729" s="15"/>
      <c r="AN729" s="15"/>
      <c r="AO729" s="15"/>
      <c r="AP729" s="15"/>
      <c r="AQ729" s="15"/>
      <c r="AR729" s="15"/>
      <c r="AS729" s="15"/>
      <c r="AT729" s="15"/>
      <c r="AU729" s="15"/>
      <c r="AV729" s="15"/>
      <c r="AW729" s="15"/>
      <c r="AX729" s="15"/>
      <c r="AY729" s="15"/>
      <c r="AZ729" s="15"/>
      <c r="BA729" s="15"/>
      <c r="BB729" s="15"/>
      <c r="BC729" s="15"/>
      <c r="BD729" s="15"/>
      <c r="BE729" s="15"/>
      <c r="BF729" s="15"/>
      <c r="BG729" s="15"/>
      <c r="BH729" s="15"/>
      <c r="BI729" s="15"/>
      <c r="BJ729" s="15"/>
      <c r="BK729" s="15"/>
      <c r="BL729" s="15"/>
      <c r="BM729" s="15"/>
      <c r="BN729" s="15"/>
      <c r="BO729" s="15"/>
      <c r="BP729" s="15"/>
      <c r="BQ729" s="15"/>
      <c r="BR729" s="15"/>
      <c r="BS729" s="15"/>
      <c r="BT729" s="15"/>
      <c r="BU729" s="15"/>
      <c r="BV729" s="15"/>
      <c r="BW729" s="15"/>
      <c r="BX729" s="15"/>
      <c r="BY729" s="15"/>
      <c r="BZ729" s="15"/>
      <c r="CA729" s="8"/>
      <c r="CB729" s="8"/>
      <c r="CC729" s="8"/>
      <c r="CD729" s="8"/>
      <c r="CE729" s="8"/>
      <c r="CF729" s="8"/>
      <c r="CG729" s="8"/>
      <c r="CH729" s="8"/>
      <c r="CI729" s="8"/>
      <c r="CJ729" s="8"/>
      <c r="CK729" s="8"/>
      <c r="CL729" s="8"/>
      <c r="CM729" s="8"/>
      <c r="CN729" s="8"/>
      <c r="CO729" s="8"/>
      <c r="CP729" s="8"/>
      <c r="CQ729" s="8"/>
      <c r="CR729" s="8"/>
      <c r="CS729" s="8"/>
      <c r="CT729" s="8"/>
      <c r="CU729" s="8"/>
      <c r="CV729" s="8"/>
      <c r="CW729" s="8"/>
      <c r="CX729" s="8"/>
    </row>
    <row r="730" ht="14.25" customHeight="1">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c r="BC730" s="15"/>
      <c r="BD730" s="15"/>
      <c r="BE730" s="15"/>
      <c r="BF730" s="15"/>
      <c r="BG730" s="15"/>
      <c r="BH730" s="15"/>
      <c r="BI730" s="15"/>
      <c r="BJ730" s="15"/>
      <c r="BK730" s="15"/>
      <c r="BL730" s="15"/>
      <c r="BM730" s="15"/>
      <c r="BN730" s="15"/>
      <c r="BO730" s="15"/>
      <c r="BP730" s="15"/>
      <c r="BQ730" s="15"/>
      <c r="BR730" s="15"/>
      <c r="BS730" s="15"/>
      <c r="BT730" s="15"/>
      <c r="BU730" s="15"/>
      <c r="BV730" s="15"/>
      <c r="BW730" s="15"/>
      <c r="BX730" s="15"/>
      <c r="BY730" s="15"/>
      <c r="BZ730" s="15"/>
      <c r="CA730" s="8"/>
      <c r="CB730" s="8"/>
      <c r="CC730" s="8"/>
      <c r="CD730" s="8"/>
      <c r="CE730" s="8"/>
      <c r="CF730" s="8"/>
      <c r="CG730" s="8"/>
      <c r="CH730" s="8"/>
      <c r="CI730" s="8"/>
      <c r="CJ730" s="8"/>
      <c r="CK730" s="8"/>
      <c r="CL730" s="8"/>
      <c r="CM730" s="8"/>
      <c r="CN730" s="8"/>
      <c r="CO730" s="8"/>
      <c r="CP730" s="8"/>
      <c r="CQ730" s="8"/>
      <c r="CR730" s="8"/>
      <c r="CS730" s="8"/>
      <c r="CT730" s="8"/>
      <c r="CU730" s="8"/>
      <c r="CV730" s="8"/>
      <c r="CW730" s="8"/>
      <c r="CX730" s="8"/>
    </row>
    <row r="731" ht="14.25" customHeight="1">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c r="AA731" s="15"/>
      <c r="AB731" s="15"/>
      <c r="AC731" s="15"/>
      <c r="AD731" s="15"/>
      <c r="AE731" s="15"/>
      <c r="AF731" s="15"/>
      <c r="AG731" s="15"/>
      <c r="AH731" s="15"/>
      <c r="AI731" s="15"/>
      <c r="AJ731" s="15"/>
      <c r="AK731" s="15"/>
      <c r="AL731" s="15"/>
      <c r="AM731" s="15"/>
      <c r="AN731" s="15"/>
      <c r="AO731" s="15"/>
      <c r="AP731" s="15"/>
      <c r="AQ731" s="15"/>
      <c r="AR731" s="15"/>
      <c r="AS731" s="15"/>
      <c r="AT731" s="15"/>
      <c r="AU731" s="15"/>
      <c r="AV731" s="15"/>
      <c r="AW731" s="15"/>
      <c r="AX731" s="15"/>
      <c r="AY731" s="15"/>
      <c r="AZ731" s="15"/>
      <c r="BA731" s="15"/>
      <c r="BB731" s="15"/>
      <c r="BC731" s="15"/>
      <c r="BD731" s="15"/>
      <c r="BE731" s="15"/>
      <c r="BF731" s="15"/>
      <c r="BG731" s="15"/>
      <c r="BH731" s="15"/>
      <c r="BI731" s="15"/>
      <c r="BJ731" s="15"/>
      <c r="BK731" s="15"/>
      <c r="BL731" s="15"/>
      <c r="BM731" s="15"/>
      <c r="BN731" s="15"/>
      <c r="BO731" s="15"/>
      <c r="BP731" s="15"/>
      <c r="BQ731" s="15"/>
      <c r="BR731" s="15"/>
      <c r="BS731" s="15"/>
      <c r="BT731" s="15"/>
      <c r="BU731" s="15"/>
      <c r="BV731" s="15"/>
      <c r="BW731" s="15"/>
      <c r="BX731" s="15"/>
      <c r="BY731" s="15"/>
      <c r="BZ731" s="15"/>
      <c r="CA731" s="8"/>
      <c r="CB731" s="8"/>
      <c r="CC731" s="8"/>
      <c r="CD731" s="8"/>
      <c r="CE731" s="8"/>
      <c r="CF731" s="8"/>
      <c r="CG731" s="8"/>
      <c r="CH731" s="8"/>
      <c r="CI731" s="8"/>
      <c r="CJ731" s="8"/>
      <c r="CK731" s="8"/>
      <c r="CL731" s="8"/>
      <c r="CM731" s="8"/>
      <c r="CN731" s="8"/>
      <c r="CO731" s="8"/>
      <c r="CP731" s="8"/>
      <c r="CQ731" s="8"/>
      <c r="CR731" s="8"/>
      <c r="CS731" s="8"/>
      <c r="CT731" s="8"/>
      <c r="CU731" s="8"/>
      <c r="CV731" s="8"/>
      <c r="CW731" s="8"/>
      <c r="CX731" s="8"/>
    </row>
    <row r="732" ht="14.25" customHeight="1">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c r="BC732" s="15"/>
      <c r="BD732" s="15"/>
      <c r="BE732" s="15"/>
      <c r="BF732" s="15"/>
      <c r="BG732" s="15"/>
      <c r="BH732" s="15"/>
      <c r="BI732" s="15"/>
      <c r="BJ732" s="15"/>
      <c r="BK732" s="15"/>
      <c r="BL732" s="15"/>
      <c r="BM732" s="15"/>
      <c r="BN732" s="15"/>
      <c r="BO732" s="15"/>
      <c r="BP732" s="15"/>
      <c r="BQ732" s="15"/>
      <c r="BR732" s="15"/>
      <c r="BS732" s="15"/>
      <c r="BT732" s="15"/>
      <c r="BU732" s="15"/>
      <c r="BV732" s="15"/>
      <c r="BW732" s="15"/>
      <c r="BX732" s="15"/>
      <c r="BY732" s="15"/>
      <c r="BZ732" s="15"/>
      <c r="CA732" s="8"/>
      <c r="CB732" s="8"/>
      <c r="CC732" s="8"/>
      <c r="CD732" s="8"/>
      <c r="CE732" s="8"/>
      <c r="CF732" s="8"/>
      <c r="CG732" s="8"/>
      <c r="CH732" s="8"/>
      <c r="CI732" s="8"/>
      <c r="CJ732" s="8"/>
      <c r="CK732" s="8"/>
      <c r="CL732" s="8"/>
      <c r="CM732" s="8"/>
      <c r="CN732" s="8"/>
      <c r="CO732" s="8"/>
      <c r="CP732" s="8"/>
      <c r="CQ732" s="8"/>
      <c r="CR732" s="8"/>
      <c r="CS732" s="8"/>
      <c r="CT732" s="8"/>
      <c r="CU732" s="8"/>
      <c r="CV732" s="8"/>
      <c r="CW732" s="8"/>
      <c r="CX732" s="8"/>
    </row>
    <row r="733" ht="14.25" customHeight="1">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c r="AA733" s="15"/>
      <c r="AB733" s="15"/>
      <c r="AC733" s="15"/>
      <c r="AD733" s="15"/>
      <c r="AE733" s="15"/>
      <c r="AF733" s="15"/>
      <c r="AG733" s="15"/>
      <c r="AH733" s="15"/>
      <c r="AI733" s="15"/>
      <c r="AJ733" s="15"/>
      <c r="AK733" s="15"/>
      <c r="AL733" s="15"/>
      <c r="AM733" s="15"/>
      <c r="AN733" s="15"/>
      <c r="AO733" s="15"/>
      <c r="AP733" s="15"/>
      <c r="AQ733" s="15"/>
      <c r="AR733" s="15"/>
      <c r="AS733" s="15"/>
      <c r="AT733" s="15"/>
      <c r="AU733" s="15"/>
      <c r="AV733" s="15"/>
      <c r="AW733" s="15"/>
      <c r="AX733" s="15"/>
      <c r="AY733" s="15"/>
      <c r="AZ733" s="15"/>
      <c r="BA733" s="15"/>
      <c r="BB733" s="15"/>
      <c r="BC733" s="15"/>
      <c r="BD733" s="15"/>
      <c r="BE733" s="15"/>
      <c r="BF733" s="15"/>
      <c r="BG733" s="15"/>
      <c r="BH733" s="15"/>
      <c r="BI733" s="15"/>
      <c r="BJ733" s="15"/>
      <c r="BK733" s="15"/>
      <c r="BL733" s="15"/>
      <c r="BM733" s="15"/>
      <c r="BN733" s="15"/>
      <c r="BO733" s="15"/>
      <c r="BP733" s="15"/>
      <c r="BQ733" s="15"/>
      <c r="BR733" s="15"/>
      <c r="BS733" s="15"/>
      <c r="BT733" s="15"/>
      <c r="BU733" s="15"/>
      <c r="BV733" s="15"/>
      <c r="BW733" s="15"/>
      <c r="BX733" s="15"/>
      <c r="BY733" s="15"/>
      <c r="BZ733" s="15"/>
      <c r="CA733" s="8"/>
      <c r="CB733" s="8"/>
      <c r="CC733" s="8"/>
      <c r="CD733" s="8"/>
      <c r="CE733" s="8"/>
      <c r="CF733" s="8"/>
      <c r="CG733" s="8"/>
      <c r="CH733" s="8"/>
      <c r="CI733" s="8"/>
      <c r="CJ733" s="8"/>
      <c r="CK733" s="8"/>
      <c r="CL733" s="8"/>
      <c r="CM733" s="8"/>
      <c r="CN733" s="8"/>
      <c r="CO733" s="8"/>
      <c r="CP733" s="8"/>
      <c r="CQ733" s="8"/>
      <c r="CR733" s="8"/>
      <c r="CS733" s="8"/>
      <c r="CT733" s="8"/>
      <c r="CU733" s="8"/>
      <c r="CV733" s="8"/>
      <c r="CW733" s="8"/>
      <c r="CX733" s="8"/>
    </row>
    <row r="734" ht="14.25" customHeight="1">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c r="BC734" s="15"/>
      <c r="BD734" s="15"/>
      <c r="BE734" s="15"/>
      <c r="BF734" s="15"/>
      <c r="BG734" s="15"/>
      <c r="BH734" s="15"/>
      <c r="BI734" s="15"/>
      <c r="BJ734" s="15"/>
      <c r="BK734" s="15"/>
      <c r="BL734" s="15"/>
      <c r="BM734" s="15"/>
      <c r="BN734" s="15"/>
      <c r="BO734" s="15"/>
      <c r="BP734" s="15"/>
      <c r="BQ734" s="15"/>
      <c r="BR734" s="15"/>
      <c r="BS734" s="15"/>
      <c r="BT734" s="15"/>
      <c r="BU734" s="15"/>
      <c r="BV734" s="15"/>
      <c r="BW734" s="15"/>
      <c r="BX734" s="15"/>
      <c r="BY734" s="15"/>
      <c r="BZ734" s="15"/>
      <c r="CA734" s="8"/>
      <c r="CB734" s="8"/>
      <c r="CC734" s="8"/>
      <c r="CD734" s="8"/>
      <c r="CE734" s="8"/>
      <c r="CF734" s="8"/>
      <c r="CG734" s="8"/>
      <c r="CH734" s="8"/>
      <c r="CI734" s="8"/>
      <c r="CJ734" s="8"/>
      <c r="CK734" s="8"/>
      <c r="CL734" s="8"/>
      <c r="CM734" s="8"/>
      <c r="CN734" s="8"/>
      <c r="CO734" s="8"/>
      <c r="CP734" s="8"/>
      <c r="CQ734" s="8"/>
      <c r="CR734" s="8"/>
      <c r="CS734" s="8"/>
      <c r="CT734" s="8"/>
      <c r="CU734" s="8"/>
      <c r="CV734" s="8"/>
      <c r="CW734" s="8"/>
      <c r="CX734" s="8"/>
    </row>
    <row r="735" ht="14.25" customHeight="1">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5"/>
      <c r="BC735" s="15"/>
      <c r="BD735" s="15"/>
      <c r="BE735" s="15"/>
      <c r="BF735" s="15"/>
      <c r="BG735" s="15"/>
      <c r="BH735" s="15"/>
      <c r="BI735" s="15"/>
      <c r="BJ735" s="15"/>
      <c r="BK735" s="15"/>
      <c r="BL735" s="15"/>
      <c r="BM735" s="15"/>
      <c r="BN735" s="15"/>
      <c r="BO735" s="15"/>
      <c r="BP735" s="15"/>
      <c r="BQ735" s="15"/>
      <c r="BR735" s="15"/>
      <c r="BS735" s="15"/>
      <c r="BT735" s="15"/>
      <c r="BU735" s="15"/>
      <c r="BV735" s="15"/>
      <c r="BW735" s="15"/>
      <c r="BX735" s="15"/>
      <c r="BY735" s="15"/>
      <c r="BZ735" s="15"/>
      <c r="CA735" s="8"/>
      <c r="CB735" s="8"/>
      <c r="CC735" s="8"/>
      <c r="CD735" s="8"/>
      <c r="CE735" s="8"/>
      <c r="CF735" s="8"/>
      <c r="CG735" s="8"/>
      <c r="CH735" s="8"/>
      <c r="CI735" s="8"/>
      <c r="CJ735" s="8"/>
      <c r="CK735" s="8"/>
      <c r="CL735" s="8"/>
      <c r="CM735" s="8"/>
      <c r="CN735" s="8"/>
      <c r="CO735" s="8"/>
      <c r="CP735" s="8"/>
      <c r="CQ735" s="8"/>
      <c r="CR735" s="8"/>
      <c r="CS735" s="8"/>
      <c r="CT735" s="8"/>
      <c r="CU735" s="8"/>
      <c r="CV735" s="8"/>
      <c r="CW735" s="8"/>
      <c r="CX735" s="8"/>
    </row>
    <row r="736" ht="14.25" customHeight="1">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c r="BC736" s="15"/>
      <c r="BD736" s="15"/>
      <c r="BE736" s="15"/>
      <c r="BF736" s="15"/>
      <c r="BG736" s="15"/>
      <c r="BH736" s="15"/>
      <c r="BI736" s="15"/>
      <c r="BJ736" s="15"/>
      <c r="BK736" s="15"/>
      <c r="BL736" s="15"/>
      <c r="BM736" s="15"/>
      <c r="BN736" s="15"/>
      <c r="BO736" s="15"/>
      <c r="BP736" s="15"/>
      <c r="BQ736" s="15"/>
      <c r="BR736" s="15"/>
      <c r="BS736" s="15"/>
      <c r="BT736" s="15"/>
      <c r="BU736" s="15"/>
      <c r="BV736" s="15"/>
      <c r="BW736" s="15"/>
      <c r="BX736" s="15"/>
      <c r="BY736" s="15"/>
      <c r="BZ736" s="15"/>
      <c r="CA736" s="8"/>
      <c r="CB736" s="8"/>
      <c r="CC736" s="8"/>
      <c r="CD736" s="8"/>
      <c r="CE736" s="8"/>
      <c r="CF736" s="8"/>
      <c r="CG736" s="8"/>
      <c r="CH736" s="8"/>
      <c r="CI736" s="8"/>
      <c r="CJ736" s="8"/>
      <c r="CK736" s="8"/>
      <c r="CL736" s="8"/>
      <c r="CM736" s="8"/>
      <c r="CN736" s="8"/>
      <c r="CO736" s="8"/>
      <c r="CP736" s="8"/>
      <c r="CQ736" s="8"/>
      <c r="CR736" s="8"/>
      <c r="CS736" s="8"/>
      <c r="CT736" s="8"/>
      <c r="CU736" s="8"/>
      <c r="CV736" s="8"/>
      <c r="CW736" s="8"/>
      <c r="CX736" s="8"/>
    </row>
    <row r="737" ht="14.25" customHeight="1">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c r="AA737" s="15"/>
      <c r="AB737" s="15"/>
      <c r="AC737" s="15"/>
      <c r="AD737" s="15"/>
      <c r="AE737" s="15"/>
      <c r="AF737" s="15"/>
      <c r="AG737" s="15"/>
      <c r="AH737" s="15"/>
      <c r="AI737" s="15"/>
      <c r="AJ737" s="15"/>
      <c r="AK737" s="15"/>
      <c r="AL737" s="15"/>
      <c r="AM737" s="15"/>
      <c r="AN737" s="15"/>
      <c r="AO737" s="15"/>
      <c r="AP737" s="15"/>
      <c r="AQ737" s="15"/>
      <c r="AR737" s="15"/>
      <c r="AS737" s="15"/>
      <c r="AT737" s="15"/>
      <c r="AU737" s="15"/>
      <c r="AV737" s="15"/>
      <c r="AW737" s="15"/>
      <c r="AX737" s="15"/>
      <c r="AY737" s="15"/>
      <c r="AZ737" s="15"/>
      <c r="BA737" s="15"/>
      <c r="BB737" s="15"/>
      <c r="BC737" s="15"/>
      <c r="BD737" s="15"/>
      <c r="BE737" s="15"/>
      <c r="BF737" s="15"/>
      <c r="BG737" s="15"/>
      <c r="BH737" s="15"/>
      <c r="BI737" s="15"/>
      <c r="BJ737" s="15"/>
      <c r="BK737" s="15"/>
      <c r="BL737" s="15"/>
      <c r="BM737" s="15"/>
      <c r="BN737" s="15"/>
      <c r="BO737" s="15"/>
      <c r="BP737" s="15"/>
      <c r="BQ737" s="15"/>
      <c r="BR737" s="15"/>
      <c r="BS737" s="15"/>
      <c r="BT737" s="15"/>
      <c r="BU737" s="15"/>
      <c r="BV737" s="15"/>
      <c r="BW737" s="15"/>
      <c r="BX737" s="15"/>
      <c r="BY737" s="15"/>
      <c r="BZ737" s="15"/>
      <c r="CA737" s="8"/>
      <c r="CB737" s="8"/>
      <c r="CC737" s="8"/>
      <c r="CD737" s="8"/>
      <c r="CE737" s="8"/>
      <c r="CF737" s="8"/>
      <c r="CG737" s="8"/>
      <c r="CH737" s="8"/>
      <c r="CI737" s="8"/>
      <c r="CJ737" s="8"/>
      <c r="CK737" s="8"/>
      <c r="CL737" s="8"/>
      <c r="CM737" s="8"/>
      <c r="CN737" s="8"/>
      <c r="CO737" s="8"/>
      <c r="CP737" s="8"/>
      <c r="CQ737" s="8"/>
      <c r="CR737" s="8"/>
      <c r="CS737" s="8"/>
      <c r="CT737" s="8"/>
      <c r="CU737" s="8"/>
      <c r="CV737" s="8"/>
      <c r="CW737" s="8"/>
      <c r="CX737" s="8"/>
    </row>
    <row r="738" ht="14.25" customHeight="1">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c r="BC738" s="15"/>
      <c r="BD738" s="15"/>
      <c r="BE738" s="15"/>
      <c r="BF738" s="15"/>
      <c r="BG738" s="15"/>
      <c r="BH738" s="15"/>
      <c r="BI738" s="15"/>
      <c r="BJ738" s="15"/>
      <c r="BK738" s="15"/>
      <c r="BL738" s="15"/>
      <c r="BM738" s="15"/>
      <c r="BN738" s="15"/>
      <c r="BO738" s="15"/>
      <c r="BP738" s="15"/>
      <c r="BQ738" s="15"/>
      <c r="BR738" s="15"/>
      <c r="BS738" s="15"/>
      <c r="BT738" s="15"/>
      <c r="BU738" s="15"/>
      <c r="BV738" s="15"/>
      <c r="BW738" s="15"/>
      <c r="BX738" s="15"/>
      <c r="BY738" s="15"/>
      <c r="BZ738" s="15"/>
      <c r="CA738" s="8"/>
      <c r="CB738" s="8"/>
      <c r="CC738" s="8"/>
      <c r="CD738" s="8"/>
      <c r="CE738" s="8"/>
      <c r="CF738" s="8"/>
      <c r="CG738" s="8"/>
      <c r="CH738" s="8"/>
      <c r="CI738" s="8"/>
      <c r="CJ738" s="8"/>
      <c r="CK738" s="8"/>
      <c r="CL738" s="8"/>
      <c r="CM738" s="8"/>
      <c r="CN738" s="8"/>
      <c r="CO738" s="8"/>
      <c r="CP738" s="8"/>
      <c r="CQ738" s="8"/>
      <c r="CR738" s="8"/>
      <c r="CS738" s="8"/>
      <c r="CT738" s="8"/>
      <c r="CU738" s="8"/>
      <c r="CV738" s="8"/>
      <c r="CW738" s="8"/>
      <c r="CX738" s="8"/>
    </row>
    <row r="739" ht="14.25" customHeight="1">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c r="AA739" s="15"/>
      <c r="AB739" s="15"/>
      <c r="AC739" s="15"/>
      <c r="AD739" s="15"/>
      <c r="AE739" s="15"/>
      <c r="AF739" s="15"/>
      <c r="AG739" s="15"/>
      <c r="AH739" s="15"/>
      <c r="AI739" s="15"/>
      <c r="AJ739" s="15"/>
      <c r="AK739" s="15"/>
      <c r="AL739" s="15"/>
      <c r="AM739" s="15"/>
      <c r="AN739" s="15"/>
      <c r="AO739" s="15"/>
      <c r="AP739" s="15"/>
      <c r="AQ739" s="15"/>
      <c r="AR739" s="15"/>
      <c r="AS739" s="15"/>
      <c r="AT739" s="15"/>
      <c r="AU739" s="15"/>
      <c r="AV739" s="15"/>
      <c r="AW739" s="15"/>
      <c r="AX739" s="15"/>
      <c r="AY739" s="15"/>
      <c r="AZ739" s="15"/>
      <c r="BA739" s="15"/>
      <c r="BB739" s="15"/>
      <c r="BC739" s="15"/>
      <c r="BD739" s="15"/>
      <c r="BE739" s="15"/>
      <c r="BF739" s="15"/>
      <c r="BG739" s="15"/>
      <c r="BH739" s="15"/>
      <c r="BI739" s="15"/>
      <c r="BJ739" s="15"/>
      <c r="BK739" s="15"/>
      <c r="BL739" s="15"/>
      <c r="BM739" s="15"/>
      <c r="BN739" s="15"/>
      <c r="BO739" s="15"/>
      <c r="BP739" s="15"/>
      <c r="BQ739" s="15"/>
      <c r="BR739" s="15"/>
      <c r="BS739" s="15"/>
      <c r="BT739" s="15"/>
      <c r="BU739" s="15"/>
      <c r="BV739" s="15"/>
      <c r="BW739" s="15"/>
      <c r="BX739" s="15"/>
      <c r="BY739" s="15"/>
      <c r="BZ739" s="15"/>
      <c r="CA739" s="8"/>
      <c r="CB739" s="8"/>
      <c r="CC739" s="8"/>
      <c r="CD739" s="8"/>
      <c r="CE739" s="8"/>
      <c r="CF739" s="8"/>
      <c r="CG739" s="8"/>
      <c r="CH739" s="8"/>
      <c r="CI739" s="8"/>
      <c r="CJ739" s="8"/>
      <c r="CK739" s="8"/>
      <c r="CL739" s="8"/>
      <c r="CM739" s="8"/>
      <c r="CN739" s="8"/>
      <c r="CO739" s="8"/>
      <c r="CP739" s="8"/>
      <c r="CQ739" s="8"/>
      <c r="CR739" s="8"/>
      <c r="CS739" s="8"/>
      <c r="CT739" s="8"/>
      <c r="CU739" s="8"/>
      <c r="CV739" s="8"/>
      <c r="CW739" s="8"/>
      <c r="CX739" s="8"/>
    </row>
    <row r="740" ht="14.25" customHeight="1">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c r="BC740" s="15"/>
      <c r="BD740" s="15"/>
      <c r="BE740" s="15"/>
      <c r="BF740" s="15"/>
      <c r="BG740" s="15"/>
      <c r="BH740" s="15"/>
      <c r="BI740" s="15"/>
      <c r="BJ740" s="15"/>
      <c r="BK740" s="15"/>
      <c r="BL740" s="15"/>
      <c r="BM740" s="15"/>
      <c r="BN740" s="15"/>
      <c r="BO740" s="15"/>
      <c r="BP740" s="15"/>
      <c r="BQ740" s="15"/>
      <c r="BR740" s="15"/>
      <c r="BS740" s="15"/>
      <c r="BT740" s="15"/>
      <c r="BU740" s="15"/>
      <c r="BV740" s="15"/>
      <c r="BW740" s="15"/>
      <c r="BX740" s="15"/>
      <c r="BY740" s="15"/>
      <c r="BZ740" s="15"/>
      <c r="CA740" s="8"/>
      <c r="CB740" s="8"/>
      <c r="CC740" s="8"/>
      <c r="CD740" s="8"/>
      <c r="CE740" s="8"/>
      <c r="CF740" s="8"/>
      <c r="CG740" s="8"/>
      <c r="CH740" s="8"/>
      <c r="CI740" s="8"/>
      <c r="CJ740" s="8"/>
      <c r="CK740" s="8"/>
      <c r="CL740" s="8"/>
      <c r="CM740" s="8"/>
      <c r="CN740" s="8"/>
      <c r="CO740" s="8"/>
      <c r="CP740" s="8"/>
      <c r="CQ740" s="8"/>
      <c r="CR740" s="8"/>
      <c r="CS740" s="8"/>
      <c r="CT740" s="8"/>
      <c r="CU740" s="8"/>
      <c r="CV740" s="8"/>
      <c r="CW740" s="8"/>
      <c r="CX740" s="8"/>
    </row>
    <row r="741" ht="14.25" customHeight="1">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c r="AA741" s="15"/>
      <c r="AB741" s="15"/>
      <c r="AC741" s="15"/>
      <c r="AD741" s="15"/>
      <c r="AE741" s="15"/>
      <c r="AF741" s="15"/>
      <c r="AG741" s="15"/>
      <c r="AH741" s="15"/>
      <c r="AI741" s="15"/>
      <c r="AJ741" s="15"/>
      <c r="AK741" s="15"/>
      <c r="AL741" s="15"/>
      <c r="AM741" s="15"/>
      <c r="AN741" s="15"/>
      <c r="AO741" s="15"/>
      <c r="AP741" s="15"/>
      <c r="AQ741" s="15"/>
      <c r="AR741" s="15"/>
      <c r="AS741" s="15"/>
      <c r="AT741" s="15"/>
      <c r="AU741" s="15"/>
      <c r="AV741" s="15"/>
      <c r="AW741" s="15"/>
      <c r="AX741" s="15"/>
      <c r="AY741" s="15"/>
      <c r="AZ741" s="15"/>
      <c r="BA741" s="15"/>
      <c r="BB741" s="15"/>
      <c r="BC741" s="15"/>
      <c r="BD741" s="15"/>
      <c r="BE741" s="15"/>
      <c r="BF741" s="15"/>
      <c r="BG741" s="15"/>
      <c r="BH741" s="15"/>
      <c r="BI741" s="15"/>
      <c r="BJ741" s="15"/>
      <c r="BK741" s="15"/>
      <c r="BL741" s="15"/>
      <c r="BM741" s="15"/>
      <c r="BN741" s="15"/>
      <c r="BO741" s="15"/>
      <c r="BP741" s="15"/>
      <c r="BQ741" s="15"/>
      <c r="BR741" s="15"/>
      <c r="BS741" s="15"/>
      <c r="BT741" s="15"/>
      <c r="BU741" s="15"/>
      <c r="BV741" s="15"/>
      <c r="BW741" s="15"/>
      <c r="BX741" s="15"/>
      <c r="BY741" s="15"/>
      <c r="BZ741" s="15"/>
      <c r="CA741" s="8"/>
      <c r="CB741" s="8"/>
      <c r="CC741" s="8"/>
      <c r="CD741" s="8"/>
      <c r="CE741" s="8"/>
      <c r="CF741" s="8"/>
      <c r="CG741" s="8"/>
      <c r="CH741" s="8"/>
      <c r="CI741" s="8"/>
      <c r="CJ741" s="8"/>
      <c r="CK741" s="8"/>
      <c r="CL741" s="8"/>
      <c r="CM741" s="8"/>
      <c r="CN741" s="8"/>
      <c r="CO741" s="8"/>
      <c r="CP741" s="8"/>
      <c r="CQ741" s="8"/>
      <c r="CR741" s="8"/>
      <c r="CS741" s="8"/>
      <c r="CT741" s="8"/>
      <c r="CU741" s="8"/>
      <c r="CV741" s="8"/>
      <c r="CW741" s="8"/>
      <c r="CX741" s="8"/>
    </row>
    <row r="742" ht="14.25" customHeight="1">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c r="BC742" s="15"/>
      <c r="BD742" s="15"/>
      <c r="BE742" s="15"/>
      <c r="BF742" s="15"/>
      <c r="BG742" s="15"/>
      <c r="BH742" s="15"/>
      <c r="BI742" s="15"/>
      <c r="BJ742" s="15"/>
      <c r="BK742" s="15"/>
      <c r="BL742" s="15"/>
      <c r="BM742" s="15"/>
      <c r="BN742" s="15"/>
      <c r="BO742" s="15"/>
      <c r="BP742" s="15"/>
      <c r="BQ742" s="15"/>
      <c r="BR742" s="15"/>
      <c r="BS742" s="15"/>
      <c r="BT742" s="15"/>
      <c r="BU742" s="15"/>
      <c r="BV742" s="15"/>
      <c r="BW742" s="15"/>
      <c r="BX742" s="15"/>
      <c r="BY742" s="15"/>
      <c r="BZ742" s="15"/>
      <c r="CA742" s="8"/>
      <c r="CB742" s="8"/>
      <c r="CC742" s="8"/>
      <c r="CD742" s="8"/>
      <c r="CE742" s="8"/>
      <c r="CF742" s="8"/>
      <c r="CG742" s="8"/>
      <c r="CH742" s="8"/>
      <c r="CI742" s="8"/>
      <c r="CJ742" s="8"/>
      <c r="CK742" s="8"/>
      <c r="CL742" s="8"/>
      <c r="CM742" s="8"/>
      <c r="CN742" s="8"/>
      <c r="CO742" s="8"/>
      <c r="CP742" s="8"/>
      <c r="CQ742" s="8"/>
      <c r="CR742" s="8"/>
      <c r="CS742" s="8"/>
      <c r="CT742" s="8"/>
      <c r="CU742" s="8"/>
      <c r="CV742" s="8"/>
      <c r="CW742" s="8"/>
      <c r="CX742" s="8"/>
    </row>
    <row r="743" ht="14.25" customHeight="1">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c r="AA743" s="15"/>
      <c r="AB743" s="15"/>
      <c r="AC743" s="15"/>
      <c r="AD743" s="15"/>
      <c r="AE743" s="15"/>
      <c r="AF743" s="15"/>
      <c r="AG743" s="15"/>
      <c r="AH743" s="15"/>
      <c r="AI743" s="15"/>
      <c r="AJ743" s="15"/>
      <c r="AK743" s="15"/>
      <c r="AL743" s="15"/>
      <c r="AM743" s="15"/>
      <c r="AN743" s="15"/>
      <c r="AO743" s="15"/>
      <c r="AP743" s="15"/>
      <c r="AQ743" s="15"/>
      <c r="AR743" s="15"/>
      <c r="AS743" s="15"/>
      <c r="AT743" s="15"/>
      <c r="AU743" s="15"/>
      <c r="AV743" s="15"/>
      <c r="AW743" s="15"/>
      <c r="AX743" s="15"/>
      <c r="AY743" s="15"/>
      <c r="AZ743" s="15"/>
      <c r="BA743" s="15"/>
      <c r="BB743" s="15"/>
      <c r="BC743" s="15"/>
      <c r="BD743" s="15"/>
      <c r="BE743" s="15"/>
      <c r="BF743" s="15"/>
      <c r="BG743" s="15"/>
      <c r="BH743" s="15"/>
      <c r="BI743" s="15"/>
      <c r="BJ743" s="15"/>
      <c r="BK743" s="15"/>
      <c r="BL743" s="15"/>
      <c r="BM743" s="15"/>
      <c r="BN743" s="15"/>
      <c r="BO743" s="15"/>
      <c r="BP743" s="15"/>
      <c r="BQ743" s="15"/>
      <c r="BR743" s="15"/>
      <c r="BS743" s="15"/>
      <c r="BT743" s="15"/>
      <c r="BU743" s="15"/>
      <c r="BV743" s="15"/>
      <c r="BW743" s="15"/>
      <c r="BX743" s="15"/>
      <c r="BY743" s="15"/>
      <c r="BZ743" s="15"/>
      <c r="CA743" s="8"/>
      <c r="CB743" s="8"/>
      <c r="CC743" s="8"/>
      <c r="CD743" s="8"/>
      <c r="CE743" s="8"/>
      <c r="CF743" s="8"/>
      <c r="CG743" s="8"/>
      <c r="CH743" s="8"/>
      <c r="CI743" s="8"/>
      <c r="CJ743" s="8"/>
      <c r="CK743" s="8"/>
      <c r="CL743" s="8"/>
      <c r="CM743" s="8"/>
      <c r="CN743" s="8"/>
      <c r="CO743" s="8"/>
      <c r="CP743" s="8"/>
      <c r="CQ743" s="8"/>
      <c r="CR743" s="8"/>
      <c r="CS743" s="8"/>
      <c r="CT743" s="8"/>
      <c r="CU743" s="8"/>
      <c r="CV743" s="8"/>
      <c r="CW743" s="8"/>
      <c r="CX743" s="8"/>
    </row>
    <row r="744" ht="14.25" customHeight="1">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c r="BC744" s="15"/>
      <c r="BD744" s="15"/>
      <c r="BE744" s="15"/>
      <c r="BF744" s="15"/>
      <c r="BG744" s="15"/>
      <c r="BH744" s="15"/>
      <c r="BI744" s="15"/>
      <c r="BJ744" s="15"/>
      <c r="BK744" s="15"/>
      <c r="BL744" s="15"/>
      <c r="BM744" s="15"/>
      <c r="BN744" s="15"/>
      <c r="BO744" s="15"/>
      <c r="BP744" s="15"/>
      <c r="BQ744" s="15"/>
      <c r="BR744" s="15"/>
      <c r="BS744" s="15"/>
      <c r="BT744" s="15"/>
      <c r="BU744" s="15"/>
      <c r="BV744" s="15"/>
      <c r="BW744" s="15"/>
      <c r="BX744" s="15"/>
      <c r="BY744" s="15"/>
      <c r="BZ744" s="15"/>
      <c r="CA744" s="8"/>
      <c r="CB744" s="8"/>
      <c r="CC744" s="8"/>
      <c r="CD744" s="8"/>
      <c r="CE744" s="8"/>
      <c r="CF744" s="8"/>
      <c r="CG744" s="8"/>
      <c r="CH744" s="8"/>
      <c r="CI744" s="8"/>
      <c r="CJ744" s="8"/>
      <c r="CK744" s="8"/>
      <c r="CL744" s="8"/>
      <c r="CM744" s="8"/>
      <c r="CN744" s="8"/>
      <c r="CO744" s="8"/>
      <c r="CP744" s="8"/>
      <c r="CQ744" s="8"/>
      <c r="CR744" s="8"/>
      <c r="CS744" s="8"/>
      <c r="CT744" s="8"/>
      <c r="CU744" s="8"/>
      <c r="CV744" s="8"/>
      <c r="CW744" s="8"/>
      <c r="CX744" s="8"/>
    </row>
    <row r="745" ht="14.25" customHeight="1">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c r="AA745" s="15"/>
      <c r="AB745" s="15"/>
      <c r="AC745" s="15"/>
      <c r="AD745" s="15"/>
      <c r="AE745" s="15"/>
      <c r="AF745" s="15"/>
      <c r="AG745" s="15"/>
      <c r="AH745" s="15"/>
      <c r="AI745" s="15"/>
      <c r="AJ745" s="15"/>
      <c r="AK745" s="15"/>
      <c r="AL745" s="15"/>
      <c r="AM745" s="15"/>
      <c r="AN745" s="15"/>
      <c r="AO745" s="15"/>
      <c r="AP745" s="15"/>
      <c r="AQ745" s="15"/>
      <c r="AR745" s="15"/>
      <c r="AS745" s="15"/>
      <c r="AT745" s="15"/>
      <c r="AU745" s="15"/>
      <c r="AV745" s="15"/>
      <c r="AW745" s="15"/>
      <c r="AX745" s="15"/>
      <c r="AY745" s="15"/>
      <c r="AZ745" s="15"/>
      <c r="BA745" s="15"/>
      <c r="BB745" s="15"/>
      <c r="BC745" s="15"/>
      <c r="BD745" s="15"/>
      <c r="BE745" s="15"/>
      <c r="BF745" s="15"/>
      <c r="BG745" s="15"/>
      <c r="BH745" s="15"/>
      <c r="BI745" s="15"/>
      <c r="BJ745" s="15"/>
      <c r="BK745" s="15"/>
      <c r="BL745" s="15"/>
      <c r="BM745" s="15"/>
      <c r="BN745" s="15"/>
      <c r="BO745" s="15"/>
      <c r="BP745" s="15"/>
      <c r="BQ745" s="15"/>
      <c r="BR745" s="15"/>
      <c r="BS745" s="15"/>
      <c r="BT745" s="15"/>
      <c r="BU745" s="15"/>
      <c r="BV745" s="15"/>
      <c r="BW745" s="15"/>
      <c r="BX745" s="15"/>
      <c r="BY745" s="15"/>
      <c r="BZ745" s="15"/>
      <c r="CA745" s="8"/>
      <c r="CB745" s="8"/>
      <c r="CC745" s="8"/>
      <c r="CD745" s="8"/>
      <c r="CE745" s="8"/>
      <c r="CF745" s="8"/>
      <c r="CG745" s="8"/>
      <c r="CH745" s="8"/>
      <c r="CI745" s="8"/>
      <c r="CJ745" s="8"/>
      <c r="CK745" s="8"/>
      <c r="CL745" s="8"/>
      <c r="CM745" s="8"/>
      <c r="CN745" s="8"/>
      <c r="CO745" s="8"/>
      <c r="CP745" s="8"/>
      <c r="CQ745" s="8"/>
      <c r="CR745" s="8"/>
      <c r="CS745" s="8"/>
      <c r="CT745" s="8"/>
      <c r="CU745" s="8"/>
      <c r="CV745" s="8"/>
      <c r="CW745" s="8"/>
      <c r="CX745" s="8"/>
    </row>
    <row r="746" ht="14.25" customHeight="1">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c r="BC746" s="15"/>
      <c r="BD746" s="15"/>
      <c r="BE746" s="15"/>
      <c r="BF746" s="15"/>
      <c r="BG746" s="15"/>
      <c r="BH746" s="15"/>
      <c r="BI746" s="15"/>
      <c r="BJ746" s="15"/>
      <c r="BK746" s="15"/>
      <c r="BL746" s="15"/>
      <c r="BM746" s="15"/>
      <c r="BN746" s="15"/>
      <c r="BO746" s="15"/>
      <c r="BP746" s="15"/>
      <c r="BQ746" s="15"/>
      <c r="BR746" s="15"/>
      <c r="BS746" s="15"/>
      <c r="BT746" s="15"/>
      <c r="BU746" s="15"/>
      <c r="BV746" s="15"/>
      <c r="BW746" s="15"/>
      <c r="BX746" s="15"/>
      <c r="BY746" s="15"/>
      <c r="BZ746" s="15"/>
      <c r="CA746" s="8"/>
      <c r="CB746" s="8"/>
      <c r="CC746" s="8"/>
      <c r="CD746" s="8"/>
      <c r="CE746" s="8"/>
      <c r="CF746" s="8"/>
      <c r="CG746" s="8"/>
      <c r="CH746" s="8"/>
      <c r="CI746" s="8"/>
      <c r="CJ746" s="8"/>
      <c r="CK746" s="8"/>
      <c r="CL746" s="8"/>
      <c r="CM746" s="8"/>
      <c r="CN746" s="8"/>
      <c r="CO746" s="8"/>
      <c r="CP746" s="8"/>
      <c r="CQ746" s="8"/>
      <c r="CR746" s="8"/>
      <c r="CS746" s="8"/>
      <c r="CT746" s="8"/>
      <c r="CU746" s="8"/>
      <c r="CV746" s="8"/>
      <c r="CW746" s="8"/>
      <c r="CX746" s="8"/>
    </row>
    <row r="747" ht="14.25" customHeight="1">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c r="AA747" s="15"/>
      <c r="AB747" s="15"/>
      <c r="AC747" s="15"/>
      <c r="AD747" s="15"/>
      <c r="AE747" s="15"/>
      <c r="AF747" s="15"/>
      <c r="AG747" s="15"/>
      <c r="AH747" s="15"/>
      <c r="AI747" s="15"/>
      <c r="AJ747" s="15"/>
      <c r="AK747" s="15"/>
      <c r="AL747" s="15"/>
      <c r="AM747" s="15"/>
      <c r="AN747" s="15"/>
      <c r="AO747" s="15"/>
      <c r="AP747" s="15"/>
      <c r="AQ747" s="15"/>
      <c r="AR747" s="15"/>
      <c r="AS747" s="15"/>
      <c r="AT747" s="15"/>
      <c r="AU747" s="15"/>
      <c r="AV747" s="15"/>
      <c r="AW747" s="15"/>
      <c r="AX747" s="15"/>
      <c r="AY747" s="15"/>
      <c r="AZ747" s="15"/>
      <c r="BA747" s="15"/>
      <c r="BB747" s="15"/>
      <c r="BC747" s="15"/>
      <c r="BD747" s="15"/>
      <c r="BE747" s="15"/>
      <c r="BF747" s="15"/>
      <c r="BG747" s="15"/>
      <c r="BH747" s="15"/>
      <c r="BI747" s="15"/>
      <c r="BJ747" s="15"/>
      <c r="BK747" s="15"/>
      <c r="BL747" s="15"/>
      <c r="BM747" s="15"/>
      <c r="BN747" s="15"/>
      <c r="BO747" s="15"/>
      <c r="BP747" s="15"/>
      <c r="BQ747" s="15"/>
      <c r="BR747" s="15"/>
      <c r="BS747" s="15"/>
      <c r="BT747" s="15"/>
      <c r="BU747" s="15"/>
      <c r="BV747" s="15"/>
      <c r="BW747" s="15"/>
      <c r="BX747" s="15"/>
      <c r="BY747" s="15"/>
      <c r="BZ747" s="15"/>
      <c r="CA747" s="8"/>
      <c r="CB747" s="8"/>
      <c r="CC747" s="8"/>
      <c r="CD747" s="8"/>
      <c r="CE747" s="8"/>
      <c r="CF747" s="8"/>
      <c r="CG747" s="8"/>
      <c r="CH747" s="8"/>
      <c r="CI747" s="8"/>
      <c r="CJ747" s="8"/>
      <c r="CK747" s="8"/>
      <c r="CL747" s="8"/>
      <c r="CM747" s="8"/>
      <c r="CN747" s="8"/>
      <c r="CO747" s="8"/>
      <c r="CP747" s="8"/>
      <c r="CQ747" s="8"/>
      <c r="CR747" s="8"/>
      <c r="CS747" s="8"/>
      <c r="CT747" s="8"/>
      <c r="CU747" s="8"/>
      <c r="CV747" s="8"/>
      <c r="CW747" s="8"/>
      <c r="CX747" s="8"/>
    </row>
    <row r="748" ht="14.25" customHeight="1">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c r="BC748" s="15"/>
      <c r="BD748" s="15"/>
      <c r="BE748" s="15"/>
      <c r="BF748" s="15"/>
      <c r="BG748" s="15"/>
      <c r="BH748" s="15"/>
      <c r="BI748" s="15"/>
      <c r="BJ748" s="15"/>
      <c r="BK748" s="15"/>
      <c r="BL748" s="15"/>
      <c r="BM748" s="15"/>
      <c r="BN748" s="15"/>
      <c r="BO748" s="15"/>
      <c r="BP748" s="15"/>
      <c r="BQ748" s="15"/>
      <c r="BR748" s="15"/>
      <c r="BS748" s="15"/>
      <c r="BT748" s="15"/>
      <c r="BU748" s="15"/>
      <c r="BV748" s="15"/>
      <c r="BW748" s="15"/>
      <c r="BX748" s="15"/>
      <c r="BY748" s="15"/>
      <c r="BZ748" s="15"/>
      <c r="CA748" s="8"/>
      <c r="CB748" s="8"/>
      <c r="CC748" s="8"/>
      <c r="CD748" s="8"/>
      <c r="CE748" s="8"/>
      <c r="CF748" s="8"/>
      <c r="CG748" s="8"/>
      <c r="CH748" s="8"/>
      <c r="CI748" s="8"/>
      <c r="CJ748" s="8"/>
      <c r="CK748" s="8"/>
      <c r="CL748" s="8"/>
      <c r="CM748" s="8"/>
      <c r="CN748" s="8"/>
      <c r="CO748" s="8"/>
      <c r="CP748" s="8"/>
      <c r="CQ748" s="8"/>
      <c r="CR748" s="8"/>
      <c r="CS748" s="8"/>
      <c r="CT748" s="8"/>
      <c r="CU748" s="8"/>
      <c r="CV748" s="8"/>
      <c r="CW748" s="8"/>
      <c r="CX748" s="8"/>
    </row>
    <row r="749" ht="14.25" customHeight="1">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c r="AA749" s="15"/>
      <c r="AB749" s="15"/>
      <c r="AC749" s="15"/>
      <c r="AD749" s="15"/>
      <c r="AE749" s="15"/>
      <c r="AF749" s="15"/>
      <c r="AG749" s="15"/>
      <c r="AH749" s="15"/>
      <c r="AI749" s="15"/>
      <c r="AJ749" s="15"/>
      <c r="AK749" s="15"/>
      <c r="AL749" s="15"/>
      <c r="AM749" s="15"/>
      <c r="AN749" s="15"/>
      <c r="AO749" s="15"/>
      <c r="AP749" s="15"/>
      <c r="AQ749" s="15"/>
      <c r="AR749" s="15"/>
      <c r="AS749" s="15"/>
      <c r="AT749" s="15"/>
      <c r="AU749" s="15"/>
      <c r="AV749" s="15"/>
      <c r="AW749" s="15"/>
      <c r="AX749" s="15"/>
      <c r="AY749" s="15"/>
      <c r="AZ749" s="15"/>
      <c r="BA749" s="15"/>
      <c r="BB749" s="15"/>
      <c r="BC749" s="15"/>
      <c r="BD749" s="15"/>
      <c r="BE749" s="15"/>
      <c r="BF749" s="15"/>
      <c r="BG749" s="15"/>
      <c r="BH749" s="15"/>
      <c r="BI749" s="15"/>
      <c r="BJ749" s="15"/>
      <c r="BK749" s="15"/>
      <c r="BL749" s="15"/>
      <c r="BM749" s="15"/>
      <c r="BN749" s="15"/>
      <c r="BO749" s="15"/>
      <c r="BP749" s="15"/>
      <c r="BQ749" s="15"/>
      <c r="BR749" s="15"/>
      <c r="BS749" s="15"/>
      <c r="BT749" s="15"/>
      <c r="BU749" s="15"/>
      <c r="BV749" s="15"/>
      <c r="BW749" s="15"/>
      <c r="BX749" s="15"/>
      <c r="BY749" s="15"/>
      <c r="BZ749" s="15"/>
      <c r="CA749" s="8"/>
      <c r="CB749" s="8"/>
      <c r="CC749" s="8"/>
      <c r="CD749" s="8"/>
      <c r="CE749" s="8"/>
      <c r="CF749" s="8"/>
      <c r="CG749" s="8"/>
      <c r="CH749" s="8"/>
      <c r="CI749" s="8"/>
      <c r="CJ749" s="8"/>
      <c r="CK749" s="8"/>
      <c r="CL749" s="8"/>
      <c r="CM749" s="8"/>
      <c r="CN749" s="8"/>
      <c r="CO749" s="8"/>
      <c r="CP749" s="8"/>
      <c r="CQ749" s="8"/>
      <c r="CR749" s="8"/>
      <c r="CS749" s="8"/>
      <c r="CT749" s="8"/>
      <c r="CU749" s="8"/>
      <c r="CV749" s="8"/>
      <c r="CW749" s="8"/>
      <c r="CX749" s="8"/>
    </row>
    <row r="750" ht="14.25" customHeight="1">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c r="BC750" s="15"/>
      <c r="BD750" s="15"/>
      <c r="BE750" s="15"/>
      <c r="BF750" s="15"/>
      <c r="BG750" s="15"/>
      <c r="BH750" s="15"/>
      <c r="BI750" s="15"/>
      <c r="BJ750" s="15"/>
      <c r="BK750" s="15"/>
      <c r="BL750" s="15"/>
      <c r="BM750" s="15"/>
      <c r="BN750" s="15"/>
      <c r="BO750" s="15"/>
      <c r="BP750" s="15"/>
      <c r="BQ750" s="15"/>
      <c r="BR750" s="15"/>
      <c r="BS750" s="15"/>
      <c r="BT750" s="15"/>
      <c r="BU750" s="15"/>
      <c r="BV750" s="15"/>
      <c r="BW750" s="15"/>
      <c r="BX750" s="15"/>
      <c r="BY750" s="15"/>
      <c r="BZ750" s="15"/>
      <c r="CA750" s="8"/>
      <c r="CB750" s="8"/>
      <c r="CC750" s="8"/>
      <c r="CD750" s="8"/>
      <c r="CE750" s="8"/>
      <c r="CF750" s="8"/>
      <c r="CG750" s="8"/>
      <c r="CH750" s="8"/>
      <c r="CI750" s="8"/>
      <c r="CJ750" s="8"/>
      <c r="CK750" s="8"/>
      <c r="CL750" s="8"/>
      <c r="CM750" s="8"/>
      <c r="CN750" s="8"/>
      <c r="CO750" s="8"/>
      <c r="CP750" s="8"/>
      <c r="CQ750" s="8"/>
      <c r="CR750" s="8"/>
      <c r="CS750" s="8"/>
      <c r="CT750" s="8"/>
      <c r="CU750" s="8"/>
      <c r="CV750" s="8"/>
      <c r="CW750" s="8"/>
      <c r="CX750" s="8"/>
    </row>
    <row r="751" ht="14.25" customHeight="1">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c r="AA751" s="15"/>
      <c r="AB751" s="15"/>
      <c r="AC751" s="15"/>
      <c r="AD751" s="15"/>
      <c r="AE751" s="15"/>
      <c r="AF751" s="15"/>
      <c r="AG751" s="15"/>
      <c r="AH751" s="15"/>
      <c r="AI751" s="15"/>
      <c r="AJ751" s="15"/>
      <c r="AK751" s="15"/>
      <c r="AL751" s="15"/>
      <c r="AM751" s="15"/>
      <c r="AN751" s="15"/>
      <c r="AO751" s="15"/>
      <c r="AP751" s="15"/>
      <c r="AQ751" s="15"/>
      <c r="AR751" s="15"/>
      <c r="AS751" s="15"/>
      <c r="AT751" s="15"/>
      <c r="AU751" s="15"/>
      <c r="AV751" s="15"/>
      <c r="AW751" s="15"/>
      <c r="AX751" s="15"/>
      <c r="AY751" s="15"/>
      <c r="AZ751" s="15"/>
      <c r="BA751" s="15"/>
      <c r="BB751" s="15"/>
      <c r="BC751" s="15"/>
      <c r="BD751" s="15"/>
      <c r="BE751" s="15"/>
      <c r="BF751" s="15"/>
      <c r="BG751" s="15"/>
      <c r="BH751" s="15"/>
      <c r="BI751" s="15"/>
      <c r="BJ751" s="15"/>
      <c r="BK751" s="15"/>
      <c r="BL751" s="15"/>
      <c r="BM751" s="15"/>
      <c r="BN751" s="15"/>
      <c r="BO751" s="15"/>
      <c r="BP751" s="15"/>
      <c r="BQ751" s="15"/>
      <c r="BR751" s="15"/>
      <c r="BS751" s="15"/>
      <c r="BT751" s="15"/>
      <c r="BU751" s="15"/>
      <c r="BV751" s="15"/>
      <c r="BW751" s="15"/>
      <c r="BX751" s="15"/>
      <c r="BY751" s="15"/>
      <c r="BZ751" s="15"/>
      <c r="CA751" s="8"/>
      <c r="CB751" s="8"/>
      <c r="CC751" s="8"/>
      <c r="CD751" s="8"/>
      <c r="CE751" s="8"/>
      <c r="CF751" s="8"/>
      <c r="CG751" s="8"/>
      <c r="CH751" s="8"/>
      <c r="CI751" s="8"/>
      <c r="CJ751" s="8"/>
      <c r="CK751" s="8"/>
      <c r="CL751" s="8"/>
      <c r="CM751" s="8"/>
      <c r="CN751" s="8"/>
      <c r="CO751" s="8"/>
      <c r="CP751" s="8"/>
      <c r="CQ751" s="8"/>
      <c r="CR751" s="8"/>
      <c r="CS751" s="8"/>
      <c r="CT751" s="8"/>
      <c r="CU751" s="8"/>
      <c r="CV751" s="8"/>
      <c r="CW751" s="8"/>
      <c r="CX751" s="8"/>
    </row>
    <row r="752" ht="14.25" customHeight="1">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c r="BC752" s="15"/>
      <c r="BD752" s="15"/>
      <c r="BE752" s="15"/>
      <c r="BF752" s="15"/>
      <c r="BG752" s="15"/>
      <c r="BH752" s="15"/>
      <c r="BI752" s="15"/>
      <c r="BJ752" s="15"/>
      <c r="BK752" s="15"/>
      <c r="BL752" s="15"/>
      <c r="BM752" s="15"/>
      <c r="BN752" s="15"/>
      <c r="BO752" s="15"/>
      <c r="BP752" s="15"/>
      <c r="BQ752" s="15"/>
      <c r="BR752" s="15"/>
      <c r="BS752" s="15"/>
      <c r="BT752" s="15"/>
      <c r="BU752" s="15"/>
      <c r="BV752" s="15"/>
      <c r="BW752" s="15"/>
      <c r="BX752" s="15"/>
      <c r="BY752" s="15"/>
      <c r="BZ752" s="15"/>
      <c r="CA752" s="8"/>
      <c r="CB752" s="8"/>
      <c r="CC752" s="8"/>
      <c r="CD752" s="8"/>
      <c r="CE752" s="8"/>
      <c r="CF752" s="8"/>
      <c r="CG752" s="8"/>
      <c r="CH752" s="8"/>
      <c r="CI752" s="8"/>
      <c r="CJ752" s="8"/>
      <c r="CK752" s="8"/>
      <c r="CL752" s="8"/>
      <c r="CM752" s="8"/>
      <c r="CN752" s="8"/>
      <c r="CO752" s="8"/>
      <c r="CP752" s="8"/>
      <c r="CQ752" s="8"/>
      <c r="CR752" s="8"/>
      <c r="CS752" s="8"/>
      <c r="CT752" s="8"/>
      <c r="CU752" s="8"/>
      <c r="CV752" s="8"/>
      <c r="CW752" s="8"/>
      <c r="CX752" s="8"/>
    </row>
    <row r="753" ht="14.25" customHeight="1">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c r="AA753" s="15"/>
      <c r="AB753" s="15"/>
      <c r="AC753" s="15"/>
      <c r="AD753" s="15"/>
      <c r="AE753" s="15"/>
      <c r="AF753" s="15"/>
      <c r="AG753" s="15"/>
      <c r="AH753" s="15"/>
      <c r="AI753" s="15"/>
      <c r="AJ753" s="15"/>
      <c r="AK753" s="15"/>
      <c r="AL753" s="15"/>
      <c r="AM753" s="15"/>
      <c r="AN753" s="15"/>
      <c r="AO753" s="15"/>
      <c r="AP753" s="15"/>
      <c r="AQ753" s="15"/>
      <c r="AR753" s="15"/>
      <c r="AS753" s="15"/>
      <c r="AT753" s="15"/>
      <c r="AU753" s="15"/>
      <c r="AV753" s="15"/>
      <c r="AW753" s="15"/>
      <c r="AX753" s="15"/>
      <c r="AY753" s="15"/>
      <c r="AZ753" s="15"/>
      <c r="BA753" s="15"/>
      <c r="BB753" s="15"/>
      <c r="BC753" s="15"/>
      <c r="BD753" s="15"/>
      <c r="BE753" s="15"/>
      <c r="BF753" s="15"/>
      <c r="BG753" s="15"/>
      <c r="BH753" s="15"/>
      <c r="BI753" s="15"/>
      <c r="BJ753" s="15"/>
      <c r="BK753" s="15"/>
      <c r="BL753" s="15"/>
      <c r="BM753" s="15"/>
      <c r="BN753" s="15"/>
      <c r="BO753" s="15"/>
      <c r="BP753" s="15"/>
      <c r="BQ753" s="15"/>
      <c r="BR753" s="15"/>
      <c r="BS753" s="15"/>
      <c r="BT753" s="15"/>
      <c r="BU753" s="15"/>
      <c r="BV753" s="15"/>
      <c r="BW753" s="15"/>
      <c r="BX753" s="15"/>
      <c r="BY753" s="15"/>
      <c r="BZ753" s="15"/>
      <c r="CA753" s="8"/>
      <c r="CB753" s="8"/>
      <c r="CC753" s="8"/>
      <c r="CD753" s="8"/>
      <c r="CE753" s="8"/>
      <c r="CF753" s="8"/>
      <c r="CG753" s="8"/>
      <c r="CH753" s="8"/>
      <c r="CI753" s="8"/>
      <c r="CJ753" s="8"/>
      <c r="CK753" s="8"/>
      <c r="CL753" s="8"/>
      <c r="CM753" s="8"/>
      <c r="CN753" s="8"/>
      <c r="CO753" s="8"/>
      <c r="CP753" s="8"/>
      <c r="CQ753" s="8"/>
      <c r="CR753" s="8"/>
      <c r="CS753" s="8"/>
      <c r="CT753" s="8"/>
      <c r="CU753" s="8"/>
      <c r="CV753" s="8"/>
      <c r="CW753" s="8"/>
      <c r="CX753" s="8"/>
    </row>
    <row r="754" ht="14.25" customHeight="1">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c r="BC754" s="15"/>
      <c r="BD754" s="15"/>
      <c r="BE754" s="15"/>
      <c r="BF754" s="15"/>
      <c r="BG754" s="15"/>
      <c r="BH754" s="15"/>
      <c r="BI754" s="15"/>
      <c r="BJ754" s="15"/>
      <c r="BK754" s="15"/>
      <c r="BL754" s="15"/>
      <c r="BM754" s="15"/>
      <c r="BN754" s="15"/>
      <c r="BO754" s="15"/>
      <c r="BP754" s="15"/>
      <c r="BQ754" s="15"/>
      <c r="BR754" s="15"/>
      <c r="BS754" s="15"/>
      <c r="BT754" s="15"/>
      <c r="BU754" s="15"/>
      <c r="BV754" s="15"/>
      <c r="BW754" s="15"/>
      <c r="BX754" s="15"/>
      <c r="BY754" s="15"/>
      <c r="BZ754" s="15"/>
      <c r="CA754" s="8"/>
      <c r="CB754" s="8"/>
      <c r="CC754" s="8"/>
      <c r="CD754" s="8"/>
      <c r="CE754" s="8"/>
      <c r="CF754" s="8"/>
      <c r="CG754" s="8"/>
      <c r="CH754" s="8"/>
      <c r="CI754" s="8"/>
      <c r="CJ754" s="8"/>
      <c r="CK754" s="8"/>
      <c r="CL754" s="8"/>
      <c r="CM754" s="8"/>
      <c r="CN754" s="8"/>
      <c r="CO754" s="8"/>
      <c r="CP754" s="8"/>
      <c r="CQ754" s="8"/>
      <c r="CR754" s="8"/>
      <c r="CS754" s="8"/>
      <c r="CT754" s="8"/>
      <c r="CU754" s="8"/>
      <c r="CV754" s="8"/>
      <c r="CW754" s="8"/>
      <c r="CX754" s="8"/>
    </row>
    <row r="755" ht="14.25" customHeight="1">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c r="AA755" s="15"/>
      <c r="AB755" s="15"/>
      <c r="AC755" s="15"/>
      <c r="AD755" s="15"/>
      <c r="AE755" s="15"/>
      <c r="AF755" s="15"/>
      <c r="AG755" s="15"/>
      <c r="AH755" s="15"/>
      <c r="AI755" s="15"/>
      <c r="AJ755" s="15"/>
      <c r="AK755" s="15"/>
      <c r="AL755" s="15"/>
      <c r="AM755" s="15"/>
      <c r="AN755" s="15"/>
      <c r="AO755" s="15"/>
      <c r="AP755" s="15"/>
      <c r="AQ755" s="15"/>
      <c r="AR755" s="15"/>
      <c r="AS755" s="15"/>
      <c r="AT755" s="15"/>
      <c r="AU755" s="15"/>
      <c r="AV755" s="15"/>
      <c r="AW755" s="15"/>
      <c r="AX755" s="15"/>
      <c r="AY755" s="15"/>
      <c r="AZ755" s="15"/>
      <c r="BA755" s="15"/>
      <c r="BB755" s="15"/>
      <c r="BC755" s="15"/>
      <c r="BD755" s="15"/>
      <c r="BE755" s="15"/>
      <c r="BF755" s="15"/>
      <c r="BG755" s="15"/>
      <c r="BH755" s="15"/>
      <c r="BI755" s="15"/>
      <c r="BJ755" s="15"/>
      <c r="BK755" s="15"/>
      <c r="BL755" s="15"/>
      <c r="BM755" s="15"/>
      <c r="BN755" s="15"/>
      <c r="BO755" s="15"/>
      <c r="BP755" s="15"/>
      <c r="BQ755" s="15"/>
      <c r="BR755" s="15"/>
      <c r="BS755" s="15"/>
      <c r="BT755" s="15"/>
      <c r="BU755" s="15"/>
      <c r="BV755" s="15"/>
      <c r="BW755" s="15"/>
      <c r="BX755" s="15"/>
      <c r="BY755" s="15"/>
      <c r="BZ755" s="15"/>
      <c r="CA755" s="8"/>
      <c r="CB755" s="8"/>
      <c r="CC755" s="8"/>
      <c r="CD755" s="8"/>
      <c r="CE755" s="8"/>
      <c r="CF755" s="8"/>
      <c r="CG755" s="8"/>
      <c r="CH755" s="8"/>
      <c r="CI755" s="8"/>
      <c r="CJ755" s="8"/>
      <c r="CK755" s="8"/>
      <c r="CL755" s="8"/>
      <c r="CM755" s="8"/>
      <c r="CN755" s="8"/>
      <c r="CO755" s="8"/>
      <c r="CP755" s="8"/>
      <c r="CQ755" s="8"/>
      <c r="CR755" s="8"/>
      <c r="CS755" s="8"/>
      <c r="CT755" s="8"/>
      <c r="CU755" s="8"/>
      <c r="CV755" s="8"/>
      <c r="CW755" s="8"/>
      <c r="CX755" s="8"/>
    </row>
    <row r="756" ht="14.25" customHeight="1">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c r="BC756" s="15"/>
      <c r="BD756" s="15"/>
      <c r="BE756" s="15"/>
      <c r="BF756" s="15"/>
      <c r="BG756" s="15"/>
      <c r="BH756" s="15"/>
      <c r="BI756" s="15"/>
      <c r="BJ756" s="15"/>
      <c r="BK756" s="15"/>
      <c r="BL756" s="15"/>
      <c r="BM756" s="15"/>
      <c r="BN756" s="15"/>
      <c r="BO756" s="15"/>
      <c r="BP756" s="15"/>
      <c r="BQ756" s="15"/>
      <c r="BR756" s="15"/>
      <c r="BS756" s="15"/>
      <c r="BT756" s="15"/>
      <c r="BU756" s="15"/>
      <c r="BV756" s="15"/>
      <c r="BW756" s="15"/>
      <c r="BX756" s="15"/>
      <c r="BY756" s="15"/>
      <c r="BZ756" s="15"/>
      <c r="CA756" s="8"/>
      <c r="CB756" s="8"/>
      <c r="CC756" s="8"/>
      <c r="CD756" s="8"/>
      <c r="CE756" s="8"/>
      <c r="CF756" s="8"/>
      <c r="CG756" s="8"/>
      <c r="CH756" s="8"/>
      <c r="CI756" s="8"/>
      <c r="CJ756" s="8"/>
      <c r="CK756" s="8"/>
      <c r="CL756" s="8"/>
      <c r="CM756" s="8"/>
      <c r="CN756" s="8"/>
      <c r="CO756" s="8"/>
      <c r="CP756" s="8"/>
      <c r="CQ756" s="8"/>
      <c r="CR756" s="8"/>
      <c r="CS756" s="8"/>
      <c r="CT756" s="8"/>
      <c r="CU756" s="8"/>
      <c r="CV756" s="8"/>
      <c r="CW756" s="8"/>
      <c r="CX756" s="8"/>
    </row>
    <row r="757" ht="14.25" customHeight="1">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c r="AA757" s="15"/>
      <c r="AB757" s="15"/>
      <c r="AC757" s="15"/>
      <c r="AD757" s="15"/>
      <c r="AE757" s="15"/>
      <c r="AF757" s="15"/>
      <c r="AG757" s="15"/>
      <c r="AH757" s="15"/>
      <c r="AI757" s="15"/>
      <c r="AJ757" s="15"/>
      <c r="AK757" s="15"/>
      <c r="AL757" s="15"/>
      <c r="AM757" s="15"/>
      <c r="AN757" s="15"/>
      <c r="AO757" s="15"/>
      <c r="AP757" s="15"/>
      <c r="AQ757" s="15"/>
      <c r="AR757" s="15"/>
      <c r="AS757" s="15"/>
      <c r="AT757" s="15"/>
      <c r="AU757" s="15"/>
      <c r="AV757" s="15"/>
      <c r="AW757" s="15"/>
      <c r="AX757" s="15"/>
      <c r="AY757" s="15"/>
      <c r="AZ757" s="15"/>
      <c r="BA757" s="15"/>
      <c r="BB757" s="15"/>
      <c r="BC757" s="15"/>
      <c r="BD757" s="15"/>
      <c r="BE757" s="15"/>
      <c r="BF757" s="15"/>
      <c r="BG757" s="15"/>
      <c r="BH757" s="15"/>
      <c r="BI757" s="15"/>
      <c r="BJ757" s="15"/>
      <c r="BK757" s="15"/>
      <c r="BL757" s="15"/>
      <c r="BM757" s="15"/>
      <c r="BN757" s="15"/>
      <c r="BO757" s="15"/>
      <c r="BP757" s="15"/>
      <c r="BQ757" s="15"/>
      <c r="BR757" s="15"/>
      <c r="BS757" s="15"/>
      <c r="BT757" s="15"/>
      <c r="BU757" s="15"/>
      <c r="BV757" s="15"/>
      <c r="BW757" s="15"/>
      <c r="BX757" s="15"/>
      <c r="BY757" s="15"/>
      <c r="BZ757" s="15"/>
      <c r="CA757" s="8"/>
      <c r="CB757" s="8"/>
      <c r="CC757" s="8"/>
      <c r="CD757" s="8"/>
      <c r="CE757" s="8"/>
      <c r="CF757" s="8"/>
      <c r="CG757" s="8"/>
      <c r="CH757" s="8"/>
      <c r="CI757" s="8"/>
      <c r="CJ757" s="8"/>
      <c r="CK757" s="8"/>
      <c r="CL757" s="8"/>
      <c r="CM757" s="8"/>
      <c r="CN757" s="8"/>
      <c r="CO757" s="8"/>
      <c r="CP757" s="8"/>
      <c r="CQ757" s="8"/>
      <c r="CR757" s="8"/>
      <c r="CS757" s="8"/>
      <c r="CT757" s="8"/>
      <c r="CU757" s="8"/>
      <c r="CV757" s="8"/>
      <c r="CW757" s="8"/>
      <c r="CX757" s="8"/>
    </row>
    <row r="758" ht="14.25" customHeight="1">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c r="BC758" s="15"/>
      <c r="BD758" s="15"/>
      <c r="BE758" s="15"/>
      <c r="BF758" s="15"/>
      <c r="BG758" s="15"/>
      <c r="BH758" s="15"/>
      <c r="BI758" s="15"/>
      <c r="BJ758" s="15"/>
      <c r="BK758" s="15"/>
      <c r="BL758" s="15"/>
      <c r="BM758" s="15"/>
      <c r="BN758" s="15"/>
      <c r="BO758" s="15"/>
      <c r="BP758" s="15"/>
      <c r="BQ758" s="15"/>
      <c r="BR758" s="15"/>
      <c r="BS758" s="15"/>
      <c r="BT758" s="15"/>
      <c r="BU758" s="15"/>
      <c r="BV758" s="15"/>
      <c r="BW758" s="15"/>
      <c r="BX758" s="15"/>
      <c r="BY758" s="15"/>
      <c r="BZ758" s="15"/>
      <c r="CA758" s="8"/>
      <c r="CB758" s="8"/>
      <c r="CC758" s="8"/>
      <c r="CD758" s="8"/>
      <c r="CE758" s="8"/>
      <c r="CF758" s="8"/>
      <c r="CG758" s="8"/>
      <c r="CH758" s="8"/>
      <c r="CI758" s="8"/>
      <c r="CJ758" s="8"/>
      <c r="CK758" s="8"/>
      <c r="CL758" s="8"/>
      <c r="CM758" s="8"/>
      <c r="CN758" s="8"/>
      <c r="CO758" s="8"/>
      <c r="CP758" s="8"/>
      <c r="CQ758" s="8"/>
      <c r="CR758" s="8"/>
      <c r="CS758" s="8"/>
      <c r="CT758" s="8"/>
      <c r="CU758" s="8"/>
      <c r="CV758" s="8"/>
      <c r="CW758" s="8"/>
      <c r="CX758" s="8"/>
    </row>
    <row r="759" ht="14.25" customHeight="1">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c r="AA759" s="15"/>
      <c r="AB759" s="15"/>
      <c r="AC759" s="15"/>
      <c r="AD759" s="15"/>
      <c r="AE759" s="15"/>
      <c r="AF759" s="15"/>
      <c r="AG759" s="15"/>
      <c r="AH759" s="15"/>
      <c r="AI759" s="15"/>
      <c r="AJ759" s="15"/>
      <c r="AK759" s="15"/>
      <c r="AL759" s="15"/>
      <c r="AM759" s="15"/>
      <c r="AN759" s="15"/>
      <c r="AO759" s="15"/>
      <c r="AP759" s="15"/>
      <c r="AQ759" s="15"/>
      <c r="AR759" s="15"/>
      <c r="AS759" s="15"/>
      <c r="AT759" s="15"/>
      <c r="AU759" s="15"/>
      <c r="AV759" s="15"/>
      <c r="AW759" s="15"/>
      <c r="AX759" s="15"/>
      <c r="AY759" s="15"/>
      <c r="AZ759" s="15"/>
      <c r="BA759" s="15"/>
      <c r="BB759" s="15"/>
      <c r="BC759" s="15"/>
      <c r="BD759" s="15"/>
      <c r="BE759" s="15"/>
      <c r="BF759" s="15"/>
      <c r="BG759" s="15"/>
      <c r="BH759" s="15"/>
      <c r="BI759" s="15"/>
      <c r="BJ759" s="15"/>
      <c r="BK759" s="15"/>
      <c r="BL759" s="15"/>
      <c r="BM759" s="15"/>
      <c r="BN759" s="15"/>
      <c r="BO759" s="15"/>
      <c r="BP759" s="15"/>
      <c r="BQ759" s="15"/>
      <c r="BR759" s="15"/>
      <c r="BS759" s="15"/>
      <c r="BT759" s="15"/>
      <c r="BU759" s="15"/>
      <c r="BV759" s="15"/>
      <c r="BW759" s="15"/>
      <c r="BX759" s="15"/>
      <c r="BY759" s="15"/>
      <c r="BZ759" s="15"/>
      <c r="CA759" s="8"/>
      <c r="CB759" s="8"/>
      <c r="CC759" s="8"/>
      <c r="CD759" s="8"/>
      <c r="CE759" s="8"/>
      <c r="CF759" s="8"/>
      <c r="CG759" s="8"/>
      <c r="CH759" s="8"/>
      <c r="CI759" s="8"/>
      <c r="CJ759" s="8"/>
      <c r="CK759" s="8"/>
      <c r="CL759" s="8"/>
      <c r="CM759" s="8"/>
      <c r="CN759" s="8"/>
      <c r="CO759" s="8"/>
      <c r="CP759" s="8"/>
      <c r="CQ759" s="8"/>
      <c r="CR759" s="8"/>
      <c r="CS759" s="8"/>
      <c r="CT759" s="8"/>
      <c r="CU759" s="8"/>
      <c r="CV759" s="8"/>
      <c r="CW759" s="8"/>
      <c r="CX759" s="8"/>
    </row>
    <row r="760" ht="14.25" customHeight="1">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c r="AA760" s="15"/>
      <c r="AB760" s="15"/>
      <c r="AC760" s="15"/>
      <c r="AD760" s="15"/>
      <c r="AE760" s="15"/>
      <c r="AF760" s="15"/>
      <c r="AG760" s="15"/>
      <c r="AH760" s="15"/>
      <c r="AI760" s="15"/>
      <c r="AJ760" s="15"/>
      <c r="AK760" s="15"/>
      <c r="AL760" s="15"/>
      <c r="AM760" s="15"/>
      <c r="AN760" s="15"/>
      <c r="AO760" s="15"/>
      <c r="AP760" s="15"/>
      <c r="AQ760" s="15"/>
      <c r="AR760" s="15"/>
      <c r="AS760" s="15"/>
      <c r="AT760" s="15"/>
      <c r="AU760" s="15"/>
      <c r="AV760" s="15"/>
      <c r="AW760" s="15"/>
      <c r="AX760" s="15"/>
      <c r="AY760" s="15"/>
      <c r="AZ760" s="15"/>
      <c r="BA760" s="15"/>
      <c r="BB760" s="15"/>
      <c r="BC760" s="15"/>
      <c r="BD760" s="15"/>
      <c r="BE760" s="15"/>
      <c r="BF760" s="15"/>
      <c r="BG760" s="15"/>
      <c r="BH760" s="15"/>
      <c r="BI760" s="15"/>
      <c r="BJ760" s="15"/>
      <c r="BK760" s="15"/>
      <c r="BL760" s="15"/>
      <c r="BM760" s="15"/>
      <c r="BN760" s="15"/>
      <c r="BO760" s="15"/>
      <c r="BP760" s="15"/>
      <c r="BQ760" s="15"/>
      <c r="BR760" s="15"/>
      <c r="BS760" s="15"/>
      <c r="BT760" s="15"/>
      <c r="BU760" s="15"/>
      <c r="BV760" s="15"/>
      <c r="BW760" s="15"/>
      <c r="BX760" s="15"/>
      <c r="BY760" s="15"/>
      <c r="BZ760" s="15"/>
      <c r="CA760" s="8"/>
      <c r="CB760" s="8"/>
      <c r="CC760" s="8"/>
      <c r="CD760" s="8"/>
      <c r="CE760" s="8"/>
      <c r="CF760" s="8"/>
      <c r="CG760" s="8"/>
      <c r="CH760" s="8"/>
      <c r="CI760" s="8"/>
      <c r="CJ760" s="8"/>
      <c r="CK760" s="8"/>
      <c r="CL760" s="8"/>
      <c r="CM760" s="8"/>
      <c r="CN760" s="8"/>
      <c r="CO760" s="8"/>
      <c r="CP760" s="8"/>
      <c r="CQ760" s="8"/>
      <c r="CR760" s="8"/>
      <c r="CS760" s="8"/>
      <c r="CT760" s="8"/>
      <c r="CU760" s="8"/>
      <c r="CV760" s="8"/>
      <c r="CW760" s="8"/>
      <c r="CX760" s="8"/>
    </row>
    <row r="761" ht="14.25" customHeight="1">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c r="AA761" s="15"/>
      <c r="AB761" s="15"/>
      <c r="AC761" s="15"/>
      <c r="AD761" s="15"/>
      <c r="AE761" s="15"/>
      <c r="AF761" s="15"/>
      <c r="AG761" s="15"/>
      <c r="AH761" s="15"/>
      <c r="AI761" s="15"/>
      <c r="AJ761" s="15"/>
      <c r="AK761" s="15"/>
      <c r="AL761" s="15"/>
      <c r="AM761" s="15"/>
      <c r="AN761" s="15"/>
      <c r="AO761" s="15"/>
      <c r="AP761" s="15"/>
      <c r="AQ761" s="15"/>
      <c r="AR761" s="15"/>
      <c r="AS761" s="15"/>
      <c r="AT761" s="15"/>
      <c r="AU761" s="15"/>
      <c r="AV761" s="15"/>
      <c r="AW761" s="15"/>
      <c r="AX761" s="15"/>
      <c r="AY761" s="15"/>
      <c r="AZ761" s="15"/>
      <c r="BA761" s="15"/>
      <c r="BB761" s="15"/>
      <c r="BC761" s="15"/>
      <c r="BD761" s="15"/>
      <c r="BE761" s="15"/>
      <c r="BF761" s="15"/>
      <c r="BG761" s="15"/>
      <c r="BH761" s="15"/>
      <c r="BI761" s="15"/>
      <c r="BJ761" s="15"/>
      <c r="BK761" s="15"/>
      <c r="BL761" s="15"/>
      <c r="BM761" s="15"/>
      <c r="BN761" s="15"/>
      <c r="BO761" s="15"/>
      <c r="BP761" s="15"/>
      <c r="BQ761" s="15"/>
      <c r="BR761" s="15"/>
      <c r="BS761" s="15"/>
      <c r="BT761" s="15"/>
      <c r="BU761" s="15"/>
      <c r="BV761" s="15"/>
      <c r="BW761" s="15"/>
      <c r="BX761" s="15"/>
      <c r="BY761" s="15"/>
      <c r="BZ761" s="15"/>
      <c r="CA761" s="8"/>
      <c r="CB761" s="8"/>
      <c r="CC761" s="8"/>
      <c r="CD761" s="8"/>
      <c r="CE761" s="8"/>
      <c r="CF761" s="8"/>
      <c r="CG761" s="8"/>
      <c r="CH761" s="8"/>
      <c r="CI761" s="8"/>
      <c r="CJ761" s="8"/>
      <c r="CK761" s="8"/>
      <c r="CL761" s="8"/>
      <c r="CM761" s="8"/>
      <c r="CN761" s="8"/>
      <c r="CO761" s="8"/>
      <c r="CP761" s="8"/>
      <c r="CQ761" s="8"/>
      <c r="CR761" s="8"/>
      <c r="CS761" s="8"/>
      <c r="CT761" s="8"/>
      <c r="CU761" s="8"/>
      <c r="CV761" s="8"/>
      <c r="CW761" s="8"/>
      <c r="CX761" s="8"/>
    </row>
    <row r="762" ht="14.25" customHeight="1">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c r="AA762" s="15"/>
      <c r="AB762" s="15"/>
      <c r="AC762" s="15"/>
      <c r="AD762" s="15"/>
      <c r="AE762" s="15"/>
      <c r="AF762" s="15"/>
      <c r="AG762" s="15"/>
      <c r="AH762" s="15"/>
      <c r="AI762" s="15"/>
      <c r="AJ762" s="15"/>
      <c r="AK762" s="15"/>
      <c r="AL762" s="15"/>
      <c r="AM762" s="15"/>
      <c r="AN762" s="15"/>
      <c r="AO762" s="15"/>
      <c r="AP762" s="15"/>
      <c r="AQ762" s="15"/>
      <c r="AR762" s="15"/>
      <c r="AS762" s="15"/>
      <c r="AT762" s="15"/>
      <c r="AU762" s="15"/>
      <c r="AV762" s="15"/>
      <c r="AW762" s="15"/>
      <c r="AX762" s="15"/>
      <c r="AY762" s="15"/>
      <c r="AZ762" s="15"/>
      <c r="BA762" s="15"/>
      <c r="BB762" s="15"/>
      <c r="BC762" s="15"/>
      <c r="BD762" s="15"/>
      <c r="BE762" s="15"/>
      <c r="BF762" s="15"/>
      <c r="BG762" s="15"/>
      <c r="BH762" s="15"/>
      <c r="BI762" s="15"/>
      <c r="BJ762" s="15"/>
      <c r="BK762" s="15"/>
      <c r="BL762" s="15"/>
      <c r="BM762" s="15"/>
      <c r="BN762" s="15"/>
      <c r="BO762" s="15"/>
      <c r="BP762" s="15"/>
      <c r="BQ762" s="15"/>
      <c r="BR762" s="15"/>
      <c r="BS762" s="15"/>
      <c r="BT762" s="15"/>
      <c r="BU762" s="15"/>
      <c r="BV762" s="15"/>
      <c r="BW762" s="15"/>
      <c r="BX762" s="15"/>
      <c r="BY762" s="15"/>
      <c r="BZ762" s="15"/>
      <c r="CA762" s="8"/>
      <c r="CB762" s="8"/>
      <c r="CC762" s="8"/>
      <c r="CD762" s="8"/>
      <c r="CE762" s="8"/>
      <c r="CF762" s="8"/>
      <c r="CG762" s="8"/>
      <c r="CH762" s="8"/>
      <c r="CI762" s="8"/>
      <c r="CJ762" s="8"/>
      <c r="CK762" s="8"/>
      <c r="CL762" s="8"/>
      <c r="CM762" s="8"/>
      <c r="CN762" s="8"/>
      <c r="CO762" s="8"/>
      <c r="CP762" s="8"/>
      <c r="CQ762" s="8"/>
      <c r="CR762" s="8"/>
      <c r="CS762" s="8"/>
      <c r="CT762" s="8"/>
      <c r="CU762" s="8"/>
      <c r="CV762" s="8"/>
      <c r="CW762" s="8"/>
      <c r="CX762" s="8"/>
    </row>
    <row r="763" ht="14.25" customHeight="1">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c r="AA763" s="15"/>
      <c r="AB763" s="15"/>
      <c r="AC763" s="15"/>
      <c r="AD763" s="15"/>
      <c r="AE763" s="15"/>
      <c r="AF763" s="15"/>
      <c r="AG763" s="15"/>
      <c r="AH763" s="15"/>
      <c r="AI763" s="15"/>
      <c r="AJ763" s="15"/>
      <c r="AK763" s="15"/>
      <c r="AL763" s="15"/>
      <c r="AM763" s="15"/>
      <c r="AN763" s="15"/>
      <c r="AO763" s="15"/>
      <c r="AP763" s="15"/>
      <c r="AQ763" s="15"/>
      <c r="AR763" s="15"/>
      <c r="AS763" s="15"/>
      <c r="AT763" s="15"/>
      <c r="AU763" s="15"/>
      <c r="AV763" s="15"/>
      <c r="AW763" s="15"/>
      <c r="AX763" s="15"/>
      <c r="AY763" s="15"/>
      <c r="AZ763" s="15"/>
      <c r="BA763" s="15"/>
      <c r="BB763" s="15"/>
      <c r="BC763" s="15"/>
      <c r="BD763" s="15"/>
      <c r="BE763" s="15"/>
      <c r="BF763" s="15"/>
      <c r="BG763" s="15"/>
      <c r="BH763" s="15"/>
      <c r="BI763" s="15"/>
      <c r="BJ763" s="15"/>
      <c r="BK763" s="15"/>
      <c r="BL763" s="15"/>
      <c r="BM763" s="15"/>
      <c r="BN763" s="15"/>
      <c r="BO763" s="15"/>
      <c r="BP763" s="15"/>
      <c r="BQ763" s="15"/>
      <c r="BR763" s="15"/>
      <c r="BS763" s="15"/>
      <c r="BT763" s="15"/>
      <c r="BU763" s="15"/>
      <c r="BV763" s="15"/>
      <c r="BW763" s="15"/>
      <c r="BX763" s="15"/>
      <c r="BY763" s="15"/>
      <c r="BZ763" s="15"/>
      <c r="CA763" s="8"/>
      <c r="CB763" s="8"/>
      <c r="CC763" s="8"/>
      <c r="CD763" s="8"/>
      <c r="CE763" s="8"/>
      <c r="CF763" s="8"/>
      <c r="CG763" s="8"/>
      <c r="CH763" s="8"/>
      <c r="CI763" s="8"/>
      <c r="CJ763" s="8"/>
      <c r="CK763" s="8"/>
      <c r="CL763" s="8"/>
      <c r="CM763" s="8"/>
      <c r="CN763" s="8"/>
      <c r="CO763" s="8"/>
      <c r="CP763" s="8"/>
      <c r="CQ763" s="8"/>
      <c r="CR763" s="8"/>
      <c r="CS763" s="8"/>
      <c r="CT763" s="8"/>
      <c r="CU763" s="8"/>
      <c r="CV763" s="8"/>
      <c r="CW763" s="8"/>
      <c r="CX763" s="8"/>
    </row>
    <row r="764" ht="14.25" customHeight="1">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c r="BC764" s="15"/>
      <c r="BD764" s="15"/>
      <c r="BE764" s="15"/>
      <c r="BF764" s="15"/>
      <c r="BG764" s="15"/>
      <c r="BH764" s="15"/>
      <c r="BI764" s="15"/>
      <c r="BJ764" s="15"/>
      <c r="BK764" s="15"/>
      <c r="BL764" s="15"/>
      <c r="BM764" s="15"/>
      <c r="BN764" s="15"/>
      <c r="BO764" s="15"/>
      <c r="BP764" s="15"/>
      <c r="BQ764" s="15"/>
      <c r="BR764" s="15"/>
      <c r="BS764" s="15"/>
      <c r="BT764" s="15"/>
      <c r="BU764" s="15"/>
      <c r="BV764" s="15"/>
      <c r="BW764" s="15"/>
      <c r="BX764" s="15"/>
      <c r="BY764" s="15"/>
      <c r="BZ764" s="15"/>
      <c r="CA764" s="8"/>
      <c r="CB764" s="8"/>
      <c r="CC764" s="8"/>
      <c r="CD764" s="8"/>
      <c r="CE764" s="8"/>
      <c r="CF764" s="8"/>
      <c r="CG764" s="8"/>
      <c r="CH764" s="8"/>
      <c r="CI764" s="8"/>
      <c r="CJ764" s="8"/>
      <c r="CK764" s="8"/>
      <c r="CL764" s="8"/>
      <c r="CM764" s="8"/>
      <c r="CN764" s="8"/>
      <c r="CO764" s="8"/>
      <c r="CP764" s="8"/>
      <c r="CQ764" s="8"/>
      <c r="CR764" s="8"/>
      <c r="CS764" s="8"/>
      <c r="CT764" s="8"/>
      <c r="CU764" s="8"/>
      <c r="CV764" s="8"/>
      <c r="CW764" s="8"/>
      <c r="CX764" s="8"/>
    </row>
    <row r="765" ht="14.25" customHeight="1">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c r="AA765" s="15"/>
      <c r="AB765" s="15"/>
      <c r="AC765" s="15"/>
      <c r="AD765" s="15"/>
      <c r="AE765" s="15"/>
      <c r="AF765" s="15"/>
      <c r="AG765" s="15"/>
      <c r="AH765" s="15"/>
      <c r="AI765" s="15"/>
      <c r="AJ765" s="15"/>
      <c r="AK765" s="15"/>
      <c r="AL765" s="15"/>
      <c r="AM765" s="15"/>
      <c r="AN765" s="15"/>
      <c r="AO765" s="15"/>
      <c r="AP765" s="15"/>
      <c r="AQ765" s="15"/>
      <c r="AR765" s="15"/>
      <c r="AS765" s="15"/>
      <c r="AT765" s="15"/>
      <c r="AU765" s="15"/>
      <c r="AV765" s="15"/>
      <c r="AW765" s="15"/>
      <c r="AX765" s="15"/>
      <c r="AY765" s="15"/>
      <c r="AZ765" s="15"/>
      <c r="BA765" s="15"/>
      <c r="BB765" s="15"/>
      <c r="BC765" s="15"/>
      <c r="BD765" s="15"/>
      <c r="BE765" s="15"/>
      <c r="BF765" s="15"/>
      <c r="BG765" s="15"/>
      <c r="BH765" s="15"/>
      <c r="BI765" s="15"/>
      <c r="BJ765" s="15"/>
      <c r="BK765" s="15"/>
      <c r="BL765" s="15"/>
      <c r="BM765" s="15"/>
      <c r="BN765" s="15"/>
      <c r="BO765" s="15"/>
      <c r="BP765" s="15"/>
      <c r="BQ765" s="15"/>
      <c r="BR765" s="15"/>
      <c r="BS765" s="15"/>
      <c r="BT765" s="15"/>
      <c r="BU765" s="15"/>
      <c r="BV765" s="15"/>
      <c r="BW765" s="15"/>
      <c r="BX765" s="15"/>
      <c r="BY765" s="15"/>
      <c r="BZ765" s="15"/>
      <c r="CA765" s="8"/>
      <c r="CB765" s="8"/>
      <c r="CC765" s="8"/>
      <c r="CD765" s="8"/>
      <c r="CE765" s="8"/>
      <c r="CF765" s="8"/>
      <c r="CG765" s="8"/>
      <c r="CH765" s="8"/>
      <c r="CI765" s="8"/>
      <c r="CJ765" s="8"/>
      <c r="CK765" s="8"/>
      <c r="CL765" s="8"/>
      <c r="CM765" s="8"/>
      <c r="CN765" s="8"/>
      <c r="CO765" s="8"/>
      <c r="CP765" s="8"/>
      <c r="CQ765" s="8"/>
      <c r="CR765" s="8"/>
      <c r="CS765" s="8"/>
      <c r="CT765" s="8"/>
      <c r="CU765" s="8"/>
      <c r="CV765" s="8"/>
      <c r="CW765" s="8"/>
      <c r="CX765" s="8"/>
    </row>
    <row r="766" ht="14.25" customHeight="1">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c r="BC766" s="15"/>
      <c r="BD766" s="15"/>
      <c r="BE766" s="15"/>
      <c r="BF766" s="15"/>
      <c r="BG766" s="15"/>
      <c r="BH766" s="15"/>
      <c r="BI766" s="15"/>
      <c r="BJ766" s="15"/>
      <c r="BK766" s="15"/>
      <c r="BL766" s="15"/>
      <c r="BM766" s="15"/>
      <c r="BN766" s="15"/>
      <c r="BO766" s="15"/>
      <c r="BP766" s="15"/>
      <c r="BQ766" s="15"/>
      <c r="BR766" s="15"/>
      <c r="BS766" s="15"/>
      <c r="BT766" s="15"/>
      <c r="BU766" s="15"/>
      <c r="BV766" s="15"/>
      <c r="BW766" s="15"/>
      <c r="BX766" s="15"/>
      <c r="BY766" s="15"/>
      <c r="BZ766" s="15"/>
      <c r="CA766" s="8"/>
      <c r="CB766" s="8"/>
      <c r="CC766" s="8"/>
      <c r="CD766" s="8"/>
      <c r="CE766" s="8"/>
      <c r="CF766" s="8"/>
      <c r="CG766" s="8"/>
      <c r="CH766" s="8"/>
      <c r="CI766" s="8"/>
      <c r="CJ766" s="8"/>
      <c r="CK766" s="8"/>
      <c r="CL766" s="8"/>
      <c r="CM766" s="8"/>
      <c r="CN766" s="8"/>
      <c r="CO766" s="8"/>
      <c r="CP766" s="8"/>
      <c r="CQ766" s="8"/>
      <c r="CR766" s="8"/>
      <c r="CS766" s="8"/>
      <c r="CT766" s="8"/>
      <c r="CU766" s="8"/>
      <c r="CV766" s="8"/>
      <c r="CW766" s="8"/>
      <c r="CX766" s="8"/>
    </row>
    <row r="767" ht="14.25" customHeight="1">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c r="AA767" s="15"/>
      <c r="AB767" s="15"/>
      <c r="AC767" s="15"/>
      <c r="AD767" s="15"/>
      <c r="AE767" s="15"/>
      <c r="AF767" s="15"/>
      <c r="AG767" s="15"/>
      <c r="AH767" s="15"/>
      <c r="AI767" s="15"/>
      <c r="AJ767" s="15"/>
      <c r="AK767" s="15"/>
      <c r="AL767" s="15"/>
      <c r="AM767" s="15"/>
      <c r="AN767" s="15"/>
      <c r="AO767" s="15"/>
      <c r="AP767" s="15"/>
      <c r="AQ767" s="15"/>
      <c r="AR767" s="15"/>
      <c r="AS767" s="15"/>
      <c r="AT767" s="15"/>
      <c r="AU767" s="15"/>
      <c r="AV767" s="15"/>
      <c r="AW767" s="15"/>
      <c r="AX767" s="15"/>
      <c r="AY767" s="15"/>
      <c r="AZ767" s="15"/>
      <c r="BA767" s="15"/>
      <c r="BB767" s="15"/>
      <c r="BC767" s="15"/>
      <c r="BD767" s="15"/>
      <c r="BE767" s="15"/>
      <c r="BF767" s="15"/>
      <c r="BG767" s="15"/>
      <c r="BH767" s="15"/>
      <c r="BI767" s="15"/>
      <c r="BJ767" s="15"/>
      <c r="BK767" s="15"/>
      <c r="BL767" s="15"/>
      <c r="BM767" s="15"/>
      <c r="BN767" s="15"/>
      <c r="BO767" s="15"/>
      <c r="BP767" s="15"/>
      <c r="BQ767" s="15"/>
      <c r="BR767" s="15"/>
      <c r="BS767" s="15"/>
      <c r="BT767" s="15"/>
      <c r="BU767" s="15"/>
      <c r="BV767" s="15"/>
      <c r="BW767" s="15"/>
      <c r="BX767" s="15"/>
      <c r="BY767" s="15"/>
      <c r="BZ767" s="15"/>
      <c r="CA767" s="8"/>
      <c r="CB767" s="8"/>
      <c r="CC767" s="8"/>
      <c r="CD767" s="8"/>
      <c r="CE767" s="8"/>
      <c r="CF767" s="8"/>
      <c r="CG767" s="8"/>
      <c r="CH767" s="8"/>
      <c r="CI767" s="8"/>
      <c r="CJ767" s="8"/>
      <c r="CK767" s="8"/>
      <c r="CL767" s="8"/>
      <c r="CM767" s="8"/>
      <c r="CN767" s="8"/>
      <c r="CO767" s="8"/>
      <c r="CP767" s="8"/>
      <c r="CQ767" s="8"/>
      <c r="CR767" s="8"/>
      <c r="CS767" s="8"/>
      <c r="CT767" s="8"/>
      <c r="CU767" s="8"/>
      <c r="CV767" s="8"/>
      <c r="CW767" s="8"/>
      <c r="CX767" s="8"/>
    </row>
    <row r="768" ht="14.25" customHeight="1">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c r="BC768" s="15"/>
      <c r="BD768" s="15"/>
      <c r="BE768" s="15"/>
      <c r="BF768" s="15"/>
      <c r="BG768" s="15"/>
      <c r="BH768" s="15"/>
      <c r="BI768" s="15"/>
      <c r="BJ768" s="15"/>
      <c r="BK768" s="15"/>
      <c r="BL768" s="15"/>
      <c r="BM768" s="15"/>
      <c r="BN768" s="15"/>
      <c r="BO768" s="15"/>
      <c r="BP768" s="15"/>
      <c r="BQ768" s="15"/>
      <c r="BR768" s="15"/>
      <c r="BS768" s="15"/>
      <c r="BT768" s="15"/>
      <c r="BU768" s="15"/>
      <c r="BV768" s="15"/>
      <c r="BW768" s="15"/>
      <c r="BX768" s="15"/>
      <c r="BY768" s="15"/>
      <c r="BZ768" s="15"/>
      <c r="CA768" s="8"/>
      <c r="CB768" s="8"/>
      <c r="CC768" s="8"/>
      <c r="CD768" s="8"/>
      <c r="CE768" s="8"/>
      <c r="CF768" s="8"/>
      <c r="CG768" s="8"/>
      <c r="CH768" s="8"/>
      <c r="CI768" s="8"/>
      <c r="CJ768" s="8"/>
      <c r="CK768" s="8"/>
      <c r="CL768" s="8"/>
      <c r="CM768" s="8"/>
      <c r="CN768" s="8"/>
      <c r="CO768" s="8"/>
      <c r="CP768" s="8"/>
      <c r="CQ768" s="8"/>
      <c r="CR768" s="8"/>
      <c r="CS768" s="8"/>
      <c r="CT768" s="8"/>
      <c r="CU768" s="8"/>
      <c r="CV768" s="8"/>
      <c r="CW768" s="8"/>
      <c r="CX768" s="8"/>
    </row>
    <row r="769" ht="14.25" customHeight="1">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c r="AA769" s="15"/>
      <c r="AB769" s="15"/>
      <c r="AC769" s="15"/>
      <c r="AD769" s="15"/>
      <c r="AE769" s="15"/>
      <c r="AF769" s="15"/>
      <c r="AG769" s="15"/>
      <c r="AH769" s="15"/>
      <c r="AI769" s="15"/>
      <c r="AJ769" s="15"/>
      <c r="AK769" s="15"/>
      <c r="AL769" s="15"/>
      <c r="AM769" s="15"/>
      <c r="AN769" s="15"/>
      <c r="AO769" s="15"/>
      <c r="AP769" s="15"/>
      <c r="AQ769" s="15"/>
      <c r="AR769" s="15"/>
      <c r="AS769" s="15"/>
      <c r="AT769" s="15"/>
      <c r="AU769" s="15"/>
      <c r="AV769" s="15"/>
      <c r="AW769" s="15"/>
      <c r="AX769" s="15"/>
      <c r="AY769" s="15"/>
      <c r="AZ769" s="15"/>
      <c r="BA769" s="15"/>
      <c r="BB769" s="15"/>
      <c r="BC769" s="15"/>
      <c r="BD769" s="15"/>
      <c r="BE769" s="15"/>
      <c r="BF769" s="15"/>
      <c r="BG769" s="15"/>
      <c r="BH769" s="15"/>
      <c r="BI769" s="15"/>
      <c r="BJ769" s="15"/>
      <c r="BK769" s="15"/>
      <c r="BL769" s="15"/>
      <c r="BM769" s="15"/>
      <c r="BN769" s="15"/>
      <c r="BO769" s="15"/>
      <c r="BP769" s="15"/>
      <c r="BQ769" s="15"/>
      <c r="BR769" s="15"/>
      <c r="BS769" s="15"/>
      <c r="BT769" s="15"/>
      <c r="BU769" s="15"/>
      <c r="BV769" s="15"/>
      <c r="BW769" s="15"/>
      <c r="BX769" s="15"/>
      <c r="BY769" s="15"/>
      <c r="BZ769" s="15"/>
      <c r="CA769" s="8"/>
      <c r="CB769" s="8"/>
      <c r="CC769" s="8"/>
      <c r="CD769" s="8"/>
      <c r="CE769" s="8"/>
      <c r="CF769" s="8"/>
      <c r="CG769" s="8"/>
      <c r="CH769" s="8"/>
      <c r="CI769" s="8"/>
      <c r="CJ769" s="8"/>
      <c r="CK769" s="8"/>
      <c r="CL769" s="8"/>
      <c r="CM769" s="8"/>
      <c r="CN769" s="8"/>
      <c r="CO769" s="8"/>
      <c r="CP769" s="8"/>
      <c r="CQ769" s="8"/>
      <c r="CR769" s="8"/>
      <c r="CS769" s="8"/>
      <c r="CT769" s="8"/>
      <c r="CU769" s="8"/>
      <c r="CV769" s="8"/>
      <c r="CW769" s="8"/>
      <c r="CX769" s="8"/>
    </row>
    <row r="770" ht="14.25" customHeight="1">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c r="BC770" s="15"/>
      <c r="BD770" s="15"/>
      <c r="BE770" s="15"/>
      <c r="BF770" s="15"/>
      <c r="BG770" s="15"/>
      <c r="BH770" s="15"/>
      <c r="BI770" s="15"/>
      <c r="BJ770" s="15"/>
      <c r="BK770" s="15"/>
      <c r="BL770" s="15"/>
      <c r="BM770" s="15"/>
      <c r="BN770" s="15"/>
      <c r="BO770" s="15"/>
      <c r="BP770" s="15"/>
      <c r="BQ770" s="15"/>
      <c r="BR770" s="15"/>
      <c r="BS770" s="15"/>
      <c r="BT770" s="15"/>
      <c r="BU770" s="15"/>
      <c r="BV770" s="15"/>
      <c r="BW770" s="15"/>
      <c r="BX770" s="15"/>
      <c r="BY770" s="15"/>
      <c r="BZ770" s="15"/>
      <c r="CA770" s="8"/>
      <c r="CB770" s="8"/>
      <c r="CC770" s="8"/>
      <c r="CD770" s="8"/>
      <c r="CE770" s="8"/>
      <c r="CF770" s="8"/>
      <c r="CG770" s="8"/>
      <c r="CH770" s="8"/>
      <c r="CI770" s="8"/>
      <c r="CJ770" s="8"/>
      <c r="CK770" s="8"/>
      <c r="CL770" s="8"/>
      <c r="CM770" s="8"/>
      <c r="CN770" s="8"/>
      <c r="CO770" s="8"/>
      <c r="CP770" s="8"/>
      <c r="CQ770" s="8"/>
      <c r="CR770" s="8"/>
      <c r="CS770" s="8"/>
      <c r="CT770" s="8"/>
      <c r="CU770" s="8"/>
      <c r="CV770" s="8"/>
      <c r="CW770" s="8"/>
      <c r="CX770" s="8"/>
    </row>
    <row r="771" ht="14.25" customHeight="1">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c r="AA771" s="15"/>
      <c r="AB771" s="15"/>
      <c r="AC771" s="15"/>
      <c r="AD771" s="15"/>
      <c r="AE771" s="15"/>
      <c r="AF771" s="15"/>
      <c r="AG771" s="15"/>
      <c r="AH771" s="15"/>
      <c r="AI771" s="15"/>
      <c r="AJ771" s="15"/>
      <c r="AK771" s="15"/>
      <c r="AL771" s="15"/>
      <c r="AM771" s="15"/>
      <c r="AN771" s="15"/>
      <c r="AO771" s="15"/>
      <c r="AP771" s="15"/>
      <c r="AQ771" s="15"/>
      <c r="AR771" s="15"/>
      <c r="AS771" s="15"/>
      <c r="AT771" s="15"/>
      <c r="AU771" s="15"/>
      <c r="AV771" s="15"/>
      <c r="AW771" s="15"/>
      <c r="AX771" s="15"/>
      <c r="AY771" s="15"/>
      <c r="AZ771" s="15"/>
      <c r="BA771" s="15"/>
      <c r="BB771" s="15"/>
      <c r="BC771" s="15"/>
      <c r="BD771" s="15"/>
      <c r="BE771" s="15"/>
      <c r="BF771" s="15"/>
      <c r="BG771" s="15"/>
      <c r="BH771" s="15"/>
      <c r="BI771" s="15"/>
      <c r="BJ771" s="15"/>
      <c r="BK771" s="15"/>
      <c r="BL771" s="15"/>
      <c r="BM771" s="15"/>
      <c r="BN771" s="15"/>
      <c r="BO771" s="15"/>
      <c r="BP771" s="15"/>
      <c r="BQ771" s="15"/>
      <c r="BR771" s="15"/>
      <c r="BS771" s="15"/>
      <c r="BT771" s="15"/>
      <c r="BU771" s="15"/>
      <c r="BV771" s="15"/>
      <c r="BW771" s="15"/>
      <c r="BX771" s="15"/>
      <c r="BY771" s="15"/>
      <c r="BZ771" s="15"/>
      <c r="CA771" s="8"/>
      <c r="CB771" s="8"/>
      <c r="CC771" s="8"/>
      <c r="CD771" s="8"/>
      <c r="CE771" s="8"/>
      <c r="CF771" s="8"/>
      <c r="CG771" s="8"/>
      <c r="CH771" s="8"/>
      <c r="CI771" s="8"/>
      <c r="CJ771" s="8"/>
      <c r="CK771" s="8"/>
      <c r="CL771" s="8"/>
      <c r="CM771" s="8"/>
      <c r="CN771" s="8"/>
      <c r="CO771" s="8"/>
      <c r="CP771" s="8"/>
      <c r="CQ771" s="8"/>
      <c r="CR771" s="8"/>
      <c r="CS771" s="8"/>
      <c r="CT771" s="8"/>
      <c r="CU771" s="8"/>
      <c r="CV771" s="8"/>
      <c r="CW771" s="8"/>
      <c r="CX771" s="8"/>
    </row>
    <row r="772" ht="14.25" customHeight="1">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c r="BC772" s="15"/>
      <c r="BD772" s="15"/>
      <c r="BE772" s="15"/>
      <c r="BF772" s="15"/>
      <c r="BG772" s="15"/>
      <c r="BH772" s="15"/>
      <c r="BI772" s="15"/>
      <c r="BJ772" s="15"/>
      <c r="BK772" s="15"/>
      <c r="BL772" s="15"/>
      <c r="BM772" s="15"/>
      <c r="BN772" s="15"/>
      <c r="BO772" s="15"/>
      <c r="BP772" s="15"/>
      <c r="BQ772" s="15"/>
      <c r="BR772" s="15"/>
      <c r="BS772" s="15"/>
      <c r="BT772" s="15"/>
      <c r="BU772" s="15"/>
      <c r="BV772" s="15"/>
      <c r="BW772" s="15"/>
      <c r="BX772" s="15"/>
      <c r="BY772" s="15"/>
      <c r="BZ772" s="15"/>
      <c r="CA772" s="8"/>
      <c r="CB772" s="8"/>
      <c r="CC772" s="8"/>
      <c r="CD772" s="8"/>
      <c r="CE772" s="8"/>
      <c r="CF772" s="8"/>
      <c r="CG772" s="8"/>
      <c r="CH772" s="8"/>
      <c r="CI772" s="8"/>
      <c r="CJ772" s="8"/>
      <c r="CK772" s="8"/>
      <c r="CL772" s="8"/>
      <c r="CM772" s="8"/>
      <c r="CN772" s="8"/>
      <c r="CO772" s="8"/>
      <c r="CP772" s="8"/>
      <c r="CQ772" s="8"/>
      <c r="CR772" s="8"/>
      <c r="CS772" s="8"/>
      <c r="CT772" s="8"/>
      <c r="CU772" s="8"/>
      <c r="CV772" s="8"/>
      <c r="CW772" s="8"/>
      <c r="CX772" s="8"/>
    </row>
    <row r="773" ht="14.25" customHeight="1">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c r="AA773" s="15"/>
      <c r="AB773" s="15"/>
      <c r="AC773" s="15"/>
      <c r="AD773" s="15"/>
      <c r="AE773" s="15"/>
      <c r="AF773" s="15"/>
      <c r="AG773" s="15"/>
      <c r="AH773" s="15"/>
      <c r="AI773" s="15"/>
      <c r="AJ773" s="15"/>
      <c r="AK773" s="15"/>
      <c r="AL773" s="15"/>
      <c r="AM773" s="15"/>
      <c r="AN773" s="15"/>
      <c r="AO773" s="15"/>
      <c r="AP773" s="15"/>
      <c r="AQ773" s="15"/>
      <c r="AR773" s="15"/>
      <c r="AS773" s="15"/>
      <c r="AT773" s="15"/>
      <c r="AU773" s="15"/>
      <c r="AV773" s="15"/>
      <c r="AW773" s="15"/>
      <c r="AX773" s="15"/>
      <c r="AY773" s="15"/>
      <c r="AZ773" s="15"/>
      <c r="BA773" s="15"/>
      <c r="BB773" s="15"/>
      <c r="BC773" s="15"/>
      <c r="BD773" s="15"/>
      <c r="BE773" s="15"/>
      <c r="BF773" s="15"/>
      <c r="BG773" s="15"/>
      <c r="BH773" s="15"/>
      <c r="BI773" s="15"/>
      <c r="BJ773" s="15"/>
      <c r="BK773" s="15"/>
      <c r="BL773" s="15"/>
      <c r="BM773" s="15"/>
      <c r="BN773" s="15"/>
      <c r="BO773" s="15"/>
      <c r="BP773" s="15"/>
      <c r="BQ773" s="15"/>
      <c r="BR773" s="15"/>
      <c r="BS773" s="15"/>
      <c r="BT773" s="15"/>
      <c r="BU773" s="15"/>
      <c r="BV773" s="15"/>
      <c r="BW773" s="15"/>
      <c r="BX773" s="15"/>
      <c r="BY773" s="15"/>
      <c r="BZ773" s="15"/>
      <c r="CA773" s="8"/>
      <c r="CB773" s="8"/>
      <c r="CC773" s="8"/>
      <c r="CD773" s="8"/>
      <c r="CE773" s="8"/>
      <c r="CF773" s="8"/>
      <c r="CG773" s="8"/>
      <c r="CH773" s="8"/>
      <c r="CI773" s="8"/>
      <c r="CJ773" s="8"/>
      <c r="CK773" s="8"/>
      <c r="CL773" s="8"/>
      <c r="CM773" s="8"/>
      <c r="CN773" s="8"/>
      <c r="CO773" s="8"/>
      <c r="CP773" s="8"/>
      <c r="CQ773" s="8"/>
      <c r="CR773" s="8"/>
      <c r="CS773" s="8"/>
      <c r="CT773" s="8"/>
      <c r="CU773" s="8"/>
      <c r="CV773" s="8"/>
      <c r="CW773" s="8"/>
      <c r="CX773" s="8"/>
    </row>
    <row r="774" ht="14.25" customHeight="1">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c r="BC774" s="15"/>
      <c r="BD774" s="15"/>
      <c r="BE774" s="15"/>
      <c r="BF774" s="15"/>
      <c r="BG774" s="15"/>
      <c r="BH774" s="15"/>
      <c r="BI774" s="15"/>
      <c r="BJ774" s="15"/>
      <c r="BK774" s="15"/>
      <c r="BL774" s="15"/>
      <c r="BM774" s="15"/>
      <c r="BN774" s="15"/>
      <c r="BO774" s="15"/>
      <c r="BP774" s="15"/>
      <c r="BQ774" s="15"/>
      <c r="BR774" s="15"/>
      <c r="BS774" s="15"/>
      <c r="BT774" s="15"/>
      <c r="BU774" s="15"/>
      <c r="BV774" s="15"/>
      <c r="BW774" s="15"/>
      <c r="BX774" s="15"/>
      <c r="BY774" s="15"/>
      <c r="BZ774" s="15"/>
      <c r="CA774" s="8"/>
      <c r="CB774" s="8"/>
      <c r="CC774" s="8"/>
      <c r="CD774" s="8"/>
      <c r="CE774" s="8"/>
      <c r="CF774" s="8"/>
      <c r="CG774" s="8"/>
      <c r="CH774" s="8"/>
      <c r="CI774" s="8"/>
      <c r="CJ774" s="8"/>
      <c r="CK774" s="8"/>
      <c r="CL774" s="8"/>
      <c r="CM774" s="8"/>
      <c r="CN774" s="8"/>
      <c r="CO774" s="8"/>
      <c r="CP774" s="8"/>
      <c r="CQ774" s="8"/>
      <c r="CR774" s="8"/>
      <c r="CS774" s="8"/>
      <c r="CT774" s="8"/>
      <c r="CU774" s="8"/>
      <c r="CV774" s="8"/>
      <c r="CW774" s="8"/>
      <c r="CX774" s="8"/>
    </row>
    <row r="775" ht="14.25" customHeight="1">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c r="AA775" s="15"/>
      <c r="AB775" s="15"/>
      <c r="AC775" s="15"/>
      <c r="AD775" s="15"/>
      <c r="AE775" s="15"/>
      <c r="AF775" s="15"/>
      <c r="AG775" s="15"/>
      <c r="AH775" s="15"/>
      <c r="AI775" s="15"/>
      <c r="AJ775" s="15"/>
      <c r="AK775" s="15"/>
      <c r="AL775" s="15"/>
      <c r="AM775" s="15"/>
      <c r="AN775" s="15"/>
      <c r="AO775" s="15"/>
      <c r="AP775" s="15"/>
      <c r="AQ775" s="15"/>
      <c r="AR775" s="15"/>
      <c r="AS775" s="15"/>
      <c r="AT775" s="15"/>
      <c r="AU775" s="15"/>
      <c r="AV775" s="15"/>
      <c r="AW775" s="15"/>
      <c r="AX775" s="15"/>
      <c r="AY775" s="15"/>
      <c r="AZ775" s="15"/>
      <c r="BA775" s="15"/>
      <c r="BB775" s="15"/>
      <c r="BC775" s="15"/>
      <c r="BD775" s="15"/>
      <c r="BE775" s="15"/>
      <c r="BF775" s="15"/>
      <c r="BG775" s="15"/>
      <c r="BH775" s="15"/>
      <c r="BI775" s="15"/>
      <c r="BJ775" s="15"/>
      <c r="BK775" s="15"/>
      <c r="BL775" s="15"/>
      <c r="BM775" s="15"/>
      <c r="BN775" s="15"/>
      <c r="BO775" s="15"/>
      <c r="BP775" s="15"/>
      <c r="BQ775" s="15"/>
      <c r="BR775" s="15"/>
      <c r="BS775" s="15"/>
      <c r="BT775" s="15"/>
      <c r="BU775" s="15"/>
      <c r="BV775" s="15"/>
      <c r="BW775" s="15"/>
      <c r="BX775" s="15"/>
      <c r="BY775" s="15"/>
      <c r="BZ775" s="15"/>
      <c r="CA775" s="8"/>
      <c r="CB775" s="8"/>
      <c r="CC775" s="8"/>
      <c r="CD775" s="8"/>
      <c r="CE775" s="8"/>
      <c r="CF775" s="8"/>
      <c r="CG775" s="8"/>
      <c r="CH775" s="8"/>
      <c r="CI775" s="8"/>
      <c r="CJ775" s="8"/>
      <c r="CK775" s="8"/>
      <c r="CL775" s="8"/>
      <c r="CM775" s="8"/>
      <c r="CN775" s="8"/>
      <c r="CO775" s="8"/>
      <c r="CP775" s="8"/>
      <c r="CQ775" s="8"/>
      <c r="CR775" s="8"/>
      <c r="CS775" s="8"/>
      <c r="CT775" s="8"/>
      <c r="CU775" s="8"/>
      <c r="CV775" s="8"/>
      <c r="CW775" s="8"/>
      <c r="CX775" s="8"/>
    </row>
    <row r="776" ht="14.25" customHeight="1">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c r="BC776" s="15"/>
      <c r="BD776" s="15"/>
      <c r="BE776" s="15"/>
      <c r="BF776" s="15"/>
      <c r="BG776" s="15"/>
      <c r="BH776" s="15"/>
      <c r="BI776" s="15"/>
      <c r="BJ776" s="15"/>
      <c r="BK776" s="15"/>
      <c r="BL776" s="15"/>
      <c r="BM776" s="15"/>
      <c r="BN776" s="15"/>
      <c r="BO776" s="15"/>
      <c r="BP776" s="15"/>
      <c r="BQ776" s="15"/>
      <c r="BR776" s="15"/>
      <c r="BS776" s="15"/>
      <c r="BT776" s="15"/>
      <c r="BU776" s="15"/>
      <c r="BV776" s="15"/>
      <c r="BW776" s="15"/>
      <c r="BX776" s="15"/>
      <c r="BY776" s="15"/>
      <c r="BZ776" s="15"/>
      <c r="CA776" s="8"/>
      <c r="CB776" s="8"/>
      <c r="CC776" s="8"/>
      <c r="CD776" s="8"/>
      <c r="CE776" s="8"/>
      <c r="CF776" s="8"/>
      <c r="CG776" s="8"/>
      <c r="CH776" s="8"/>
      <c r="CI776" s="8"/>
      <c r="CJ776" s="8"/>
      <c r="CK776" s="8"/>
      <c r="CL776" s="8"/>
      <c r="CM776" s="8"/>
      <c r="CN776" s="8"/>
      <c r="CO776" s="8"/>
      <c r="CP776" s="8"/>
      <c r="CQ776" s="8"/>
      <c r="CR776" s="8"/>
      <c r="CS776" s="8"/>
      <c r="CT776" s="8"/>
      <c r="CU776" s="8"/>
      <c r="CV776" s="8"/>
      <c r="CW776" s="8"/>
      <c r="CX776" s="8"/>
    </row>
    <row r="777" ht="14.25" customHeight="1">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c r="AA777" s="15"/>
      <c r="AB777" s="15"/>
      <c r="AC777" s="15"/>
      <c r="AD777" s="15"/>
      <c r="AE777" s="15"/>
      <c r="AF777" s="15"/>
      <c r="AG777" s="15"/>
      <c r="AH777" s="15"/>
      <c r="AI777" s="15"/>
      <c r="AJ777" s="15"/>
      <c r="AK777" s="15"/>
      <c r="AL777" s="15"/>
      <c r="AM777" s="15"/>
      <c r="AN777" s="15"/>
      <c r="AO777" s="15"/>
      <c r="AP777" s="15"/>
      <c r="AQ777" s="15"/>
      <c r="AR777" s="15"/>
      <c r="AS777" s="15"/>
      <c r="AT777" s="15"/>
      <c r="AU777" s="15"/>
      <c r="AV777" s="15"/>
      <c r="AW777" s="15"/>
      <c r="AX777" s="15"/>
      <c r="AY777" s="15"/>
      <c r="AZ777" s="15"/>
      <c r="BA777" s="15"/>
      <c r="BB777" s="15"/>
      <c r="BC777" s="15"/>
      <c r="BD777" s="15"/>
      <c r="BE777" s="15"/>
      <c r="BF777" s="15"/>
      <c r="BG777" s="15"/>
      <c r="BH777" s="15"/>
      <c r="BI777" s="15"/>
      <c r="BJ777" s="15"/>
      <c r="BK777" s="15"/>
      <c r="BL777" s="15"/>
      <c r="BM777" s="15"/>
      <c r="BN777" s="15"/>
      <c r="BO777" s="15"/>
      <c r="BP777" s="15"/>
      <c r="BQ777" s="15"/>
      <c r="BR777" s="15"/>
      <c r="BS777" s="15"/>
      <c r="BT777" s="15"/>
      <c r="BU777" s="15"/>
      <c r="BV777" s="15"/>
      <c r="BW777" s="15"/>
      <c r="BX777" s="15"/>
      <c r="BY777" s="15"/>
      <c r="BZ777" s="15"/>
      <c r="CA777" s="8"/>
      <c r="CB777" s="8"/>
      <c r="CC777" s="8"/>
      <c r="CD777" s="8"/>
      <c r="CE777" s="8"/>
      <c r="CF777" s="8"/>
      <c r="CG777" s="8"/>
      <c r="CH777" s="8"/>
      <c r="CI777" s="8"/>
      <c r="CJ777" s="8"/>
      <c r="CK777" s="8"/>
      <c r="CL777" s="8"/>
      <c r="CM777" s="8"/>
      <c r="CN777" s="8"/>
      <c r="CO777" s="8"/>
      <c r="CP777" s="8"/>
      <c r="CQ777" s="8"/>
      <c r="CR777" s="8"/>
      <c r="CS777" s="8"/>
      <c r="CT777" s="8"/>
      <c r="CU777" s="8"/>
      <c r="CV777" s="8"/>
      <c r="CW777" s="8"/>
      <c r="CX777" s="8"/>
    </row>
    <row r="778" ht="14.25" customHeight="1">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c r="BC778" s="15"/>
      <c r="BD778" s="15"/>
      <c r="BE778" s="15"/>
      <c r="BF778" s="15"/>
      <c r="BG778" s="15"/>
      <c r="BH778" s="15"/>
      <c r="BI778" s="15"/>
      <c r="BJ778" s="15"/>
      <c r="BK778" s="15"/>
      <c r="BL778" s="15"/>
      <c r="BM778" s="15"/>
      <c r="BN778" s="15"/>
      <c r="BO778" s="15"/>
      <c r="BP778" s="15"/>
      <c r="BQ778" s="15"/>
      <c r="BR778" s="15"/>
      <c r="BS778" s="15"/>
      <c r="BT778" s="15"/>
      <c r="BU778" s="15"/>
      <c r="BV778" s="15"/>
      <c r="BW778" s="15"/>
      <c r="BX778" s="15"/>
      <c r="BY778" s="15"/>
      <c r="BZ778" s="15"/>
      <c r="CA778" s="8"/>
      <c r="CB778" s="8"/>
      <c r="CC778" s="8"/>
      <c r="CD778" s="8"/>
      <c r="CE778" s="8"/>
      <c r="CF778" s="8"/>
      <c r="CG778" s="8"/>
      <c r="CH778" s="8"/>
      <c r="CI778" s="8"/>
      <c r="CJ778" s="8"/>
      <c r="CK778" s="8"/>
      <c r="CL778" s="8"/>
      <c r="CM778" s="8"/>
      <c r="CN778" s="8"/>
      <c r="CO778" s="8"/>
      <c r="CP778" s="8"/>
      <c r="CQ778" s="8"/>
      <c r="CR778" s="8"/>
      <c r="CS778" s="8"/>
      <c r="CT778" s="8"/>
      <c r="CU778" s="8"/>
      <c r="CV778" s="8"/>
      <c r="CW778" s="8"/>
      <c r="CX778" s="8"/>
    </row>
    <row r="779" ht="14.25" customHeight="1">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c r="AA779" s="15"/>
      <c r="AB779" s="15"/>
      <c r="AC779" s="15"/>
      <c r="AD779" s="15"/>
      <c r="AE779" s="15"/>
      <c r="AF779" s="15"/>
      <c r="AG779" s="15"/>
      <c r="AH779" s="15"/>
      <c r="AI779" s="15"/>
      <c r="AJ779" s="15"/>
      <c r="AK779" s="15"/>
      <c r="AL779" s="15"/>
      <c r="AM779" s="15"/>
      <c r="AN779" s="15"/>
      <c r="AO779" s="15"/>
      <c r="AP779" s="15"/>
      <c r="AQ779" s="15"/>
      <c r="AR779" s="15"/>
      <c r="AS779" s="15"/>
      <c r="AT779" s="15"/>
      <c r="AU779" s="15"/>
      <c r="AV779" s="15"/>
      <c r="AW779" s="15"/>
      <c r="AX779" s="15"/>
      <c r="AY779" s="15"/>
      <c r="AZ779" s="15"/>
      <c r="BA779" s="15"/>
      <c r="BB779" s="15"/>
      <c r="BC779" s="15"/>
      <c r="BD779" s="15"/>
      <c r="BE779" s="15"/>
      <c r="BF779" s="15"/>
      <c r="BG779" s="15"/>
      <c r="BH779" s="15"/>
      <c r="BI779" s="15"/>
      <c r="BJ779" s="15"/>
      <c r="BK779" s="15"/>
      <c r="BL779" s="15"/>
      <c r="BM779" s="15"/>
      <c r="BN779" s="15"/>
      <c r="BO779" s="15"/>
      <c r="BP779" s="15"/>
      <c r="BQ779" s="15"/>
      <c r="BR779" s="15"/>
      <c r="BS779" s="15"/>
      <c r="BT779" s="15"/>
      <c r="BU779" s="15"/>
      <c r="BV779" s="15"/>
      <c r="BW779" s="15"/>
      <c r="BX779" s="15"/>
      <c r="BY779" s="15"/>
      <c r="BZ779" s="15"/>
      <c r="CA779" s="8"/>
      <c r="CB779" s="8"/>
      <c r="CC779" s="8"/>
      <c r="CD779" s="8"/>
      <c r="CE779" s="8"/>
      <c r="CF779" s="8"/>
      <c r="CG779" s="8"/>
      <c r="CH779" s="8"/>
      <c r="CI779" s="8"/>
      <c r="CJ779" s="8"/>
      <c r="CK779" s="8"/>
      <c r="CL779" s="8"/>
      <c r="CM779" s="8"/>
      <c r="CN779" s="8"/>
      <c r="CO779" s="8"/>
      <c r="CP779" s="8"/>
      <c r="CQ779" s="8"/>
      <c r="CR779" s="8"/>
      <c r="CS779" s="8"/>
      <c r="CT779" s="8"/>
      <c r="CU779" s="8"/>
      <c r="CV779" s="8"/>
      <c r="CW779" s="8"/>
      <c r="CX779" s="8"/>
    </row>
    <row r="780" ht="14.25" customHeight="1">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c r="BC780" s="15"/>
      <c r="BD780" s="15"/>
      <c r="BE780" s="15"/>
      <c r="BF780" s="15"/>
      <c r="BG780" s="15"/>
      <c r="BH780" s="15"/>
      <c r="BI780" s="15"/>
      <c r="BJ780" s="15"/>
      <c r="BK780" s="15"/>
      <c r="BL780" s="15"/>
      <c r="BM780" s="15"/>
      <c r="BN780" s="15"/>
      <c r="BO780" s="15"/>
      <c r="BP780" s="15"/>
      <c r="BQ780" s="15"/>
      <c r="BR780" s="15"/>
      <c r="BS780" s="15"/>
      <c r="BT780" s="15"/>
      <c r="BU780" s="15"/>
      <c r="BV780" s="15"/>
      <c r="BW780" s="15"/>
      <c r="BX780" s="15"/>
      <c r="BY780" s="15"/>
      <c r="BZ780" s="15"/>
      <c r="CA780" s="8"/>
      <c r="CB780" s="8"/>
      <c r="CC780" s="8"/>
      <c r="CD780" s="8"/>
      <c r="CE780" s="8"/>
      <c r="CF780" s="8"/>
      <c r="CG780" s="8"/>
      <c r="CH780" s="8"/>
      <c r="CI780" s="8"/>
      <c r="CJ780" s="8"/>
      <c r="CK780" s="8"/>
      <c r="CL780" s="8"/>
      <c r="CM780" s="8"/>
      <c r="CN780" s="8"/>
      <c r="CO780" s="8"/>
      <c r="CP780" s="8"/>
      <c r="CQ780" s="8"/>
      <c r="CR780" s="8"/>
      <c r="CS780" s="8"/>
      <c r="CT780" s="8"/>
      <c r="CU780" s="8"/>
      <c r="CV780" s="8"/>
      <c r="CW780" s="8"/>
      <c r="CX780" s="8"/>
    </row>
    <row r="781" ht="14.25" customHeight="1">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c r="AA781" s="15"/>
      <c r="AB781" s="15"/>
      <c r="AC781" s="15"/>
      <c r="AD781" s="15"/>
      <c r="AE781" s="15"/>
      <c r="AF781" s="15"/>
      <c r="AG781" s="15"/>
      <c r="AH781" s="15"/>
      <c r="AI781" s="15"/>
      <c r="AJ781" s="15"/>
      <c r="AK781" s="15"/>
      <c r="AL781" s="15"/>
      <c r="AM781" s="15"/>
      <c r="AN781" s="15"/>
      <c r="AO781" s="15"/>
      <c r="AP781" s="15"/>
      <c r="AQ781" s="15"/>
      <c r="AR781" s="15"/>
      <c r="AS781" s="15"/>
      <c r="AT781" s="15"/>
      <c r="AU781" s="15"/>
      <c r="AV781" s="15"/>
      <c r="AW781" s="15"/>
      <c r="AX781" s="15"/>
      <c r="AY781" s="15"/>
      <c r="AZ781" s="15"/>
      <c r="BA781" s="15"/>
      <c r="BB781" s="15"/>
      <c r="BC781" s="15"/>
      <c r="BD781" s="15"/>
      <c r="BE781" s="15"/>
      <c r="BF781" s="15"/>
      <c r="BG781" s="15"/>
      <c r="BH781" s="15"/>
      <c r="BI781" s="15"/>
      <c r="BJ781" s="15"/>
      <c r="BK781" s="15"/>
      <c r="BL781" s="15"/>
      <c r="BM781" s="15"/>
      <c r="BN781" s="15"/>
      <c r="BO781" s="15"/>
      <c r="BP781" s="15"/>
      <c r="BQ781" s="15"/>
      <c r="BR781" s="15"/>
      <c r="BS781" s="15"/>
      <c r="BT781" s="15"/>
      <c r="BU781" s="15"/>
      <c r="BV781" s="15"/>
      <c r="BW781" s="15"/>
      <c r="BX781" s="15"/>
      <c r="BY781" s="15"/>
      <c r="BZ781" s="15"/>
      <c r="CA781" s="8"/>
      <c r="CB781" s="8"/>
      <c r="CC781" s="8"/>
      <c r="CD781" s="8"/>
      <c r="CE781" s="8"/>
      <c r="CF781" s="8"/>
      <c r="CG781" s="8"/>
      <c r="CH781" s="8"/>
      <c r="CI781" s="8"/>
      <c r="CJ781" s="8"/>
      <c r="CK781" s="8"/>
      <c r="CL781" s="8"/>
      <c r="CM781" s="8"/>
      <c r="CN781" s="8"/>
      <c r="CO781" s="8"/>
      <c r="CP781" s="8"/>
      <c r="CQ781" s="8"/>
      <c r="CR781" s="8"/>
      <c r="CS781" s="8"/>
      <c r="CT781" s="8"/>
      <c r="CU781" s="8"/>
      <c r="CV781" s="8"/>
      <c r="CW781" s="8"/>
      <c r="CX781" s="8"/>
    </row>
    <row r="782" ht="14.25" customHeight="1">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c r="BC782" s="15"/>
      <c r="BD782" s="15"/>
      <c r="BE782" s="15"/>
      <c r="BF782" s="15"/>
      <c r="BG782" s="15"/>
      <c r="BH782" s="15"/>
      <c r="BI782" s="15"/>
      <c r="BJ782" s="15"/>
      <c r="BK782" s="15"/>
      <c r="BL782" s="15"/>
      <c r="BM782" s="15"/>
      <c r="BN782" s="15"/>
      <c r="BO782" s="15"/>
      <c r="BP782" s="15"/>
      <c r="BQ782" s="15"/>
      <c r="BR782" s="15"/>
      <c r="BS782" s="15"/>
      <c r="BT782" s="15"/>
      <c r="BU782" s="15"/>
      <c r="BV782" s="15"/>
      <c r="BW782" s="15"/>
      <c r="BX782" s="15"/>
      <c r="BY782" s="15"/>
      <c r="BZ782" s="15"/>
      <c r="CA782" s="8"/>
      <c r="CB782" s="8"/>
      <c r="CC782" s="8"/>
      <c r="CD782" s="8"/>
      <c r="CE782" s="8"/>
      <c r="CF782" s="8"/>
      <c r="CG782" s="8"/>
      <c r="CH782" s="8"/>
      <c r="CI782" s="8"/>
      <c r="CJ782" s="8"/>
      <c r="CK782" s="8"/>
      <c r="CL782" s="8"/>
      <c r="CM782" s="8"/>
      <c r="CN782" s="8"/>
      <c r="CO782" s="8"/>
      <c r="CP782" s="8"/>
      <c r="CQ782" s="8"/>
      <c r="CR782" s="8"/>
      <c r="CS782" s="8"/>
      <c r="CT782" s="8"/>
      <c r="CU782" s="8"/>
      <c r="CV782" s="8"/>
      <c r="CW782" s="8"/>
      <c r="CX782" s="8"/>
    </row>
    <row r="783" ht="14.25" customHeight="1">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c r="AA783" s="15"/>
      <c r="AB783" s="15"/>
      <c r="AC783" s="15"/>
      <c r="AD783" s="15"/>
      <c r="AE783" s="15"/>
      <c r="AF783" s="15"/>
      <c r="AG783" s="15"/>
      <c r="AH783" s="15"/>
      <c r="AI783" s="15"/>
      <c r="AJ783" s="15"/>
      <c r="AK783" s="15"/>
      <c r="AL783" s="15"/>
      <c r="AM783" s="15"/>
      <c r="AN783" s="15"/>
      <c r="AO783" s="15"/>
      <c r="AP783" s="15"/>
      <c r="AQ783" s="15"/>
      <c r="AR783" s="15"/>
      <c r="AS783" s="15"/>
      <c r="AT783" s="15"/>
      <c r="AU783" s="15"/>
      <c r="AV783" s="15"/>
      <c r="AW783" s="15"/>
      <c r="AX783" s="15"/>
      <c r="AY783" s="15"/>
      <c r="AZ783" s="15"/>
      <c r="BA783" s="15"/>
      <c r="BB783" s="15"/>
      <c r="BC783" s="15"/>
      <c r="BD783" s="15"/>
      <c r="BE783" s="15"/>
      <c r="BF783" s="15"/>
      <c r="BG783" s="15"/>
      <c r="BH783" s="15"/>
      <c r="BI783" s="15"/>
      <c r="BJ783" s="15"/>
      <c r="BK783" s="15"/>
      <c r="BL783" s="15"/>
      <c r="BM783" s="15"/>
      <c r="BN783" s="15"/>
      <c r="BO783" s="15"/>
      <c r="BP783" s="15"/>
      <c r="BQ783" s="15"/>
      <c r="BR783" s="15"/>
      <c r="BS783" s="15"/>
      <c r="BT783" s="15"/>
      <c r="BU783" s="15"/>
      <c r="BV783" s="15"/>
      <c r="BW783" s="15"/>
      <c r="BX783" s="15"/>
      <c r="BY783" s="15"/>
      <c r="BZ783" s="15"/>
      <c r="CA783" s="8"/>
      <c r="CB783" s="8"/>
      <c r="CC783" s="8"/>
      <c r="CD783" s="8"/>
      <c r="CE783" s="8"/>
      <c r="CF783" s="8"/>
      <c r="CG783" s="8"/>
      <c r="CH783" s="8"/>
      <c r="CI783" s="8"/>
      <c r="CJ783" s="8"/>
      <c r="CK783" s="8"/>
      <c r="CL783" s="8"/>
      <c r="CM783" s="8"/>
      <c r="CN783" s="8"/>
      <c r="CO783" s="8"/>
      <c r="CP783" s="8"/>
      <c r="CQ783" s="8"/>
      <c r="CR783" s="8"/>
      <c r="CS783" s="8"/>
      <c r="CT783" s="8"/>
      <c r="CU783" s="8"/>
      <c r="CV783" s="8"/>
      <c r="CW783" s="8"/>
      <c r="CX783" s="8"/>
    </row>
    <row r="784" ht="14.25" customHeight="1">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c r="BC784" s="15"/>
      <c r="BD784" s="15"/>
      <c r="BE784" s="15"/>
      <c r="BF784" s="15"/>
      <c r="BG784" s="15"/>
      <c r="BH784" s="15"/>
      <c r="BI784" s="15"/>
      <c r="BJ784" s="15"/>
      <c r="BK784" s="15"/>
      <c r="BL784" s="15"/>
      <c r="BM784" s="15"/>
      <c r="BN784" s="15"/>
      <c r="BO784" s="15"/>
      <c r="BP784" s="15"/>
      <c r="BQ784" s="15"/>
      <c r="BR784" s="15"/>
      <c r="BS784" s="15"/>
      <c r="BT784" s="15"/>
      <c r="BU784" s="15"/>
      <c r="BV784" s="15"/>
      <c r="BW784" s="15"/>
      <c r="BX784" s="15"/>
      <c r="BY784" s="15"/>
      <c r="BZ784" s="15"/>
      <c r="CA784" s="8"/>
      <c r="CB784" s="8"/>
      <c r="CC784" s="8"/>
      <c r="CD784" s="8"/>
      <c r="CE784" s="8"/>
      <c r="CF784" s="8"/>
      <c r="CG784" s="8"/>
      <c r="CH784" s="8"/>
      <c r="CI784" s="8"/>
      <c r="CJ784" s="8"/>
      <c r="CK784" s="8"/>
      <c r="CL784" s="8"/>
      <c r="CM784" s="8"/>
      <c r="CN784" s="8"/>
      <c r="CO784" s="8"/>
      <c r="CP784" s="8"/>
      <c r="CQ784" s="8"/>
      <c r="CR784" s="8"/>
      <c r="CS784" s="8"/>
      <c r="CT784" s="8"/>
      <c r="CU784" s="8"/>
      <c r="CV784" s="8"/>
      <c r="CW784" s="8"/>
      <c r="CX784" s="8"/>
    </row>
    <row r="785" ht="14.25" customHeight="1">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c r="AA785" s="15"/>
      <c r="AB785" s="15"/>
      <c r="AC785" s="15"/>
      <c r="AD785" s="15"/>
      <c r="AE785" s="15"/>
      <c r="AF785" s="15"/>
      <c r="AG785" s="15"/>
      <c r="AH785" s="15"/>
      <c r="AI785" s="15"/>
      <c r="AJ785" s="15"/>
      <c r="AK785" s="15"/>
      <c r="AL785" s="15"/>
      <c r="AM785" s="15"/>
      <c r="AN785" s="15"/>
      <c r="AO785" s="15"/>
      <c r="AP785" s="15"/>
      <c r="AQ785" s="15"/>
      <c r="AR785" s="15"/>
      <c r="AS785" s="15"/>
      <c r="AT785" s="15"/>
      <c r="AU785" s="15"/>
      <c r="AV785" s="15"/>
      <c r="AW785" s="15"/>
      <c r="AX785" s="15"/>
      <c r="AY785" s="15"/>
      <c r="AZ785" s="15"/>
      <c r="BA785" s="15"/>
      <c r="BB785" s="15"/>
      <c r="BC785" s="15"/>
      <c r="BD785" s="15"/>
      <c r="BE785" s="15"/>
      <c r="BF785" s="15"/>
      <c r="BG785" s="15"/>
      <c r="BH785" s="15"/>
      <c r="BI785" s="15"/>
      <c r="BJ785" s="15"/>
      <c r="BK785" s="15"/>
      <c r="BL785" s="15"/>
      <c r="BM785" s="15"/>
      <c r="BN785" s="15"/>
      <c r="BO785" s="15"/>
      <c r="BP785" s="15"/>
      <c r="BQ785" s="15"/>
      <c r="BR785" s="15"/>
      <c r="BS785" s="15"/>
      <c r="BT785" s="15"/>
      <c r="BU785" s="15"/>
      <c r="BV785" s="15"/>
      <c r="BW785" s="15"/>
      <c r="BX785" s="15"/>
      <c r="BY785" s="15"/>
      <c r="BZ785" s="15"/>
      <c r="CA785" s="8"/>
      <c r="CB785" s="8"/>
      <c r="CC785" s="8"/>
      <c r="CD785" s="8"/>
      <c r="CE785" s="8"/>
      <c r="CF785" s="8"/>
      <c r="CG785" s="8"/>
      <c r="CH785" s="8"/>
      <c r="CI785" s="8"/>
      <c r="CJ785" s="8"/>
      <c r="CK785" s="8"/>
      <c r="CL785" s="8"/>
      <c r="CM785" s="8"/>
      <c r="CN785" s="8"/>
      <c r="CO785" s="8"/>
      <c r="CP785" s="8"/>
      <c r="CQ785" s="8"/>
      <c r="CR785" s="8"/>
      <c r="CS785" s="8"/>
      <c r="CT785" s="8"/>
      <c r="CU785" s="8"/>
      <c r="CV785" s="8"/>
      <c r="CW785" s="8"/>
      <c r="CX785" s="8"/>
    </row>
    <row r="786" ht="14.25" customHeight="1">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c r="BC786" s="15"/>
      <c r="BD786" s="15"/>
      <c r="BE786" s="15"/>
      <c r="BF786" s="15"/>
      <c r="BG786" s="15"/>
      <c r="BH786" s="15"/>
      <c r="BI786" s="15"/>
      <c r="BJ786" s="15"/>
      <c r="BK786" s="15"/>
      <c r="BL786" s="15"/>
      <c r="BM786" s="15"/>
      <c r="BN786" s="15"/>
      <c r="BO786" s="15"/>
      <c r="BP786" s="15"/>
      <c r="BQ786" s="15"/>
      <c r="BR786" s="15"/>
      <c r="BS786" s="15"/>
      <c r="BT786" s="15"/>
      <c r="BU786" s="15"/>
      <c r="BV786" s="15"/>
      <c r="BW786" s="15"/>
      <c r="BX786" s="15"/>
      <c r="BY786" s="15"/>
      <c r="BZ786" s="15"/>
      <c r="CA786" s="8"/>
      <c r="CB786" s="8"/>
      <c r="CC786" s="8"/>
      <c r="CD786" s="8"/>
      <c r="CE786" s="8"/>
      <c r="CF786" s="8"/>
      <c r="CG786" s="8"/>
      <c r="CH786" s="8"/>
      <c r="CI786" s="8"/>
      <c r="CJ786" s="8"/>
      <c r="CK786" s="8"/>
      <c r="CL786" s="8"/>
      <c r="CM786" s="8"/>
      <c r="CN786" s="8"/>
      <c r="CO786" s="8"/>
      <c r="CP786" s="8"/>
      <c r="CQ786" s="8"/>
      <c r="CR786" s="8"/>
      <c r="CS786" s="8"/>
      <c r="CT786" s="8"/>
      <c r="CU786" s="8"/>
      <c r="CV786" s="8"/>
      <c r="CW786" s="8"/>
      <c r="CX786" s="8"/>
    </row>
    <row r="787" ht="14.25" customHeight="1">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c r="AA787" s="15"/>
      <c r="AB787" s="15"/>
      <c r="AC787" s="15"/>
      <c r="AD787" s="15"/>
      <c r="AE787" s="15"/>
      <c r="AF787" s="15"/>
      <c r="AG787" s="15"/>
      <c r="AH787" s="15"/>
      <c r="AI787" s="15"/>
      <c r="AJ787" s="15"/>
      <c r="AK787" s="15"/>
      <c r="AL787" s="15"/>
      <c r="AM787" s="15"/>
      <c r="AN787" s="15"/>
      <c r="AO787" s="15"/>
      <c r="AP787" s="15"/>
      <c r="AQ787" s="15"/>
      <c r="AR787" s="15"/>
      <c r="AS787" s="15"/>
      <c r="AT787" s="15"/>
      <c r="AU787" s="15"/>
      <c r="AV787" s="15"/>
      <c r="AW787" s="15"/>
      <c r="AX787" s="15"/>
      <c r="AY787" s="15"/>
      <c r="AZ787" s="15"/>
      <c r="BA787" s="15"/>
      <c r="BB787" s="15"/>
      <c r="BC787" s="15"/>
      <c r="BD787" s="15"/>
      <c r="BE787" s="15"/>
      <c r="BF787" s="15"/>
      <c r="BG787" s="15"/>
      <c r="BH787" s="15"/>
      <c r="BI787" s="15"/>
      <c r="BJ787" s="15"/>
      <c r="BK787" s="15"/>
      <c r="BL787" s="15"/>
      <c r="BM787" s="15"/>
      <c r="BN787" s="15"/>
      <c r="BO787" s="15"/>
      <c r="BP787" s="15"/>
      <c r="BQ787" s="15"/>
      <c r="BR787" s="15"/>
      <c r="BS787" s="15"/>
      <c r="BT787" s="15"/>
      <c r="BU787" s="15"/>
      <c r="BV787" s="15"/>
      <c r="BW787" s="15"/>
      <c r="BX787" s="15"/>
      <c r="BY787" s="15"/>
      <c r="BZ787" s="15"/>
      <c r="CA787" s="8"/>
      <c r="CB787" s="8"/>
      <c r="CC787" s="8"/>
      <c r="CD787" s="8"/>
      <c r="CE787" s="8"/>
      <c r="CF787" s="8"/>
      <c r="CG787" s="8"/>
      <c r="CH787" s="8"/>
      <c r="CI787" s="8"/>
      <c r="CJ787" s="8"/>
      <c r="CK787" s="8"/>
      <c r="CL787" s="8"/>
      <c r="CM787" s="8"/>
      <c r="CN787" s="8"/>
      <c r="CO787" s="8"/>
      <c r="CP787" s="8"/>
      <c r="CQ787" s="8"/>
      <c r="CR787" s="8"/>
      <c r="CS787" s="8"/>
      <c r="CT787" s="8"/>
      <c r="CU787" s="8"/>
      <c r="CV787" s="8"/>
      <c r="CW787" s="8"/>
      <c r="CX787" s="8"/>
    </row>
    <row r="788" ht="14.25" customHeight="1">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c r="BC788" s="15"/>
      <c r="BD788" s="15"/>
      <c r="BE788" s="15"/>
      <c r="BF788" s="15"/>
      <c r="BG788" s="15"/>
      <c r="BH788" s="15"/>
      <c r="BI788" s="15"/>
      <c r="BJ788" s="15"/>
      <c r="BK788" s="15"/>
      <c r="BL788" s="15"/>
      <c r="BM788" s="15"/>
      <c r="BN788" s="15"/>
      <c r="BO788" s="15"/>
      <c r="BP788" s="15"/>
      <c r="BQ788" s="15"/>
      <c r="BR788" s="15"/>
      <c r="BS788" s="15"/>
      <c r="BT788" s="15"/>
      <c r="BU788" s="15"/>
      <c r="BV788" s="15"/>
      <c r="BW788" s="15"/>
      <c r="BX788" s="15"/>
      <c r="BY788" s="15"/>
      <c r="BZ788" s="15"/>
      <c r="CA788" s="8"/>
      <c r="CB788" s="8"/>
      <c r="CC788" s="8"/>
      <c r="CD788" s="8"/>
      <c r="CE788" s="8"/>
      <c r="CF788" s="8"/>
      <c r="CG788" s="8"/>
      <c r="CH788" s="8"/>
      <c r="CI788" s="8"/>
      <c r="CJ788" s="8"/>
      <c r="CK788" s="8"/>
      <c r="CL788" s="8"/>
      <c r="CM788" s="8"/>
      <c r="CN788" s="8"/>
      <c r="CO788" s="8"/>
      <c r="CP788" s="8"/>
      <c r="CQ788" s="8"/>
      <c r="CR788" s="8"/>
      <c r="CS788" s="8"/>
      <c r="CT788" s="8"/>
      <c r="CU788" s="8"/>
      <c r="CV788" s="8"/>
      <c r="CW788" s="8"/>
      <c r="CX788" s="8"/>
    </row>
    <row r="789" ht="14.25" customHeight="1">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c r="AA789" s="15"/>
      <c r="AB789" s="15"/>
      <c r="AC789" s="15"/>
      <c r="AD789" s="15"/>
      <c r="AE789" s="15"/>
      <c r="AF789" s="15"/>
      <c r="AG789" s="15"/>
      <c r="AH789" s="15"/>
      <c r="AI789" s="15"/>
      <c r="AJ789" s="15"/>
      <c r="AK789" s="15"/>
      <c r="AL789" s="15"/>
      <c r="AM789" s="15"/>
      <c r="AN789" s="15"/>
      <c r="AO789" s="15"/>
      <c r="AP789" s="15"/>
      <c r="AQ789" s="15"/>
      <c r="AR789" s="15"/>
      <c r="AS789" s="15"/>
      <c r="AT789" s="15"/>
      <c r="AU789" s="15"/>
      <c r="AV789" s="15"/>
      <c r="AW789" s="15"/>
      <c r="AX789" s="15"/>
      <c r="AY789" s="15"/>
      <c r="AZ789" s="15"/>
      <c r="BA789" s="15"/>
      <c r="BB789" s="15"/>
      <c r="BC789" s="15"/>
      <c r="BD789" s="15"/>
      <c r="BE789" s="15"/>
      <c r="BF789" s="15"/>
      <c r="BG789" s="15"/>
      <c r="BH789" s="15"/>
      <c r="BI789" s="15"/>
      <c r="BJ789" s="15"/>
      <c r="BK789" s="15"/>
      <c r="BL789" s="15"/>
      <c r="BM789" s="15"/>
      <c r="BN789" s="15"/>
      <c r="BO789" s="15"/>
      <c r="BP789" s="15"/>
      <c r="BQ789" s="15"/>
      <c r="BR789" s="15"/>
      <c r="BS789" s="15"/>
      <c r="BT789" s="15"/>
      <c r="BU789" s="15"/>
      <c r="BV789" s="15"/>
      <c r="BW789" s="15"/>
      <c r="BX789" s="15"/>
      <c r="BY789" s="15"/>
      <c r="BZ789" s="15"/>
      <c r="CA789" s="8"/>
      <c r="CB789" s="8"/>
      <c r="CC789" s="8"/>
      <c r="CD789" s="8"/>
      <c r="CE789" s="8"/>
      <c r="CF789" s="8"/>
      <c r="CG789" s="8"/>
      <c r="CH789" s="8"/>
      <c r="CI789" s="8"/>
      <c r="CJ789" s="8"/>
      <c r="CK789" s="8"/>
      <c r="CL789" s="8"/>
      <c r="CM789" s="8"/>
      <c r="CN789" s="8"/>
      <c r="CO789" s="8"/>
      <c r="CP789" s="8"/>
      <c r="CQ789" s="8"/>
      <c r="CR789" s="8"/>
      <c r="CS789" s="8"/>
      <c r="CT789" s="8"/>
      <c r="CU789" s="8"/>
      <c r="CV789" s="8"/>
      <c r="CW789" s="8"/>
      <c r="CX789" s="8"/>
    </row>
    <row r="790" ht="14.25" customHeight="1">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c r="BC790" s="15"/>
      <c r="BD790" s="15"/>
      <c r="BE790" s="15"/>
      <c r="BF790" s="15"/>
      <c r="BG790" s="15"/>
      <c r="BH790" s="15"/>
      <c r="BI790" s="15"/>
      <c r="BJ790" s="15"/>
      <c r="BK790" s="15"/>
      <c r="BL790" s="15"/>
      <c r="BM790" s="15"/>
      <c r="BN790" s="15"/>
      <c r="BO790" s="15"/>
      <c r="BP790" s="15"/>
      <c r="BQ790" s="15"/>
      <c r="BR790" s="15"/>
      <c r="BS790" s="15"/>
      <c r="BT790" s="15"/>
      <c r="BU790" s="15"/>
      <c r="BV790" s="15"/>
      <c r="BW790" s="15"/>
      <c r="BX790" s="15"/>
      <c r="BY790" s="15"/>
      <c r="BZ790" s="15"/>
      <c r="CA790" s="8"/>
      <c r="CB790" s="8"/>
      <c r="CC790" s="8"/>
      <c r="CD790" s="8"/>
      <c r="CE790" s="8"/>
      <c r="CF790" s="8"/>
      <c r="CG790" s="8"/>
      <c r="CH790" s="8"/>
      <c r="CI790" s="8"/>
      <c r="CJ790" s="8"/>
      <c r="CK790" s="8"/>
      <c r="CL790" s="8"/>
      <c r="CM790" s="8"/>
      <c r="CN790" s="8"/>
      <c r="CO790" s="8"/>
      <c r="CP790" s="8"/>
      <c r="CQ790" s="8"/>
      <c r="CR790" s="8"/>
      <c r="CS790" s="8"/>
      <c r="CT790" s="8"/>
      <c r="CU790" s="8"/>
      <c r="CV790" s="8"/>
      <c r="CW790" s="8"/>
      <c r="CX790" s="8"/>
    </row>
    <row r="791" ht="14.25" customHeight="1">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c r="AA791" s="15"/>
      <c r="AB791" s="15"/>
      <c r="AC791" s="15"/>
      <c r="AD791" s="15"/>
      <c r="AE791" s="15"/>
      <c r="AF791" s="15"/>
      <c r="AG791" s="15"/>
      <c r="AH791" s="15"/>
      <c r="AI791" s="15"/>
      <c r="AJ791" s="15"/>
      <c r="AK791" s="15"/>
      <c r="AL791" s="15"/>
      <c r="AM791" s="15"/>
      <c r="AN791" s="15"/>
      <c r="AO791" s="15"/>
      <c r="AP791" s="15"/>
      <c r="AQ791" s="15"/>
      <c r="AR791" s="15"/>
      <c r="AS791" s="15"/>
      <c r="AT791" s="15"/>
      <c r="AU791" s="15"/>
      <c r="AV791" s="15"/>
      <c r="AW791" s="15"/>
      <c r="AX791" s="15"/>
      <c r="AY791" s="15"/>
      <c r="AZ791" s="15"/>
      <c r="BA791" s="15"/>
      <c r="BB791" s="15"/>
      <c r="BC791" s="15"/>
      <c r="BD791" s="15"/>
      <c r="BE791" s="15"/>
      <c r="BF791" s="15"/>
      <c r="BG791" s="15"/>
      <c r="BH791" s="15"/>
      <c r="BI791" s="15"/>
      <c r="BJ791" s="15"/>
      <c r="BK791" s="15"/>
      <c r="BL791" s="15"/>
      <c r="BM791" s="15"/>
      <c r="BN791" s="15"/>
      <c r="BO791" s="15"/>
      <c r="BP791" s="15"/>
      <c r="BQ791" s="15"/>
      <c r="BR791" s="15"/>
      <c r="BS791" s="15"/>
      <c r="BT791" s="15"/>
      <c r="BU791" s="15"/>
      <c r="BV791" s="15"/>
      <c r="BW791" s="15"/>
      <c r="BX791" s="15"/>
      <c r="BY791" s="15"/>
      <c r="BZ791" s="15"/>
      <c r="CA791" s="8"/>
      <c r="CB791" s="8"/>
      <c r="CC791" s="8"/>
      <c r="CD791" s="8"/>
      <c r="CE791" s="8"/>
      <c r="CF791" s="8"/>
      <c r="CG791" s="8"/>
      <c r="CH791" s="8"/>
      <c r="CI791" s="8"/>
      <c r="CJ791" s="8"/>
      <c r="CK791" s="8"/>
      <c r="CL791" s="8"/>
      <c r="CM791" s="8"/>
      <c r="CN791" s="8"/>
      <c r="CO791" s="8"/>
      <c r="CP791" s="8"/>
      <c r="CQ791" s="8"/>
      <c r="CR791" s="8"/>
      <c r="CS791" s="8"/>
      <c r="CT791" s="8"/>
      <c r="CU791" s="8"/>
      <c r="CV791" s="8"/>
      <c r="CW791" s="8"/>
      <c r="CX791" s="8"/>
    </row>
    <row r="792" ht="14.25" customHeight="1">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c r="BC792" s="15"/>
      <c r="BD792" s="15"/>
      <c r="BE792" s="15"/>
      <c r="BF792" s="15"/>
      <c r="BG792" s="15"/>
      <c r="BH792" s="15"/>
      <c r="BI792" s="15"/>
      <c r="BJ792" s="15"/>
      <c r="BK792" s="15"/>
      <c r="BL792" s="15"/>
      <c r="BM792" s="15"/>
      <c r="BN792" s="15"/>
      <c r="BO792" s="15"/>
      <c r="BP792" s="15"/>
      <c r="BQ792" s="15"/>
      <c r="BR792" s="15"/>
      <c r="BS792" s="15"/>
      <c r="BT792" s="15"/>
      <c r="BU792" s="15"/>
      <c r="BV792" s="15"/>
      <c r="BW792" s="15"/>
      <c r="BX792" s="15"/>
      <c r="BY792" s="15"/>
      <c r="BZ792" s="15"/>
      <c r="CA792" s="8"/>
      <c r="CB792" s="8"/>
      <c r="CC792" s="8"/>
      <c r="CD792" s="8"/>
      <c r="CE792" s="8"/>
      <c r="CF792" s="8"/>
      <c r="CG792" s="8"/>
      <c r="CH792" s="8"/>
      <c r="CI792" s="8"/>
      <c r="CJ792" s="8"/>
      <c r="CK792" s="8"/>
      <c r="CL792" s="8"/>
      <c r="CM792" s="8"/>
      <c r="CN792" s="8"/>
      <c r="CO792" s="8"/>
      <c r="CP792" s="8"/>
      <c r="CQ792" s="8"/>
      <c r="CR792" s="8"/>
      <c r="CS792" s="8"/>
      <c r="CT792" s="8"/>
      <c r="CU792" s="8"/>
      <c r="CV792" s="8"/>
      <c r="CW792" s="8"/>
      <c r="CX792" s="8"/>
    </row>
    <row r="793" ht="14.25" customHeight="1">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c r="AA793" s="15"/>
      <c r="AB793" s="15"/>
      <c r="AC793" s="15"/>
      <c r="AD793" s="15"/>
      <c r="AE793" s="15"/>
      <c r="AF793" s="15"/>
      <c r="AG793" s="15"/>
      <c r="AH793" s="15"/>
      <c r="AI793" s="15"/>
      <c r="AJ793" s="15"/>
      <c r="AK793" s="15"/>
      <c r="AL793" s="15"/>
      <c r="AM793" s="15"/>
      <c r="AN793" s="15"/>
      <c r="AO793" s="15"/>
      <c r="AP793" s="15"/>
      <c r="AQ793" s="15"/>
      <c r="AR793" s="15"/>
      <c r="AS793" s="15"/>
      <c r="AT793" s="15"/>
      <c r="AU793" s="15"/>
      <c r="AV793" s="15"/>
      <c r="AW793" s="15"/>
      <c r="AX793" s="15"/>
      <c r="AY793" s="15"/>
      <c r="AZ793" s="15"/>
      <c r="BA793" s="15"/>
      <c r="BB793" s="15"/>
      <c r="BC793" s="15"/>
      <c r="BD793" s="15"/>
      <c r="BE793" s="15"/>
      <c r="BF793" s="15"/>
      <c r="BG793" s="15"/>
      <c r="BH793" s="15"/>
      <c r="BI793" s="15"/>
      <c r="BJ793" s="15"/>
      <c r="BK793" s="15"/>
      <c r="BL793" s="15"/>
      <c r="BM793" s="15"/>
      <c r="BN793" s="15"/>
      <c r="BO793" s="15"/>
      <c r="BP793" s="15"/>
      <c r="BQ793" s="15"/>
      <c r="BR793" s="15"/>
      <c r="BS793" s="15"/>
      <c r="BT793" s="15"/>
      <c r="BU793" s="15"/>
      <c r="BV793" s="15"/>
      <c r="BW793" s="15"/>
      <c r="BX793" s="15"/>
      <c r="BY793" s="15"/>
      <c r="BZ793" s="15"/>
      <c r="CA793" s="8"/>
      <c r="CB793" s="8"/>
      <c r="CC793" s="8"/>
      <c r="CD793" s="8"/>
      <c r="CE793" s="8"/>
      <c r="CF793" s="8"/>
      <c r="CG793" s="8"/>
      <c r="CH793" s="8"/>
      <c r="CI793" s="8"/>
      <c r="CJ793" s="8"/>
      <c r="CK793" s="8"/>
      <c r="CL793" s="8"/>
      <c r="CM793" s="8"/>
      <c r="CN793" s="8"/>
      <c r="CO793" s="8"/>
      <c r="CP793" s="8"/>
      <c r="CQ793" s="8"/>
      <c r="CR793" s="8"/>
      <c r="CS793" s="8"/>
      <c r="CT793" s="8"/>
      <c r="CU793" s="8"/>
      <c r="CV793" s="8"/>
      <c r="CW793" s="8"/>
      <c r="CX793" s="8"/>
    </row>
    <row r="794" ht="14.25" customHeight="1">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c r="BC794" s="15"/>
      <c r="BD794" s="15"/>
      <c r="BE794" s="15"/>
      <c r="BF794" s="15"/>
      <c r="BG794" s="15"/>
      <c r="BH794" s="15"/>
      <c r="BI794" s="15"/>
      <c r="BJ794" s="15"/>
      <c r="BK794" s="15"/>
      <c r="BL794" s="15"/>
      <c r="BM794" s="15"/>
      <c r="BN794" s="15"/>
      <c r="BO794" s="15"/>
      <c r="BP794" s="15"/>
      <c r="BQ794" s="15"/>
      <c r="BR794" s="15"/>
      <c r="BS794" s="15"/>
      <c r="BT794" s="15"/>
      <c r="BU794" s="15"/>
      <c r="BV794" s="15"/>
      <c r="BW794" s="15"/>
      <c r="BX794" s="15"/>
      <c r="BY794" s="15"/>
      <c r="BZ794" s="15"/>
      <c r="CA794" s="8"/>
      <c r="CB794" s="8"/>
      <c r="CC794" s="8"/>
      <c r="CD794" s="8"/>
      <c r="CE794" s="8"/>
      <c r="CF794" s="8"/>
      <c r="CG794" s="8"/>
      <c r="CH794" s="8"/>
      <c r="CI794" s="8"/>
      <c r="CJ794" s="8"/>
      <c r="CK794" s="8"/>
      <c r="CL794" s="8"/>
      <c r="CM794" s="8"/>
      <c r="CN794" s="8"/>
      <c r="CO794" s="8"/>
      <c r="CP794" s="8"/>
      <c r="CQ794" s="8"/>
      <c r="CR794" s="8"/>
      <c r="CS794" s="8"/>
      <c r="CT794" s="8"/>
      <c r="CU794" s="8"/>
      <c r="CV794" s="8"/>
      <c r="CW794" s="8"/>
      <c r="CX794" s="8"/>
    </row>
    <row r="795" ht="14.25" customHeight="1">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c r="AA795" s="15"/>
      <c r="AB795" s="15"/>
      <c r="AC795" s="15"/>
      <c r="AD795" s="15"/>
      <c r="AE795" s="15"/>
      <c r="AF795" s="15"/>
      <c r="AG795" s="15"/>
      <c r="AH795" s="15"/>
      <c r="AI795" s="15"/>
      <c r="AJ795" s="15"/>
      <c r="AK795" s="15"/>
      <c r="AL795" s="15"/>
      <c r="AM795" s="15"/>
      <c r="AN795" s="15"/>
      <c r="AO795" s="15"/>
      <c r="AP795" s="15"/>
      <c r="AQ795" s="15"/>
      <c r="AR795" s="15"/>
      <c r="AS795" s="15"/>
      <c r="AT795" s="15"/>
      <c r="AU795" s="15"/>
      <c r="AV795" s="15"/>
      <c r="AW795" s="15"/>
      <c r="AX795" s="15"/>
      <c r="AY795" s="15"/>
      <c r="AZ795" s="15"/>
      <c r="BA795" s="15"/>
      <c r="BB795" s="15"/>
      <c r="BC795" s="15"/>
      <c r="BD795" s="15"/>
      <c r="BE795" s="15"/>
      <c r="BF795" s="15"/>
      <c r="BG795" s="15"/>
      <c r="BH795" s="15"/>
      <c r="BI795" s="15"/>
      <c r="BJ795" s="15"/>
      <c r="BK795" s="15"/>
      <c r="BL795" s="15"/>
      <c r="BM795" s="15"/>
      <c r="BN795" s="15"/>
      <c r="BO795" s="15"/>
      <c r="BP795" s="15"/>
      <c r="BQ795" s="15"/>
      <c r="BR795" s="15"/>
      <c r="BS795" s="15"/>
      <c r="BT795" s="15"/>
      <c r="BU795" s="15"/>
      <c r="BV795" s="15"/>
      <c r="BW795" s="15"/>
      <c r="BX795" s="15"/>
      <c r="BY795" s="15"/>
      <c r="BZ795" s="15"/>
      <c r="CA795" s="8"/>
      <c r="CB795" s="8"/>
      <c r="CC795" s="8"/>
      <c r="CD795" s="8"/>
      <c r="CE795" s="8"/>
      <c r="CF795" s="8"/>
      <c r="CG795" s="8"/>
      <c r="CH795" s="8"/>
      <c r="CI795" s="8"/>
      <c r="CJ795" s="8"/>
      <c r="CK795" s="8"/>
      <c r="CL795" s="8"/>
      <c r="CM795" s="8"/>
      <c r="CN795" s="8"/>
      <c r="CO795" s="8"/>
      <c r="CP795" s="8"/>
      <c r="CQ795" s="8"/>
      <c r="CR795" s="8"/>
      <c r="CS795" s="8"/>
      <c r="CT795" s="8"/>
      <c r="CU795" s="8"/>
      <c r="CV795" s="8"/>
      <c r="CW795" s="8"/>
      <c r="CX795" s="8"/>
    </row>
    <row r="796" ht="14.25" customHeight="1">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c r="BC796" s="15"/>
      <c r="BD796" s="15"/>
      <c r="BE796" s="15"/>
      <c r="BF796" s="15"/>
      <c r="BG796" s="15"/>
      <c r="BH796" s="15"/>
      <c r="BI796" s="15"/>
      <c r="BJ796" s="15"/>
      <c r="BK796" s="15"/>
      <c r="BL796" s="15"/>
      <c r="BM796" s="15"/>
      <c r="BN796" s="15"/>
      <c r="BO796" s="15"/>
      <c r="BP796" s="15"/>
      <c r="BQ796" s="15"/>
      <c r="BR796" s="15"/>
      <c r="BS796" s="15"/>
      <c r="BT796" s="15"/>
      <c r="BU796" s="15"/>
      <c r="BV796" s="15"/>
      <c r="BW796" s="15"/>
      <c r="BX796" s="15"/>
      <c r="BY796" s="15"/>
      <c r="BZ796" s="15"/>
      <c r="CA796" s="8"/>
      <c r="CB796" s="8"/>
      <c r="CC796" s="8"/>
      <c r="CD796" s="8"/>
      <c r="CE796" s="8"/>
      <c r="CF796" s="8"/>
      <c r="CG796" s="8"/>
      <c r="CH796" s="8"/>
      <c r="CI796" s="8"/>
      <c r="CJ796" s="8"/>
      <c r="CK796" s="8"/>
      <c r="CL796" s="8"/>
      <c r="CM796" s="8"/>
      <c r="CN796" s="8"/>
      <c r="CO796" s="8"/>
      <c r="CP796" s="8"/>
      <c r="CQ796" s="8"/>
      <c r="CR796" s="8"/>
      <c r="CS796" s="8"/>
      <c r="CT796" s="8"/>
      <c r="CU796" s="8"/>
      <c r="CV796" s="8"/>
      <c r="CW796" s="8"/>
      <c r="CX796" s="8"/>
    </row>
    <row r="797" ht="14.25" customHeight="1">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c r="AA797" s="15"/>
      <c r="AB797" s="15"/>
      <c r="AC797" s="15"/>
      <c r="AD797" s="15"/>
      <c r="AE797" s="15"/>
      <c r="AF797" s="15"/>
      <c r="AG797" s="15"/>
      <c r="AH797" s="15"/>
      <c r="AI797" s="15"/>
      <c r="AJ797" s="15"/>
      <c r="AK797" s="15"/>
      <c r="AL797" s="15"/>
      <c r="AM797" s="15"/>
      <c r="AN797" s="15"/>
      <c r="AO797" s="15"/>
      <c r="AP797" s="15"/>
      <c r="AQ797" s="15"/>
      <c r="AR797" s="15"/>
      <c r="AS797" s="15"/>
      <c r="AT797" s="15"/>
      <c r="AU797" s="15"/>
      <c r="AV797" s="15"/>
      <c r="AW797" s="15"/>
      <c r="AX797" s="15"/>
      <c r="AY797" s="15"/>
      <c r="AZ797" s="15"/>
      <c r="BA797" s="15"/>
      <c r="BB797" s="15"/>
      <c r="BC797" s="15"/>
      <c r="BD797" s="15"/>
      <c r="BE797" s="15"/>
      <c r="BF797" s="15"/>
      <c r="BG797" s="15"/>
      <c r="BH797" s="15"/>
      <c r="BI797" s="15"/>
      <c r="BJ797" s="15"/>
      <c r="BK797" s="15"/>
      <c r="BL797" s="15"/>
      <c r="BM797" s="15"/>
      <c r="BN797" s="15"/>
      <c r="BO797" s="15"/>
      <c r="BP797" s="15"/>
      <c r="BQ797" s="15"/>
      <c r="BR797" s="15"/>
      <c r="BS797" s="15"/>
      <c r="BT797" s="15"/>
      <c r="BU797" s="15"/>
      <c r="BV797" s="15"/>
      <c r="BW797" s="15"/>
      <c r="BX797" s="15"/>
      <c r="BY797" s="15"/>
      <c r="BZ797" s="15"/>
      <c r="CA797" s="8"/>
      <c r="CB797" s="8"/>
      <c r="CC797" s="8"/>
      <c r="CD797" s="8"/>
      <c r="CE797" s="8"/>
      <c r="CF797" s="8"/>
      <c r="CG797" s="8"/>
      <c r="CH797" s="8"/>
      <c r="CI797" s="8"/>
      <c r="CJ797" s="8"/>
      <c r="CK797" s="8"/>
      <c r="CL797" s="8"/>
      <c r="CM797" s="8"/>
      <c r="CN797" s="8"/>
      <c r="CO797" s="8"/>
      <c r="CP797" s="8"/>
      <c r="CQ797" s="8"/>
      <c r="CR797" s="8"/>
      <c r="CS797" s="8"/>
      <c r="CT797" s="8"/>
      <c r="CU797" s="8"/>
      <c r="CV797" s="8"/>
      <c r="CW797" s="8"/>
      <c r="CX797" s="8"/>
    </row>
    <row r="798" ht="14.25" customHeight="1">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c r="BC798" s="15"/>
      <c r="BD798" s="15"/>
      <c r="BE798" s="15"/>
      <c r="BF798" s="15"/>
      <c r="BG798" s="15"/>
      <c r="BH798" s="15"/>
      <c r="BI798" s="15"/>
      <c r="BJ798" s="15"/>
      <c r="BK798" s="15"/>
      <c r="BL798" s="15"/>
      <c r="BM798" s="15"/>
      <c r="BN798" s="15"/>
      <c r="BO798" s="15"/>
      <c r="BP798" s="15"/>
      <c r="BQ798" s="15"/>
      <c r="BR798" s="15"/>
      <c r="BS798" s="15"/>
      <c r="BT798" s="15"/>
      <c r="BU798" s="15"/>
      <c r="BV798" s="15"/>
      <c r="BW798" s="15"/>
      <c r="BX798" s="15"/>
      <c r="BY798" s="15"/>
      <c r="BZ798" s="15"/>
      <c r="CA798" s="8"/>
      <c r="CB798" s="8"/>
      <c r="CC798" s="8"/>
      <c r="CD798" s="8"/>
      <c r="CE798" s="8"/>
      <c r="CF798" s="8"/>
      <c r="CG798" s="8"/>
      <c r="CH798" s="8"/>
      <c r="CI798" s="8"/>
      <c r="CJ798" s="8"/>
      <c r="CK798" s="8"/>
      <c r="CL798" s="8"/>
      <c r="CM798" s="8"/>
      <c r="CN798" s="8"/>
      <c r="CO798" s="8"/>
      <c r="CP798" s="8"/>
      <c r="CQ798" s="8"/>
      <c r="CR798" s="8"/>
      <c r="CS798" s="8"/>
      <c r="CT798" s="8"/>
      <c r="CU798" s="8"/>
      <c r="CV798" s="8"/>
      <c r="CW798" s="8"/>
      <c r="CX798" s="8"/>
    </row>
    <row r="799" ht="14.25" customHeight="1">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c r="AA799" s="15"/>
      <c r="AB799" s="15"/>
      <c r="AC799" s="15"/>
      <c r="AD799" s="15"/>
      <c r="AE799" s="15"/>
      <c r="AF799" s="15"/>
      <c r="AG799" s="15"/>
      <c r="AH799" s="15"/>
      <c r="AI799" s="15"/>
      <c r="AJ799" s="15"/>
      <c r="AK799" s="15"/>
      <c r="AL799" s="15"/>
      <c r="AM799" s="15"/>
      <c r="AN799" s="15"/>
      <c r="AO799" s="15"/>
      <c r="AP799" s="15"/>
      <c r="AQ799" s="15"/>
      <c r="AR799" s="15"/>
      <c r="AS799" s="15"/>
      <c r="AT799" s="15"/>
      <c r="AU799" s="15"/>
      <c r="AV799" s="15"/>
      <c r="AW799" s="15"/>
      <c r="AX799" s="15"/>
      <c r="AY799" s="15"/>
      <c r="AZ799" s="15"/>
      <c r="BA799" s="15"/>
      <c r="BB799" s="15"/>
      <c r="BC799" s="15"/>
      <c r="BD799" s="15"/>
      <c r="BE799" s="15"/>
      <c r="BF799" s="15"/>
      <c r="BG799" s="15"/>
      <c r="BH799" s="15"/>
      <c r="BI799" s="15"/>
      <c r="BJ799" s="15"/>
      <c r="BK799" s="15"/>
      <c r="BL799" s="15"/>
      <c r="BM799" s="15"/>
      <c r="BN799" s="15"/>
      <c r="BO799" s="15"/>
      <c r="BP799" s="15"/>
      <c r="BQ799" s="15"/>
      <c r="BR799" s="15"/>
      <c r="BS799" s="15"/>
      <c r="BT799" s="15"/>
      <c r="BU799" s="15"/>
      <c r="BV799" s="15"/>
      <c r="BW799" s="15"/>
      <c r="BX799" s="15"/>
      <c r="BY799" s="15"/>
      <c r="BZ799" s="15"/>
      <c r="CA799" s="8"/>
      <c r="CB799" s="8"/>
      <c r="CC799" s="8"/>
      <c r="CD799" s="8"/>
      <c r="CE799" s="8"/>
      <c r="CF799" s="8"/>
      <c r="CG799" s="8"/>
      <c r="CH799" s="8"/>
      <c r="CI799" s="8"/>
      <c r="CJ799" s="8"/>
      <c r="CK799" s="8"/>
      <c r="CL799" s="8"/>
      <c r="CM799" s="8"/>
      <c r="CN799" s="8"/>
      <c r="CO799" s="8"/>
      <c r="CP799" s="8"/>
      <c r="CQ799" s="8"/>
      <c r="CR799" s="8"/>
      <c r="CS799" s="8"/>
      <c r="CT799" s="8"/>
      <c r="CU799" s="8"/>
      <c r="CV799" s="8"/>
      <c r="CW799" s="8"/>
      <c r="CX799" s="8"/>
    </row>
    <row r="800" ht="14.25" customHeight="1">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c r="BC800" s="15"/>
      <c r="BD800" s="15"/>
      <c r="BE800" s="15"/>
      <c r="BF800" s="15"/>
      <c r="BG800" s="15"/>
      <c r="BH800" s="15"/>
      <c r="BI800" s="15"/>
      <c r="BJ800" s="15"/>
      <c r="BK800" s="15"/>
      <c r="BL800" s="15"/>
      <c r="BM800" s="15"/>
      <c r="BN800" s="15"/>
      <c r="BO800" s="15"/>
      <c r="BP800" s="15"/>
      <c r="BQ800" s="15"/>
      <c r="BR800" s="15"/>
      <c r="BS800" s="15"/>
      <c r="BT800" s="15"/>
      <c r="BU800" s="15"/>
      <c r="BV800" s="15"/>
      <c r="BW800" s="15"/>
      <c r="BX800" s="15"/>
      <c r="BY800" s="15"/>
      <c r="BZ800" s="15"/>
      <c r="CA800" s="8"/>
      <c r="CB800" s="8"/>
      <c r="CC800" s="8"/>
      <c r="CD800" s="8"/>
      <c r="CE800" s="8"/>
      <c r="CF800" s="8"/>
      <c r="CG800" s="8"/>
      <c r="CH800" s="8"/>
      <c r="CI800" s="8"/>
      <c r="CJ800" s="8"/>
      <c r="CK800" s="8"/>
      <c r="CL800" s="8"/>
      <c r="CM800" s="8"/>
      <c r="CN800" s="8"/>
      <c r="CO800" s="8"/>
      <c r="CP800" s="8"/>
      <c r="CQ800" s="8"/>
      <c r="CR800" s="8"/>
      <c r="CS800" s="8"/>
      <c r="CT800" s="8"/>
      <c r="CU800" s="8"/>
      <c r="CV800" s="8"/>
      <c r="CW800" s="8"/>
      <c r="CX800" s="8"/>
    </row>
    <row r="801" ht="14.25" customHeight="1">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c r="AA801" s="15"/>
      <c r="AB801" s="15"/>
      <c r="AC801" s="15"/>
      <c r="AD801" s="15"/>
      <c r="AE801" s="15"/>
      <c r="AF801" s="15"/>
      <c r="AG801" s="15"/>
      <c r="AH801" s="15"/>
      <c r="AI801" s="15"/>
      <c r="AJ801" s="15"/>
      <c r="AK801" s="15"/>
      <c r="AL801" s="15"/>
      <c r="AM801" s="15"/>
      <c r="AN801" s="15"/>
      <c r="AO801" s="15"/>
      <c r="AP801" s="15"/>
      <c r="AQ801" s="15"/>
      <c r="AR801" s="15"/>
      <c r="AS801" s="15"/>
      <c r="AT801" s="15"/>
      <c r="AU801" s="15"/>
      <c r="AV801" s="15"/>
      <c r="AW801" s="15"/>
      <c r="AX801" s="15"/>
      <c r="AY801" s="15"/>
      <c r="AZ801" s="15"/>
      <c r="BA801" s="15"/>
      <c r="BB801" s="15"/>
      <c r="BC801" s="15"/>
      <c r="BD801" s="15"/>
      <c r="BE801" s="15"/>
      <c r="BF801" s="15"/>
      <c r="BG801" s="15"/>
      <c r="BH801" s="15"/>
      <c r="BI801" s="15"/>
      <c r="BJ801" s="15"/>
      <c r="BK801" s="15"/>
      <c r="BL801" s="15"/>
      <c r="BM801" s="15"/>
      <c r="BN801" s="15"/>
      <c r="BO801" s="15"/>
      <c r="BP801" s="15"/>
      <c r="BQ801" s="15"/>
      <c r="BR801" s="15"/>
      <c r="BS801" s="15"/>
      <c r="BT801" s="15"/>
      <c r="BU801" s="15"/>
      <c r="BV801" s="15"/>
      <c r="BW801" s="15"/>
      <c r="BX801" s="15"/>
      <c r="BY801" s="15"/>
      <c r="BZ801" s="15"/>
      <c r="CA801" s="8"/>
      <c r="CB801" s="8"/>
      <c r="CC801" s="8"/>
      <c r="CD801" s="8"/>
      <c r="CE801" s="8"/>
      <c r="CF801" s="8"/>
      <c r="CG801" s="8"/>
      <c r="CH801" s="8"/>
      <c r="CI801" s="8"/>
      <c r="CJ801" s="8"/>
      <c r="CK801" s="8"/>
      <c r="CL801" s="8"/>
      <c r="CM801" s="8"/>
      <c r="CN801" s="8"/>
      <c r="CO801" s="8"/>
      <c r="CP801" s="8"/>
      <c r="CQ801" s="8"/>
      <c r="CR801" s="8"/>
      <c r="CS801" s="8"/>
      <c r="CT801" s="8"/>
      <c r="CU801" s="8"/>
      <c r="CV801" s="8"/>
      <c r="CW801" s="8"/>
      <c r="CX801" s="8"/>
    </row>
    <row r="802" ht="14.25" customHeight="1">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c r="BC802" s="15"/>
      <c r="BD802" s="15"/>
      <c r="BE802" s="15"/>
      <c r="BF802" s="15"/>
      <c r="BG802" s="15"/>
      <c r="BH802" s="15"/>
      <c r="BI802" s="15"/>
      <c r="BJ802" s="15"/>
      <c r="BK802" s="15"/>
      <c r="BL802" s="15"/>
      <c r="BM802" s="15"/>
      <c r="BN802" s="15"/>
      <c r="BO802" s="15"/>
      <c r="BP802" s="15"/>
      <c r="BQ802" s="15"/>
      <c r="BR802" s="15"/>
      <c r="BS802" s="15"/>
      <c r="BT802" s="15"/>
      <c r="BU802" s="15"/>
      <c r="BV802" s="15"/>
      <c r="BW802" s="15"/>
      <c r="BX802" s="15"/>
      <c r="BY802" s="15"/>
      <c r="BZ802" s="15"/>
      <c r="CA802" s="8"/>
      <c r="CB802" s="8"/>
      <c r="CC802" s="8"/>
      <c r="CD802" s="8"/>
      <c r="CE802" s="8"/>
      <c r="CF802" s="8"/>
      <c r="CG802" s="8"/>
      <c r="CH802" s="8"/>
      <c r="CI802" s="8"/>
      <c r="CJ802" s="8"/>
      <c r="CK802" s="8"/>
      <c r="CL802" s="8"/>
      <c r="CM802" s="8"/>
      <c r="CN802" s="8"/>
      <c r="CO802" s="8"/>
      <c r="CP802" s="8"/>
      <c r="CQ802" s="8"/>
      <c r="CR802" s="8"/>
      <c r="CS802" s="8"/>
      <c r="CT802" s="8"/>
      <c r="CU802" s="8"/>
      <c r="CV802" s="8"/>
      <c r="CW802" s="8"/>
      <c r="CX802" s="8"/>
    </row>
    <row r="803" ht="14.25" customHeight="1">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c r="AA803" s="15"/>
      <c r="AB803" s="15"/>
      <c r="AC803" s="15"/>
      <c r="AD803" s="15"/>
      <c r="AE803" s="15"/>
      <c r="AF803" s="15"/>
      <c r="AG803" s="15"/>
      <c r="AH803" s="15"/>
      <c r="AI803" s="15"/>
      <c r="AJ803" s="15"/>
      <c r="AK803" s="15"/>
      <c r="AL803" s="15"/>
      <c r="AM803" s="15"/>
      <c r="AN803" s="15"/>
      <c r="AO803" s="15"/>
      <c r="AP803" s="15"/>
      <c r="AQ803" s="15"/>
      <c r="AR803" s="15"/>
      <c r="AS803" s="15"/>
      <c r="AT803" s="15"/>
      <c r="AU803" s="15"/>
      <c r="AV803" s="15"/>
      <c r="AW803" s="15"/>
      <c r="AX803" s="15"/>
      <c r="AY803" s="15"/>
      <c r="AZ803" s="15"/>
      <c r="BA803" s="15"/>
      <c r="BB803" s="15"/>
      <c r="BC803" s="15"/>
      <c r="BD803" s="15"/>
      <c r="BE803" s="15"/>
      <c r="BF803" s="15"/>
      <c r="BG803" s="15"/>
      <c r="BH803" s="15"/>
      <c r="BI803" s="15"/>
      <c r="BJ803" s="15"/>
      <c r="BK803" s="15"/>
      <c r="BL803" s="15"/>
      <c r="BM803" s="15"/>
      <c r="BN803" s="15"/>
      <c r="BO803" s="15"/>
      <c r="BP803" s="15"/>
      <c r="BQ803" s="15"/>
      <c r="BR803" s="15"/>
      <c r="BS803" s="15"/>
      <c r="BT803" s="15"/>
      <c r="BU803" s="15"/>
      <c r="BV803" s="15"/>
      <c r="BW803" s="15"/>
      <c r="BX803" s="15"/>
      <c r="BY803" s="15"/>
      <c r="BZ803" s="15"/>
      <c r="CA803" s="8"/>
      <c r="CB803" s="8"/>
      <c r="CC803" s="8"/>
      <c r="CD803" s="8"/>
      <c r="CE803" s="8"/>
      <c r="CF803" s="8"/>
      <c r="CG803" s="8"/>
      <c r="CH803" s="8"/>
      <c r="CI803" s="8"/>
      <c r="CJ803" s="8"/>
      <c r="CK803" s="8"/>
      <c r="CL803" s="8"/>
      <c r="CM803" s="8"/>
      <c r="CN803" s="8"/>
      <c r="CO803" s="8"/>
      <c r="CP803" s="8"/>
      <c r="CQ803" s="8"/>
      <c r="CR803" s="8"/>
      <c r="CS803" s="8"/>
      <c r="CT803" s="8"/>
      <c r="CU803" s="8"/>
      <c r="CV803" s="8"/>
      <c r="CW803" s="8"/>
      <c r="CX803" s="8"/>
    </row>
    <row r="804" ht="14.25" customHeight="1">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c r="BC804" s="15"/>
      <c r="BD804" s="15"/>
      <c r="BE804" s="15"/>
      <c r="BF804" s="15"/>
      <c r="BG804" s="15"/>
      <c r="BH804" s="15"/>
      <c r="BI804" s="15"/>
      <c r="BJ804" s="15"/>
      <c r="BK804" s="15"/>
      <c r="BL804" s="15"/>
      <c r="BM804" s="15"/>
      <c r="BN804" s="15"/>
      <c r="BO804" s="15"/>
      <c r="BP804" s="15"/>
      <c r="BQ804" s="15"/>
      <c r="BR804" s="15"/>
      <c r="BS804" s="15"/>
      <c r="BT804" s="15"/>
      <c r="BU804" s="15"/>
      <c r="BV804" s="15"/>
      <c r="BW804" s="15"/>
      <c r="BX804" s="15"/>
      <c r="BY804" s="15"/>
      <c r="BZ804" s="15"/>
      <c r="CA804" s="8"/>
      <c r="CB804" s="8"/>
      <c r="CC804" s="8"/>
      <c r="CD804" s="8"/>
      <c r="CE804" s="8"/>
      <c r="CF804" s="8"/>
      <c r="CG804" s="8"/>
      <c r="CH804" s="8"/>
      <c r="CI804" s="8"/>
      <c r="CJ804" s="8"/>
      <c r="CK804" s="8"/>
      <c r="CL804" s="8"/>
      <c r="CM804" s="8"/>
      <c r="CN804" s="8"/>
      <c r="CO804" s="8"/>
      <c r="CP804" s="8"/>
      <c r="CQ804" s="8"/>
      <c r="CR804" s="8"/>
      <c r="CS804" s="8"/>
      <c r="CT804" s="8"/>
      <c r="CU804" s="8"/>
      <c r="CV804" s="8"/>
      <c r="CW804" s="8"/>
      <c r="CX804" s="8"/>
    </row>
    <row r="805" ht="14.25" customHeight="1">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c r="AA805" s="15"/>
      <c r="AB805" s="15"/>
      <c r="AC805" s="15"/>
      <c r="AD805" s="15"/>
      <c r="AE805" s="15"/>
      <c r="AF805" s="15"/>
      <c r="AG805" s="15"/>
      <c r="AH805" s="15"/>
      <c r="AI805" s="15"/>
      <c r="AJ805" s="15"/>
      <c r="AK805" s="15"/>
      <c r="AL805" s="15"/>
      <c r="AM805" s="15"/>
      <c r="AN805" s="15"/>
      <c r="AO805" s="15"/>
      <c r="AP805" s="15"/>
      <c r="AQ805" s="15"/>
      <c r="AR805" s="15"/>
      <c r="AS805" s="15"/>
      <c r="AT805" s="15"/>
      <c r="AU805" s="15"/>
      <c r="AV805" s="15"/>
      <c r="AW805" s="15"/>
      <c r="AX805" s="15"/>
      <c r="AY805" s="15"/>
      <c r="AZ805" s="15"/>
      <c r="BA805" s="15"/>
      <c r="BB805" s="15"/>
      <c r="BC805" s="15"/>
      <c r="BD805" s="15"/>
      <c r="BE805" s="15"/>
      <c r="BF805" s="15"/>
      <c r="BG805" s="15"/>
      <c r="BH805" s="15"/>
      <c r="BI805" s="15"/>
      <c r="BJ805" s="15"/>
      <c r="BK805" s="15"/>
      <c r="BL805" s="15"/>
      <c r="BM805" s="15"/>
      <c r="BN805" s="15"/>
      <c r="BO805" s="15"/>
      <c r="BP805" s="15"/>
      <c r="BQ805" s="15"/>
      <c r="BR805" s="15"/>
      <c r="BS805" s="15"/>
      <c r="BT805" s="15"/>
      <c r="BU805" s="15"/>
      <c r="BV805" s="15"/>
      <c r="BW805" s="15"/>
      <c r="BX805" s="15"/>
      <c r="BY805" s="15"/>
      <c r="BZ805" s="15"/>
      <c r="CA805" s="8"/>
      <c r="CB805" s="8"/>
      <c r="CC805" s="8"/>
      <c r="CD805" s="8"/>
      <c r="CE805" s="8"/>
      <c r="CF805" s="8"/>
      <c r="CG805" s="8"/>
      <c r="CH805" s="8"/>
      <c r="CI805" s="8"/>
      <c r="CJ805" s="8"/>
      <c r="CK805" s="8"/>
      <c r="CL805" s="8"/>
      <c r="CM805" s="8"/>
      <c r="CN805" s="8"/>
      <c r="CO805" s="8"/>
      <c r="CP805" s="8"/>
      <c r="CQ805" s="8"/>
      <c r="CR805" s="8"/>
      <c r="CS805" s="8"/>
      <c r="CT805" s="8"/>
      <c r="CU805" s="8"/>
      <c r="CV805" s="8"/>
      <c r="CW805" s="8"/>
      <c r="CX805" s="8"/>
    </row>
    <row r="806" ht="14.25" customHeight="1">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c r="BC806" s="15"/>
      <c r="BD806" s="15"/>
      <c r="BE806" s="15"/>
      <c r="BF806" s="15"/>
      <c r="BG806" s="15"/>
      <c r="BH806" s="15"/>
      <c r="BI806" s="15"/>
      <c r="BJ806" s="15"/>
      <c r="BK806" s="15"/>
      <c r="BL806" s="15"/>
      <c r="BM806" s="15"/>
      <c r="BN806" s="15"/>
      <c r="BO806" s="15"/>
      <c r="BP806" s="15"/>
      <c r="BQ806" s="15"/>
      <c r="BR806" s="15"/>
      <c r="BS806" s="15"/>
      <c r="BT806" s="15"/>
      <c r="BU806" s="15"/>
      <c r="BV806" s="15"/>
      <c r="BW806" s="15"/>
      <c r="BX806" s="15"/>
      <c r="BY806" s="15"/>
      <c r="BZ806" s="15"/>
      <c r="CA806" s="8"/>
      <c r="CB806" s="8"/>
      <c r="CC806" s="8"/>
      <c r="CD806" s="8"/>
      <c r="CE806" s="8"/>
      <c r="CF806" s="8"/>
      <c r="CG806" s="8"/>
      <c r="CH806" s="8"/>
      <c r="CI806" s="8"/>
      <c r="CJ806" s="8"/>
      <c r="CK806" s="8"/>
      <c r="CL806" s="8"/>
      <c r="CM806" s="8"/>
      <c r="CN806" s="8"/>
      <c r="CO806" s="8"/>
      <c r="CP806" s="8"/>
      <c r="CQ806" s="8"/>
      <c r="CR806" s="8"/>
      <c r="CS806" s="8"/>
      <c r="CT806" s="8"/>
      <c r="CU806" s="8"/>
      <c r="CV806" s="8"/>
      <c r="CW806" s="8"/>
      <c r="CX806" s="8"/>
    </row>
    <row r="807" ht="14.25" customHeight="1">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c r="AA807" s="15"/>
      <c r="AB807" s="15"/>
      <c r="AC807" s="15"/>
      <c r="AD807" s="15"/>
      <c r="AE807" s="15"/>
      <c r="AF807" s="15"/>
      <c r="AG807" s="15"/>
      <c r="AH807" s="15"/>
      <c r="AI807" s="15"/>
      <c r="AJ807" s="15"/>
      <c r="AK807" s="15"/>
      <c r="AL807" s="15"/>
      <c r="AM807" s="15"/>
      <c r="AN807" s="15"/>
      <c r="AO807" s="15"/>
      <c r="AP807" s="15"/>
      <c r="AQ807" s="15"/>
      <c r="AR807" s="15"/>
      <c r="AS807" s="15"/>
      <c r="AT807" s="15"/>
      <c r="AU807" s="15"/>
      <c r="AV807" s="15"/>
      <c r="AW807" s="15"/>
      <c r="AX807" s="15"/>
      <c r="AY807" s="15"/>
      <c r="AZ807" s="15"/>
      <c r="BA807" s="15"/>
      <c r="BB807" s="15"/>
      <c r="BC807" s="15"/>
      <c r="BD807" s="15"/>
      <c r="BE807" s="15"/>
      <c r="BF807" s="15"/>
      <c r="BG807" s="15"/>
      <c r="BH807" s="15"/>
      <c r="BI807" s="15"/>
      <c r="BJ807" s="15"/>
      <c r="BK807" s="15"/>
      <c r="BL807" s="15"/>
      <c r="BM807" s="15"/>
      <c r="BN807" s="15"/>
      <c r="BO807" s="15"/>
      <c r="BP807" s="15"/>
      <c r="BQ807" s="15"/>
      <c r="BR807" s="15"/>
      <c r="BS807" s="15"/>
      <c r="BT807" s="15"/>
      <c r="BU807" s="15"/>
      <c r="BV807" s="15"/>
      <c r="BW807" s="15"/>
      <c r="BX807" s="15"/>
      <c r="BY807" s="15"/>
      <c r="BZ807" s="15"/>
      <c r="CA807" s="8"/>
      <c r="CB807" s="8"/>
      <c r="CC807" s="8"/>
      <c r="CD807" s="8"/>
      <c r="CE807" s="8"/>
      <c r="CF807" s="8"/>
      <c r="CG807" s="8"/>
      <c r="CH807" s="8"/>
      <c r="CI807" s="8"/>
      <c r="CJ807" s="8"/>
      <c r="CK807" s="8"/>
      <c r="CL807" s="8"/>
      <c r="CM807" s="8"/>
      <c r="CN807" s="8"/>
      <c r="CO807" s="8"/>
      <c r="CP807" s="8"/>
      <c r="CQ807" s="8"/>
      <c r="CR807" s="8"/>
      <c r="CS807" s="8"/>
      <c r="CT807" s="8"/>
      <c r="CU807" s="8"/>
      <c r="CV807" s="8"/>
      <c r="CW807" s="8"/>
      <c r="CX807" s="8"/>
    </row>
    <row r="808" ht="14.25" customHeight="1">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c r="BC808" s="15"/>
      <c r="BD808" s="15"/>
      <c r="BE808" s="15"/>
      <c r="BF808" s="15"/>
      <c r="BG808" s="15"/>
      <c r="BH808" s="15"/>
      <c r="BI808" s="15"/>
      <c r="BJ808" s="15"/>
      <c r="BK808" s="15"/>
      <c r="BL808" s="15"/>
      <c r="BM808" s="15"/>
      <c r="BN808" s="15"/>
      <c r="BO808" s="15"/>
      <c r="BP808" s="15"/>
      <c r="BQ808" s="15"/>
      <c r="BR808" s="15"/>
      <c r="BS808" s="15"/>
      <c r="BT808" s="15"/>
      <c r="BU808" s="15"/>
      <c r="BV808" s="15"/>
      <c r="BW808" s="15"/>
      <c r="BX808" s="15"/>
      <c r="BY808" s="15"/>
      <c r="BZ808" s="15"/>
      <c r="CA808" s="8"/>
      <c r="CB808" s="8"/>
      <c r="CC808" s="8"/>
      <c r="CD808" s="8"/>
      <c r="CE808" s="8"/>
      <c r="CF808" s="8"/>
      <c r="CG808" s="8"/>
      <c r="CH808" s="8"/>
      <c r="CI808" s="8"/>
      <c r="CJ808" s="8"/>
      <c r="CK808" s="8"/>
      <c r="CL808" s="8"/>
      <c r="CM808" s="8"/>
      <c r="CN808" s="8"/>
      <c r="CO808" s="8"/>
      <c r="CP808" s="8"/>
      <c r="CQ808" s="8"/>
      <c r="CR808" s="8"/>
      <c r="CS808" s="8"/>
      <c r="CT808" s="8"/>
      <c r="CU808" s="8"/>
      <c r="CV808" s="8"/>
      <c r="CW808" s="8"/>
      <c r="CX808" s="8"/>
    </row>
    <row r="809" ht="14.25" customHeight="1">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c r="AA809" s="15"/>
      <c r="AB809" s="15"/>
      <c r="AC809" s="15"/>
      <c r="AD809" s="15"/>
      <c r="AE809" s="15"/>
      <c r="AF809" s="15"/>
      <c r="AG809" s="15"/>
      <c r="AH809" s="15"/>
      <c r="AI809" s="15"/>
      <c r="AJ809" s="15"/>
      <c r="AK809" s="15"/>
      <c r="AL809" s="15"/>
      <c r="AM809" s="15"/>
      <c r="AN809" s="15"/>
      <c r="AO809" s="15"/>
      <c r="AP809" s="15"/>
      <c r="AQ809" s="15"/>
      <c r="AR809" s="15"/>
      <c r="AS809" s="15"/>
      <c r="AT809" s="15"/>
      <c r="AU809" s="15"/>
      <c r="AV809" s="15"/>
      <c r="AW809" s="15"/>
      <c r="AX809" s="15"/>
      <c r="AY809" s="15"/>
      <c r="AZ809" s="15"/>
      <c r="BA809" s="15"/>
      <c r="BB809" s="15"/>
      <c r="BC809" s="15"/>
      <c r="BD809" s="15"/>
      <c r="BE809" s="15"/>
      <c r="BF809" s="15"/>
      <c r="BG809" s="15"/>
      <c r="BH809" s="15"/>
      <c r="BI809" s="15"/>
      <c r="BJ809" s="15"/>
      <c r="BK809" s="15"/>
      <c r="BL809" s="15"/>
      <c r="BM809" s="15"/>
      <c r="BN809" s="15"/>
      <c r="BO809" s="15"/>
      <c r="BP809" s="15"/>
      <c r="BQ809" s="15"/>
      <c r="BR809" s="15"/>
      <c r="BS809" s="15"/>
      <c r="BT809" s="15"/>
      <c r="BU809" s="15"/>
      <c r="BV809" s="15"/>
      <c r="BW809" s="15"/>
      <c r="BX809" s="15"/>
      <c r="BY809" s="15"/>
      <c r="BZ809" s="15"/>
      <c r="CA809" s="8"/>
      <c r="CB809" s="8"/>
      <c r="CC809" s="8"/>
      <c r="CD809" s="8"/>
      <c r="CE809" s="8"/>
      <c r="CF809" s="8"/>
      <c r="CG809" s="8"/>
      <c r="CH809" s="8"/>
      <c r="CI809" s="8"/>
      <c r="CJ809" s="8"/>
      <c r="CK809" s="8"/>
      <c r="CL809" s="8"/>
      <c r="CM809" s="8"/>
      <c r="CN809" s="8"/>
      <c r="CO809" s="8"/>
      <c r="CP809" s="8"/>
      <c r="CQ809" s="8"/>
      <c r="CR809" s="8"/>
      <c r="CS809" s="8"/>
      <c r="CT809" s="8"/>
      <c r="CU809" s="8"/>
      <c r="CV809" s="8"/>
      <c r="CW809" s="8"/>
      <c r="CX809" s="8"/>
    </row>
    <row r="810" ht="14.25" customHeight="1">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c r="BC810" s="15"/>
      <c r="BD810" s="15"/>
      <c r="BE810" s="15"/>
      <c r="BF810" s="15"/>
      <c r="BG810" s="15"/>
      <c r="BH810" s="15"/>
      <c r="BI810" s="15"/>
      <c r="BJ810" s="15"/>
      <c r="BK810" s="15"/>
      <c r="BL810" s="15"/>
      <c r="BM810" s="15"/>
      <c r="BN810" s="15"/>
      <c r="BO810" s="15"/>
      <c r="BP810" s="15"/>
      <c r="BQ810" s="15"/>
      <c r="BR810" s="15"/>
      <c r="BS810" s="15"/>
      <c r="BT810" s="15"/>
      <c r="BU810" s="15"/>
      <c r="BV810" s="15"/>
      <c r="BW810" s="15"/>
      <c r="BX810" s="15"/>
      <c r="BY810" s="15"/>
      <c r="BZ810" s="15"/>
      <c r="CA810" s="8"/>
      <c r="CB810" s="8"/>
      <c r="CC810" s="8"/>
      <c r="CD810" s="8"/>
      <c r="CE810" s="8"/>
      <c r="CF810" s="8"/>
      <c r="CG810" s="8"/>
      <c r="CH810" s="8"/>
      <c r="CI810" s="8"/>
      <c r="CJ810" s="8"/>
      <c r="CK810" s="8"/>
      <c r="CL810" s="8"/>
      <c r="CM810" s="8"/>
      <c r="CN810" s="8"/>
      <c r="CO810" s="8"/>
      <c r="CP810" s="8"/>
      <c r="CQ810" s="8"/>
      <c r="CR810" s="8"/>
      <c r="CS810" s="8"/>
      <c r="CT810" s="8"/>
      <c r="CU810" s="8"/>
      <c r="CV810" s="8"/>
      <c r="CW810" s="8"/>
      <c r="CX810" s="8"/>
    </row>
    <row r="811" ht="14.25" customHeight="1">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c r="AA811" s="15"/>
      <c r="AB811" s="15"/>
      <c r="AC811" s="15"/>
      <c r="AD811" s="15"/>
      <c r="AE811" s="15"/>
      <c r="AF811" s="15"/>
      <c r="AG811" s="15"/>
      <c r="AH811" s="15"/>
      <c r="AI811" s="15"/>
      <c r="AJ811" s="15"/>
      <c r="AK811" s="15"/>
      <c r="AL811" s="15"/>
      <c r="AM811" s="15"/>
      <c r="AN811" s="15"/>
      <c r="AO811" s="15"/>
      <c r="AP811" s="15"/>
      <c r="AQ811" s="15"/>
      <c r="AR811" s="15"/>
      <c r="AS811" s="15"/>
      <c r="AT811" s="15"/>
      <c r="AU811" s="15"/>
      <c r="AV811" s="15"/>
      <c r="AW811" s="15"/>
      <c r="AX811" s="15"/>
      <c r="AY811" s="15"/>
      <c r="AZ811" s="15"/>
      <c r="BA811" s="15"/>
      <c r="BB811" s="15"/>
      <c r="BC811" s="15"/>
      <c r="BD811" s="15"/>
      <c r="BE811" s="15"/>
      <c r="BF811" s="15"/>
      <c r="BG811" s="15"/>
      <c r="BH811" s="15"/>
      <c r="BI811" s="15"/>
      <c r="BJ811" s="15"/>
      <c r="BK811" s="15"/>
      <c r="BL811" s="15"/>
      <c r="BM811" s="15"/>
      <c r="BN811" s="15"/>
      <c r="BO811" s="15"/>
      <c r="BP811" s="15"/>
      <c r="BQ811" s="15"/>
      <c r="BR811" s="15"/>
      <c r="BS811" s="15"/>
      <c r="BT811" s="15"/>
      <c r="BU811" s="15"/>
      <c r="BV811" s="15"/>
      <c r="BW811" s="15"/>
      <c r="BX811" s="15"/>
      <c r="BY811" s="15"/>
      <c r="BZ811" s="15"/>
      <c r="CA811" s="8"/>
      <c r="CB811" s="8"/>
      <c r="CC811" s="8"/>
      <c r="CD811" s="8"/>
      <c r="CE811" s="8"/>
      <c r="CF811" s="8"/>
      <c r="CG811" s="8"/>
      <c r="CH811" s="8"/>
      <c r="CI811" s="8"/>
      <c r="CJ811" s="8"/>
      <c r="CK811" s="8"/>
      <c r="CL811" s="8"/>
      <c r="CM811" s="8"/>
      <c r="CN811" s="8"/>
      <c r="CO811" s="8"/>
      <c r="CP811" s="8"/>
      <c r="CQ811" s="8"/>
      <c r="CR811" s="8"/>
      <c r="CS811" s="8"/>
      <c r="CT811" s="8"/>
      <c r="CU811" s="8"/>
      <c r="CV811" s="8"/>
      <c r="CW811" s="8"/>
      <c r="CX811" s="8"/>
    </row>
    <row r="812" ht="14.25" customHeight="1">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c r="BC812" s="15"/>
      <c r="BD812" s="15"/>
      <c r="BE812" s="15"/>
      <c r="BF812" s="15"/>
      <c r="BG812" s="15"/>
      <c r="BH812" s="15"/>
      <c r="BI812" s="15"/>
      <c r="BJ812" s="15"/>
      <c r="BK812" s="15"/>
      <c r="BL812" s="15"/>
      <c r="BM812" s="15"/>
      <c r="BN812" s="15"/>
      <c r="BO812" s="15"/>
      <c r="BP812" s="15"/>
      <c r="BQ812" s="15"/>
      <c r="BR812" s="15"/>
      <c r="BS812" s="15"/>
      <c r="BT812" s="15"/>
      <c r="BU812" s="15"/>
      <c r="BV812" s="15"/>
      <c r="BW812" s="15"/>
      <c r="BX812" s="15"/>
      <c r="BY812" s="15"/>
      <c r="BZ812" s="15"/>
      <c r="CA812" s="8"/>
      <c r="CB812" s="8"/>
      <c r="CC812" s="8"/>
      <c r="CD812" s="8"/>
      <c r="CE812" s="8"/>
      <c r="CF812" s="8"/>
      <c r="CG812" s="8"/>
      <c r="CH812" s="8"/>
      <c r="CI812" s="8"/>
      <c r="CJ812" s="8"/>
      <c r="CK812" s="8"/>
      <c r="CL812" s="8"/>
      <c r="CM812" s="8"/>
      <c r="CN812" s="8"/>
      <c r="CO812" s="8"/>
      <c r="CP812" s="8"/>
      <c r="CQ812" s="8"/>
      <c r="CR812" s="8"/>
      <c r="CS812" s="8"/>
      <c r="CT812" s="8"/>
      <c r="CU812" s="8"/>
      <c r="CV812" s="8"/>
      <c r="CW812" s="8"/>
      <c r="CX812" s="8"/>
    </row>
    <row r="813" ht="14.25" customHeight="1">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c r="AA813" s="15"/>
      <c r="AB813" s="15"/>
      <c r="AC813" s="15"/>
      <c r="AD813" s="15"/>
      <c r="AE813" s="15"/>
      <c r="AF813" s="15"/>
      <c r="AG813" s="15"/>
      <c r="AH813" s="15"/>
      <c r="AI813" s="15"/>
      <c r="AJ813" s="15"/>
      <c r="AK813" s="15"/>
      <c r="AL813" s="15"/>
      <c r="AM813" s="15"/>
      <c r="AN813" s="15"/>
      <c r="AO813" s="15"/>
      <c r="AP813" s="15"/>
      <c r="AQ813" s="15"/>
      <c r="AR813" s="15"/>
      <c r="AS813" s="15"/>
      <c r="AT813" s="15"/>
      <c r="AU813" s="15"/>
      <c r="AV813" s="15"/>
      <c r="AW813" s="15"/>
      <c r="AX813" s="15"/>
      <c r="AY813" s="15"/>
      <c r="AZ813" s="15"/>
      <c r="BA813" s="15"/>
      <c r="BB813" s="15"/>
      <c r="BC813" s="15"/>
      <c r="BD813" s="15"/>
      <c r="BE813" s="15"/>
      <c r="BF813" s="15"/>
      <c r="BG813" s="15"/>
      <c r="BH813" s="15"/>
      <c r="BI813" s="15"/>
      <c r="BJ813" s="15"/>
      <c r="BK813" s="15"/>
      <c r="BL813" s="15"/>
      <c r="BM813" s="15"/>
      <c r="BN813" s="15"/>
      <c r="BO813" s="15"/>
      <c r="BP813" s="15"/>
      <c r="BQ813" s="15"/>
      <c r="BR813" s="15"/>
      <c r="BS813" s="15"/>
      <c r="BT813" s="15"/>
      <c r="BU813" s="15"/>
      <c r="BV813" s="15"/>
      <c r="BW813" s="15"/>
      <c r="BX813" s="15"/>
      <c r="BY813" s="15"/>
      <c r="BZ813" s="15"/>
      <c r="CA813" s="8"/>
      <c r="CB813" s="8"/>
      <c r="CC813" s="8"/>
      <c r="CD813" s="8"/>
      <c r="CE813" s="8"/>
      <c r="CF813" s="8"/>
      <c r="CG813" s="8"/>
      <c r="CH813" s="8"/>
      <c r="CI813" s="8"/>
      <c r="CJ813" s="8"/>
      <c r="CK813" s="8"/>
      <c r="CL813" s="8"/>
      <c r="CM813" s="8"/>
      <c r="CN813" s="8"/>
      <c r="CO813" s="8"/>
      <c r="CP813" s="8"/>
      <c r="CQ813" s="8"/>
      <c r="CR813" s="8"/>
      <c r="CS813" s="8"/>
      <c r="CT813" s="8"/>
      <c r="CU813" s="8"/>
      <c r="CV813" s="8"/>
      <c r="CW813" s="8"/>
      <c r="CX813" s="8"/>
    </row>
    <row r="814" ht="14.25" customHeight="1">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c r="BC814" s="15"/>
      <c r="BD814" s="15"/>
      <c r="BE814" s="15"/>
      <c r="BF814" s="15"/>
      <c r="BG814" s="15"/>
      <c r="BH814" s="15"/>
      <c r="BI814" s="15"/>
      <c r="BJ814" s="15"/>
      <c r="BK814" s="15"/>
      <c r="BL814" s="15"/>
      <c r="BM814" s="15"/>
      <c r="BN814" s="15"/>
      <c r="BO814" s="15"/>
      <c r="BP814" s="15"/>
      <c r="BQ814" s="15"/>
      <c r="BR814" s="15"/>
      <c r="BS814" s="15"/>
      <c r="BT814" s="15"/>
      <c r="BU814" s="15"/>
      <c r="BV814" s="15"/>
      <c r="BW814" s="15"/>
      <c r="BX814" s="15"/>
      <c r="BY814" s="15"/>
      <c r="BZ814" s="15"/>
      <c r="CA814" s="8"/>
      <c r="CB814" s="8"/>
      <c r="CC814" s="8"/>
      <c r="CD814" s="8"/>
      <c r="CE814" s="8"/>
      <c r="CF814" s="8"/>
      <c r="CG814" s="8"/>
      <c r="CH814" s="8"/>
      <c r="CI814" s="8"/>
      <c r="CJ814" s="8"/>
      <c r="CK814" s="8"/>
      <c r="CL814" s="8"/>
      <c r="CM814" s="8"/>
      <c r="CN814" s="8"/>
      <c r="CO814" s="8"/>
      <c r="CP814" s="8"/>
      <c r="CQ814" s="8"/>
      <c r="CR814" s="8"/>
      <c r="CS814" s="8"/>
      <c r="CT814" s="8"/>
      <c r="CU814" s="8"/>
      <c r="CV814" s="8"/>
      <c r="CW814" s="8"/>
      <c r="CX814" s="8"/>
    </row>
    <row r="815" ht="14.25" customHeight="1">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c r="AA815" s="15"/>
      <c r="AB815" s="15"/>
      <c r="AC815" s="15"/>
      <c r="AD815" s="15"/>
      <c r="AE815" s="15"/>
      <c r="AF815" s="15"/>
      <c r="AG815" s="15"/>
      <c r="AH815" s="15"/>
      <c r="AI815" s="15"/>
      <c r="AJ815" s="15"/>
      <c r="AK815" s="15"/>
      <c r="AL815" s="15"/>
      <c r="AM815" s="15"/>
      <c r="AN815" s="15"/>
      <c r="AO815" s="15"/>
      <c r="AP815" s="15"/>
      <c r="AQ815" s="15"/>
      <c r="AR815" s="15"/>
      <c r="AS815" s="15"/>
      <c r="AT815" s="15"/>
      <c r="AU815" s="15"/>
      <c r="AV815" s="15"/>
      <c r="AW815" s="15"/>
      <c r="AX815" s="15"/>
      <c r="AY815" s="15"/>
      <c r="AZ815" s="15"/>
      <c r="BA815" s="15"/>
      <c r="BB815" s="15"/>
      <c r="BC815" s="15"/>
      <c r="BD815" s="15"/>
      <c r="BE815" s="15"/>
      <c r="BF815" s="15"/>
      <c r="BG815" s="15"/>
      <c r="BH815" s="15"/>
      <c r="BI815" s="15"/>
      <c r="BJ815" s="15"/>
      <c r="BK815" s="15"/>
      <c r="BL815" s="15"/>
      <c r="BM815" s="15"/>
      <c r="BN815" s="15"/>
      <c r="BO815" s="15"/>
      <c r="BP815" s="15"/>
      <c r="BQ815" s="15"/>
      <c r="BR815" s="15"/>
      <c r="BS815" s="15"/>
      <c r="BT815" s="15"/>
      <c r="BU815" s="15"/>
      <c r="BV815" s="15"/>
      <c r="BW815" s="15"/>
      <c r="BX815" s="15"/>
      <c r="BY815" s="15"/>
      <c r="BZ815" s="15"/>
      <c r="CA815" s="8"/>
      <c r="CB815" s="8"/>
      <c r="CC815" s="8"/>
      <c r="CD815" s="8"/>
      <c r="CE815" s="8"/>
      <c r="CF815" s="8"/>
      <c r="CG815" s="8"/>
      <c r="CH815" s="8"/>
      <c r="CI815" s="8"/>
      <c r="CJ815" s="8"/>
      <c r="CK815" s="8"/>
      <c r="CL815" s="8"/>
      <c r="CM815" s="8"/>
      <c r="CN815" s="8"/>
      <c r="CO815" s="8"/>
      <c r="CP815" s="8"/>
      <c r="CQ815" s="8"/>
      <c r="CR815" s="8"/>
      <c r="CS815" s="8"/>
      <c r="CT815" s="8"/>
      <c r="CU815" s="8"/>
      <c r="CV815" s="8"/>
      <c r="CW815" s="8"/>
      <c r="CX815" s="8"/>
    </row>
    <row r="816" ht="14.25" customHeight="1">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c r="BC816" s="15"/>
      <c r="BD816" s="15"/>
      <c r="BE816" s="15"/>
      <c r="BF816" s="15"/>
      <c r="BG816" s="15"/>
      <c r="BH816" s="15"/>
      <c r="BI816" s="15"/>
      <c r="BJ816" s="15"/>
      <c r="BK816" s="15"/>
      <c r="BL816" s="15"/>
      <c r="BM816" s="15"/>
      <c r="BN816" s="15"/>
      <c r="BO816" s="15"/>
      <c r="BP816" s="15"/>
      <c r="BQ816" s="15"/>
      <c r="BR816" s="15"/>
      <c r="BS816" s="15"/>
      <c r="BT816" s="15"/>
      <c r="BU816" s="15"/>
      <c r="BV816" s="15"/>
      <c r="BW816" s="15"/>
      <c r="BX816" s="15"/>
      <c r="BY816" s="15"/>
      <c r="BZ816" s="15"/>
      <c r="CA816" s="8"/>
      <c r="CB816" s="8"/>
      <c r="CC816" s="8"/>
      <c r="CD816" s="8"/>
      <c r="CE816" s="8"/>
      <c r="CF816" s="8"/>
      <c r="CG816" s="8"/>
      <c r="CH816" s="8"/>
      <c r="CI816" s="8"/>
      <c r="CJ816" s="8"/>
      <c r="CK816" s="8"/>
      <c r="CL816" s="8"/>
      <c r="CM816" s="8"/>
      <c r="CN816" s="8"/>
      <c r="CO816" s="8"/>
      <c r="CP816" s="8"/>
      <c r="CQ816" s="8"/>
      <c r="CR816" s="8"/>
      <c r="CS816" s="8"/>
      <c r="CT816" s="8"/>
      <c r="CU816" s="8"/>
      <c r="CV816" s="8"/>
      <c r="CW816" s="8"/>
      <c r="CX816" s="8"/>
    </row>
    <row r="817" ht="14.25" customHeight="1">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c r="AA817" s="15"/>
      <c r="AB817" s="15"/>
      <c r="AC817" s="15"/>
      <c r="AD817" s="15"/>
      <c r="AE817" s="15"/>
      <c r="AF817" s="15"/>
      <c r="AG817" s="15"/>
      <c r="AH817" s="15"/>
      <c r="AI817" s="15"/>
      <c r="AJ817" s="15"/>
      <c r="AK817" s="15"/>
      <c r="AL817" s="15"/>
      <c r="AM817" s="15"/>
      <c r="AN817" s="15"/>
      <c r="AO817" s="15"/>
      <c r="AP817" s="15"/>
      <c r="AQ817" s="15"/>
      <c r="AR817" s="15"/>
      <c r="AS817" s="15"/>
      <c r="AT817" s="15"/>
      <c r="AU817" s="15"/>
      <c r="AV817" s="15"/>
      <c r="AW817" s="15"/>
      <c r="AX817" s="15"/>
      <c r="AY817" s="15"/>
      <c r="AZ817" s="15"/>
      <c r="BA817" s="15"/>
      <c r="BB817" s="15"/>
      <c r="BC817" s="15"/>
      <c r="BD817" s="15"/>
      <c r="BE817" s="15"/>
      <c r="BF817" s="15"/>
      <c r="BG817" s="15"/>
      <c r="BH817" s="15"/>
      <c r="BI817" s="15"/>
      <c r="BJ817" s="15"/>
      <c r="BK817" s="15"/>
      <c r="BL817" s="15"/>
      <c r="BM817" s="15"/>
      <c r="BN817" s="15"/>
      <c r="BO817" s="15"/>
      <c r="BP817" s="15"/>
      <c r="BQ817" s="15"/>
      <c r="BR817" s="15"/>
      <c r="BS817" s="15"/>
      <c r="BT817" s="15"/>
      <c r="BU817" s="15"/>
      <c r="BV817" s="15"/>
      <c r="BW817" s="15"/>
      <c r="BX817" s="15"/>
      <c r="BY817" s="15"/>
      <c r="BZ817" s="15"/>
      <c r="CA817" s="8"/>
      <c r="CB817" s="8"/>
      <c r="CC817" s="8"/>
      <c r="CD817" s="8"/>
      <c r="CE817" s="8"/>
      <c r="CF817" s="8"/>
      <c r="CG817" s="8"/>
      <c r="CH817" s="8"/>
      <c r="CI817" s="8"/>
      <c r="CJ817" s="8"/>
      <c r="CK817" s="8"/>
      <c r="CL817" s="8"/>
      <c r="CM817" s="8"/>
      <c r="CN817" s="8"/>
      <c r="CO817" s="8"/>
      <c r="CP817" s="8"/>
      <c r="CQ817" s="8"/>
      <c r="CR817" s="8"/>
      <c r="CS817" s="8"/>
      <c r="CT817" s="8"/>
      <c r="CU817" s="8"/>
      <c r="CV817" s="8"/>
      <c r="CW817" s="8"/>
      <c r="CX817" s="8"/>
    </row>
    <row r="818" ht="14.25" customHeight="1">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c r="BC818" s="15"/>
      <c r="BD818" s="15"/>
      <c r="BE818" s="15"/>
      <c r="BF818" s="15"/>
      <c r="BG818" s="15"/>
      <c r="BH818" s="15"/>
      <c r="BI818" s="15"/>
      <c r="BJ818" s="15"/>
      <c r="BK818" s="15"/>
      <c r="BL818" s="15"/>
      <c r="BM818" s="15"/>
      <c r="BN818" s="15"/>
      <c r="BO818" s="15"/>
      <c r="BP818" s="15"/>
      <c r="BQ818" s="15"/>
      <c r="BR818" s="15"/>
      <c r="BS818" s="15"/>
      <c r="BT818" s="15"/>
      <c r="BU818" s="15"/>
      <c r="BV818" s="15"/>
      <c r="BW818" s="15"/>
      <c r="BX818" s="15"/>
      <c r="BY818" s="15"/>
      <c r="BZ818" s="15"/>
      <c r="CA818" s="8"/>
      <c r="CB818" s="8"/>
      <c r="CC818" s="8"/>
      <c r="CD818" s="8"/>
      <c r="CE818" s="8"/>
      <c r="CF818" s="8"/>
      <c r="CG818" s="8"/>
      <c r="CH818" s="8"/>
      <c r="CI818" s="8"/>
      <c r="CJ818" s="8"/>
      <c r="CK818" s="8"/>
      <c r="CL818" s="8"/>
      <c r="CM818" s="8"/>
      <c r="CN818" s="8"/>
      <c r="CO818" s="8"/>
      <c r="CP818" s="8"/>
      <c r="CQ818" s="8"/>
      <c r="CR818" s="8"/>
      <c r="CS818" s="8"/>
      <c r="CT818" s="8"/>
      <c r="CU818" s="8"/>
      <c r="CV818" s="8"/>
      <c r="CW818" s="8"/>
      <c r="CX818" s="8"/>
    </row>
    <row r="819" ht="14.25" customHeight="1">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c r="AA819" s="15"/>
      <c r="AB819" s="15"/>
      <c r="AC819" s="15"/>
      <c r="AD819" s="15"/>
      <c r="AE819" s="15"/>
      <c r="AF819" s="15"/>
      <c r="AG819" s="15"/>
      <c r="AH819" s="15"/>
      <c r="AI819" s="15"/>
      <c r="AJ819" s="15"/>
      <c r="AK819" s="15"/>
      <c r="AL819" s="15"/>
      <c r="AM819" s="15"/>
      <c r="AN819" s="15"/>
      <c r="AO819" s="15"/>
      <c r="AP819" s="15"/>
      <c r="AQ819" s="15"/>
      <c r="AR819" s="15"/>
      <c r="AS819" s="15"/>
      <c r="AT819" s="15"/>
      <c r="AU819" s="15"/>
      <c r="AV819" s="15"/>
      <c r="AW819" s="15"/>
      <c r="AX819" s="15"/>
      <c r="AY819" s="15"/>
      <c r="AZ819" s="15"/>
      <c r="BA819" s="15"/>
      <c r="BB819" s="15"/>
      <c r="BC819" s="15"/>
      <c r="BD819" s="15"/>
      <c r="BE819" s="15"/>
      <c r="BF819" s="15"/>
      <c r="BG819" s="15"/>
      <c r="BH819" s="15"/>
      <c r="BI819" s="15"/>
      <c r="BJ819" s="15"/>
      <c r="BK819" s="15"/>
      <c r="BL819" s="15"/>
      <c r="BM819" s="15"/>
      <c r="BN819" s="15"/>
      <c r="BO819" s="15"/>
      <c r="BP819" s="15"/>
      <c r="BQ819" s="15"/>
      <c r="BR819" s="15"/>
      <c r="BS819" s="15"/>
      <c r="BT819" s="15"/>
      <c r="BU819" s="15"/>
      <c r="BV819" s="15"/>
      <c r="BW819" s="15"/>
      <c r="BX819" s="15"/>
      <c r="BY819" s="15"/>
      <c r="BZ819" s="15"/>
      <c r="CA819" s="8"/>
      <c r="CB819" s="8"/>
      <c r="CC819" s="8"/>
      <c r="CD819" s="8"/>
      <c r="CE819" s="8"/>
      <c r="CF819" s="8"/>
      <c r="CG819" s="8"/>
      <c r="CH819" s="8"/>
      <c r="CI819" s="8"/>
      <c r="CJ819" s="8"/>
      <c r="CK819" s="8"/>
      <c r="CL819" s="8"/>
      <c r="CM819" s="8"/>
      <c r="CN819" s="8"/>
      <c r="CO819" s="8"/>
      <c r="CP819" s="8"/>
      <c r="CQ819" s="8"/>
      <c r="CR819" s="8"/>
      <c r="CS819" s="8"/>
      <c r="CT819" s="8"/>
      <c r="CU819" s="8"/>
      <c r="CV819" s="8"/>
      <c r="CW819" s="8"/>
      <c r="CX819" s="8"/>
    </row>
    <row r="820" ht="14.25" customHeight="1">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15"/>
      <c r="AN820" s="15"/>
      <c r="AO820" s="15"/>
      <c r="AP820" s="15"/>
      <c r="AQ820" s="15"/>
      <c r="AR820" s="15"/>
      <c r="AS820" s="15"/>
      <c r="AT820" s="15"/>
      <c r="AU820" s="15"/>
      <c r="AV820" s="15"/>
      <c r="AW820" s="15"/>
      <c r="AX820" s="15"/>
      <c r="AY820" s="15"/>
      <c r="AZ820" s="15"/>
      <c r="BA820" s="15"/>
      <c r="BB820" s="15"/>
      <c r="BC820" s="15"/>
      <c r="BD820" s="15"/>
      <c r="BE820" s="15"/>
      <c r="BF820" s="15"/>
      <c r="BG820" s="15"/>
      <c r="BH820" s="15"/>
      <c r="BI820" s="15"/>
      <c r="BJ820" s="15"/>
      <c r="BK820" s="15"/>
      <c r="BL820" s="15"/>
      <c r="BM820" s="15"/>
      <c r="BN820" s="15"/>
      <c r="BO820" s="15"/>
      <c r="BP820" s="15"/>
      <c r="BQ820" s="15"/>
      <c r="BR820" s="15"/>
      <c r="BS820" s="15"/>
      <c r="BT820" s="15"/>
      <c r="BU820" s="15"/>
      <c r="BV820" s="15"/>
      <c r="BW820" s="15"/>
      <c r="BX820" s="15"/>
      <c r="BY820" s="15"/>
      <c r="BZ820" s="15"/>
      <c r="CA820" s="8"/>
      <c r="CB820" s="8"/>
      <c r="CC820" s="8"/>
      <c r="CD820" s="8"/>
      <c r="CE820" s="8"/>
      <c r="CF820" s="8"/>
      <c r="CG820" s="8"/>
      <c r="CH820" s="8"/>
      <c r="CI820" s="8"/>
      <c r="CJ820" s="8"/>
      <c r="CK820" s="8"/>
      <c r="CL820" s="8"/>
      <c r="CM820" s="8"/>
      <c r="CN820" s="8"/>
      <c r="CO820" s="8"/>
      <c r="CP820" s="8"/>
      <c r="CQ820" s="8"/>
      <c r="CR820" s="8"/>
      <c r="CS820" s="8"/>
      <c r="CT820" s="8"/>
      <c r="CU820" s="8"/>
      <c r="CV820" s="8"/>
      <c r="CW820" s="8"/>
      <c r="CX820" s="8"/>
    </row>
    <row r="821" ht="14.25" customHeight="1">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5"/>
      <c r="BC821" s="15"/>
      <c r="BD821" s="15"/>
      <c r="BE821" s="15"/>
      <c r="BF821" s="15"/>
      <c r="BG821" s="15"/>
      <c r="BH821" s="15"/>
      <c r="BI821" s="15"/>
      <c r="BJ821" s="15"/>
      <c r="BK821" s="15"/>
      <c r="BL821" s="15"/>
      <c r="BM821" s="15"/>
      <c r="BN821" s="15"/>
      <c r="BO821" s="15"/>
      <c r="BP821" s="15"/>
      <c r="BQ821" s="15"/>
      <c r="BR821" s="15"/>
      <c r="BS821" s="15"/>
      <c r="BT821" s="15"/>
      <c r="BU821" s="15"/>
      <c r="BV821" s="15"/>
      <c r="BW821" s="15"/>
      <c r="BX821" s="15"/>
      <c r="BY821" s="15"/>
      <c r="BZ821" s="15"/>
      <c r="CA821" s="8"/>
      <c r="CB821" s="8"/>
      <c r="CC821" s="8"/>
      <c r="CD821" s="8"/>
      <c r="CE821" s="8"/>
      <c r="CF821" s="8"/>
      <c r="CG821" s="8"/>
      <c r="CH821" s="8"/>
      <c r="CI821" s="8"/>
      <c r="CJ821" s="8"/>
      <c r="CK821" s="8"/>
      <c r="CL821" s="8"/>
      <c r="CM821" s="8"/>
      <c r="CN821" s="8"/>
      <c r="CO821" s="8"/>
      <c r="CP821" s="8"/>
      <c r="CQ821" s="8"/>
      <c r="CR821" s="8"/>
      <c r="CS821" s="8"/>
      <c r="CT821" s="8"/>
      <c r="CU821" s="8"/>
      <c r="CV821" s="8"/>
      <c r="CW821" s="8"/>
      <c r="CX821" s="8"/>
    </row>
    <row r="822" ht="14.25" customHeight="1">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c r="BC822" s="15"/>
      <c r="BD822" s="15"/>
      <c r="BE822" s="15"/>
      <c r="BF822" s="15"/>
      <c r="BG822" s="15"/>
      <c r="BH822" s="15"/>
      <c r="BI822" s="15"/>
      <c r="BJ822" s="15"/>
      <c r="BK822" s="15"/>
      <c r="BL822" s="15"/>
      <c r="BM822" s="15"/>
      <c r="BN822" s="15"/>
      <c r="BO822" s="15"/>
      <c r="BP822" s="15"/>
      <c r="BQ822" s="15"/>
      <c r="BR822" s="15"/>
      <c r="BS822" s="15"/>
      <c r="BT822" s="15"/>
      <c r="BU822" s="15"/>
      <c r="BV822" s="15"/>
      <c r="BW822" s="15"/>
      <c r="BX822" s="15"/>
      <c r="BY822" s="15"/>
      <c r="BZ822" s="15"/>
      <c r="CA822" s="8"/>
      <c r="CB822" s="8"/>
      <c r="CC822" s="8"/>
      <c r="CD822" s="8"/>
      <c r="CE822" s="8"/>
      <c r="CF822" s="8"/>
      <c r="CG822" s="8"/>
      <c r="CH822" s="8"/>
      <c r="CI822" s="8"/>
      <c r="CJ822" s="8"/>
      <c r="CK822" s="8"/>
      <c r="CL822" s="8"/>
      <c r="CM822" s="8"/>
      <c r="CN822" s="8"/>
      <c r="CO822" s="8"/>
      <c r="CP822" s="8"/>
      <c r="CQ822" s="8"/>
      <c r="CR822" s="8"/>
      <c r="CS822" s="8"/>
      <c r="CT822" s="8"/>
      <c r="CU822" s="8"/>
      <c r="CV822" s="8"/>
      <c r="CW822" s="8"/>
      <c r="CX822" s="8"/>
    </row>
    <row r="823" ht="14.25" customHeight="1">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c r="AA823" s="15"/>
      <c r="AB823" s="15"/>
      <c r="AC823" s="15"/>
      <c r="AD823" s="15"/>
      <c r="AE823" s="15"/>
      <c r="AF823" s="15"/>
      <c r="AG823" s="15"/>
      <c r="AH823" s="15"/>
      <c r="AI823" s="15"/>
      <c r="AJ823" s="15"/>
      <c r="AK823" s="15"/>
      <c r="AL823" s="15"/>
      <c r="AM823" s="15"/>
      <c r="AN823" s="15"/>
      <c r="AO823" s="15"/>
      <c r="AP823" s="15"/>
      <c r="AQ823" s="15"/>
      <c r="AR823" s="15"/>
      <c r="AS823" s="15"/>
      <c r="AT823" s="15"/>
      <c r="AU823" s="15"/>
      <c r="AV823" s="15"/>
      <c r="AW823" s="15"/>
      <c r="AX823" s="15"/>
      <c r="AY823" s="15"/>
      <c r="AZ823" s="15"/>
      <c r="BA823" s="15"/>
      <c r="BB823" s="15"/>
      <c r="BC823" s="15"/>
      <c r="BD823" s="15"/>
      <c r="BE823" s="15"/>
      <c r="BF823" s="15"/>
      <c r="BG823" s="15"/>
      <c r="BH823" s="15"/>
      <c r="BI823" s="15"/>
      <c r="BJ823" s="15"/>
      <c r="BK823" s="15"/>
      <c r="BL823" s="15"/>
      <c r="BM823" s="15"/>
      <c r="BN823" s="15"/>
      <c r="BO823" s="15"/>
      <c r="BP823" s="15"/>
      <c r="BQ823" s="15"/>
      <c r="BR823" s="15"/>
      <c r="BS823" s="15"/>
      <c r="BT823" s="15"/>
      <c r="BU823" s="15"/>
      <c r="BV823" s="15"/>
      <c r="BW823" s="15"/>
      <c r="BX823" s="15"/>
      <c r="BY823" s="15"/>
      <c r="BZ823" s="15"/>
      <c r="CA823" s="8"/>
      <c r="CB823" s="8"/>
      <c r="CC823" s="8"/>
      <c r="CD823" s="8"/>
      <c r="CE823" s="8"/>
      <c r="CF823" s="8"/>
      <c r="CG823" s="8"/>
      <c r="CH823" s="8"/>
      <c r="CI823" s="8"/>
      <c r="CJ823" s="8"/>
      <c r="CK823" s="8"/>
      <c r="CL823" s="8"/>
      <c r="CM823" s="8"/>
      <c r="CN823" s="8"/>
      <c r="CO823" s="8"/>
      <c r="CP823" s="8"/>
      <c r="CQ823" s="8"/>
      <c r="CR823" s="8"/>
      <c r="CS823" s="8"/>
      <c r="CT823" s="8"/>
      <c r="CU823" s="8"/>
      <c r="CV823" s="8"/>
      <c r="CW823" s="8"/>
      <c r="CX823" s="8"/>
    </row>
    <row r="824" ht="14.25" customHeight="1">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c r="BC824" s="15"/>
      <c r="BD824" s="15"/>
      <c r="BE824" s="15"/>
      <c r="BF824" s="15"/>
      <c r="BG824" s="15"/>
      <c r="BH824" s="15"/>
      <c r="BI824" s="15"/>
      <c r="BJ824" s="15"/>
      <c r="BK824" s="15"/>
      <c r="BL824" s="15"/>
      <c r="BM824" s="15"/>
      <c r="BN824" s="15"/>
      <c r="BO824" s="15"/>
      <c r="BP824" s="15"/>
      <c r="BQ824" s="15"/>
      <c r="BR824" s="15"/>
      <c r="BS824" s="15"/>
      <c r="BT824" s="15"/>
      <c r="BU824" s="15"/>
      <c r="BV824" s="15"/>
      <c r="BW824" s="15"/>
      <c r="BX824" s="15"/>
      <c r="BY824" s="15"/>
      <c r="BZ824" s="15"/>
      <c r="CA824" s="8"/>
      <c r="CB824" s="8"/>
      <c r="CC824" s="8"/>
      <c r="CD824" s="8"/>
      <c r="CE824" s="8"/>
      <c r="CF824" s="8"/>
      <c r="CG824" s="8"/>
      <c r="CH824" s="8"/>
      <c r="CI824" s="8"/>
      <c r="CJ824" s="8"/>
      <c r="CK824" s="8"/>
      <c r="CL824" s="8"/>
      <c r="CM824" s="8"/>
      <c r="CN824" s="8"/>
      <c r="CO824" s="8"/>
      <c r="CP824" s="8"/>
      <c r="CQ824" s="8"/>
      <c r="CR824" s="8"/>
      <c r="CS824" s="8"/>
      <c r="CT824" s="8"/>
      <c r="CU824" s="8"/>
      <c r="CV824" s="8"/>
      <c r="CW824" s="8"/>
      <c r="CX824" s="8"/>
    </row>
    <row r="825" ht="14.25" customHeight="1">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c r="AA825" s="15"/>
      <c r="AB825" s="15"/>
      <c r="AC825" s="15"/>
      <c r="AD825" s="15"/>
      <c r="AE825" s="15"/>
      <c r="AF825" s="15"/>
      <c r="AG825" s="15"/>
      <c r="AH825" s="15"/>
      <c r="AI825" s="15"/>
      <c r="AJ825" s="15"/>
      <c r="AK825" s="15"/>
      <c r="AL825" s="15"/>
      <c r="AM825" s="15"/>
      <c r="AN825" s="15"/>
      <c r="AO825" s="15"/>
      <c r="AP825" s="15"/>
      <c r="AQ825" s="15"/>
      <c r="AR825" s="15"/>
      <c r="AS825" s="15"/>
      <c r="AT825" s="15"/>
      <c r="AU825" s="15"/>
      <c r="AV825" s="15"/>
      <c r="AW825" s="15"/>
      <c r="AX825" s="15"/>
      <c r="AY825" s="15"/>
      <c r="AZ825" s="15"/>
      <c r="BA825" s="15"/>
      <c r="BB825" s="15"/>
      <c r="BC825" s="15"/>
      <c r="BD825" s="15"/>
      <c r="BE825" s="15"/>
      <c r="BF825" s="15"/>
      <c r="BG825" s="15"/>
      <c r="BH825" s="15"/>
      <c r="BI825" s="15"/>
      <c r="BJ825" s="15"/>
      <c r="BK825" s="15"/>
      <c r="BL825" s="15"/>
      <c r="BM825" s="15"/>
      <c r="BN825" s="15"/>
      <c r="BO825" s="15"/>
      <c r="BP825" s="15"/>
      <c r="BQ825" s="15"/>
      <c r="BR825" s="15"/>
      <c r="BS825" s="15"/>
      <c r="BT825" s="15"/>
      <c r="BU825" s="15"/>
      <c r="BV825" s="15"/>
      <c r="BW825" s="15"/>
      <c r="BX825" s="15"/>
      <c r="BY825" s="15"/>
      <c r="BZ825" s="15"/>
      <c r="CA825" s="8"/>
      <c r="CB825" s="8"/>
      <c r="CC825" s="8"/>
      <c r="CD825" s="8"/>
      <c r="CE825" s="8"/>
      <c r="CF825" s="8"/>
      <c r="CG825" s="8"/>
      <c r="CH825" s="8"/>
      <c r="CI825" s="8"/>
      <c r="CJ825" s="8"/>
      <c r="CK825" s="8"/>
      <c r="CL825" s="8"/>
      <c r="CM825" s="8"/>
      <c r="CN825" s="8"/>
      <c r="CO825" s="8"/>
      <c r="CP825" s="8"/>
      <c r="CQ825" s="8"/>
      <c r="CR825" s="8"/>
      <c r="CS825" s="8"/>
      <c r="CT825" s="8"/>
      <c r="CU825" s="8"/>
      <c r="CV825" s="8"/>
      <c r="CW825" s="8"/>
      <c r="CX825" s="8"/>
    </row>
    <row r="826" ht="14.25" customHeight="1">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c r="BC826" s="15"/>
      <c r="BD826" s="15"/>
      <c r="BE826" s="15"/>
      <c r="BF826" s="15"/>
      <c r="BG826" s="15"/>
      <c r="BH826" s="15"/>
      <c r="BI826" s="15"/>
      <c r="BJ826" s="15"/>
      <c r="BK826" s="15"/>
      <c r="BL826" s="15"/>
      <c r="BM826" s="15"/>
      <c r="BN826" s="15"/>
      <c r="BO826" s="15"/>
      <c r="BP826" s="15"/>
      <c r="BQ826" s="15"/>
      <c r="BR826" s="15"/>
      <c r="BS826" s="15"/>
      <c r="BT826" s="15"/>
      <c r="BU826" s="15"/>
      <c r="BV826" s="15"/>
      <c r="BW826" s="15"/>
      <c r="BX826" s="15"/>
      <c r="BY826" s="15"/>
      <c r="BZ826" s="15"/>
      <c r="CA826" s="8"/>
      <c r="CB826" s="8"/>
      <c r="CC826" s="8"/>
      <c r="CD826" s="8"/>
      <c r="CE826" s="8"/>
      <c r="CF826" s="8"/>
      <c r="CG826" s="8"/>
      <c r="CH826" s="8"/>
      <c r="CI826" s="8"/>
      <c r="CJ826" s="8"/>
      <c r="CK826" s="8"/>
      <c r="CL826" s="8"/>
      <c r="CM826" s="8"/>
      <c r="CN826" s="8"/>
      <c r="CO826" s="8"/>
      <c r="CP826" s="8"/>
      <c r="CQ826" s="8"/>
      <c r="CR826" s="8"/>
      <c r="CS826" s="8"/>
      <c r="CT826" s="8"/>
      <c r="CU826" s="8"/>
      <c r="CV826" s="8"/>
      <c r="CW826" s="8"/>
      <c r="CX826" s="8"/>
    </row>
    <row r="827" ht="14.25" customHeight="1">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c r="AA827" s="15"/>
      <c r="AB827" s="15"/>
      <c r="AC827" s="15"/>
      <c r="AD827" s="15"/>
      <c r="AE827" s="15"/>
      <c r="AF827" s="15"/>
      <c r="AG827" s="15"/>
      <c r="AH827" s="15"/>
      <c r="AI827" s="15"/>
      <c r="AJ827" s="15"/>
      <c r="AK827" s="15"/>
      <c r="AL827" s="15"/>
      <c r="AM827" s="15"/>
      <c r="AN827" s="15"/>
      <c r="AO827" s="15"/>
      <c r="AP827" s="15"/>
      <c r="AQ827" s="15"/>
      <c r="AR827" s="15"/>
      <c r="AS827" s="15"/>
      <c r="AT827" s="15"/>
      <c r="AU827" s="15"/>
      <c r="AV827" s="15"/>
      <c r="AW827" s="15"/>
      <c r="AX827" s="15"/>
      <c r="AY827" s="15"/>
      <c r="AZ827" s="15"/>
      <c r="BA827" s="15"/>
      <c r="BB827" s="15"/>
      <c r="BC827" s="15"/>
      <c r="BD827" s="15"/>
      <c r="BE827" s="15"/>
      <c r="BF827" s="15"/>
      <c r="BG827" s="15"/>
      <c r="BH827" s="15"/>
      <c r="BI827" s="15"/>
      <c r="BJ827" s="15"/>
      <c r="BK827" s="15"/>
      <c r="BL827" s="15"/>
      <c r="BM827" s="15"/>
      <c r="BN827" s="15"/>
      <c r="BO827" s="15"/>
      <c r="BP827" s="15"/>
      <c r="BQ827" s="15"/>
      <c r="BR827" s="15"/>
      <c r="BS827" s="15"/>
      <c r="BT827" s="15"/>
      <c r="BU827" s="15"/>
      <c r="BV827" s="15"/>
      <c r="BW827" s="15"/>
      <c r="BX827" s="15"/>
      <c r="BY827" s="15"/>
      <c r="BZ827" s="15"/>
      <c r="CA827" s="8"/>
      <c r="CB827" s="8"/>
      <c r="CC827" s="8"/>
      <c r="CD827" s="8"/>
      <c r="CE827" s="8"/>
      <c r="CF827" s="8"/>
      <c r="CG827" s="8"/>
      <c r="CH827" s="8"/>
      <c r="CI827" s="8"/>
      <c r="CJ827" s="8"/>
      <c r="CK827" s="8"/>
      <c r="CL827" s="8"/>
      <c r="CM827" s="8"/>
      <c r="CN827" s="8"/>
      <c r="CO827" s="8"/>
      <c r="CP827" s="8"/>
      <c r="CQ827" s="8"/>
      <c r="CR827" s="8"/>
      <c r="CS827" s="8"/>
      <c r="CT827" s="8"/>
      <c r="CU827" s="8"/>
      <c r="CV827" s="8"/>
      <c r="CW827" s="8"/>
      <c r="CX827" s="8"/>
    </row>
    <row r="828" ht="14.25" customHeight="1">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c r="BC828" s="15"/>
      <c r="BD828" s="15"/>
      <c r="BE828" s="15"/>
      <c r="BF828" s="15"/>
      <c r="BG828" s="15"/>
      <c r="BH828" s="15"/>
      <c r="BI828" s="15"/>
      <c r="BJ828" s="15"/>
      <c r="BK828" s="15"/>
      <c r="BL828" s="15"/>
      <c r="BM828" s="15"/>
      <c r="BN828" s="15"/>
      <c r="BO828" s="15"/>
      <c r="BP828" s="15"/>
      <c r="BQ828" s="15"/>
      <c r="BR828" s="15"/>
      <c r="BS828" s="15"/>
      <c r="BT828" s="15"/>
      <c r="BU828" s="15"/>
      <c r="BV828" s="15"/>
      <c r="BW828" s="15"/>
      <c r="BX828" s="15"/>
      <c r="BY828" s="15"/>
      <c r="BZ828" s="15"/>
      <c r="CA828" s="8"/>
      <c r="CB828" s="8"/>
      <c r="CC828" s="8"/>
      <c r="CD828" s="8"/>
      <c r="CE828" s="8"/>
      <c r="CF828" s="8"/>
      <c r="CG828" s="8"/>
      <c r="CH828" s="8"/>
      <c r="CI828" s="8"/>
      <c r="CJ828" s="8"/>
      <c r="CK828" s="8"/>
      <c r="CL828" s="8"/>
      <c r="CM828" s="8"/>
      <c r="CN828" s="8"/>
      <c r="CO828" s="8"/>
      <c r="CP828" s="8"/>
      <c r="CQ828" s="8"/>
      <c r="CR828" s="8"/>
      <c r="CS828" s="8"/>
      <c r="CT828" s="8"/>
      <c r="CU828" s="8"/>
      <c r="CV828" s="8"/>
      <c r="CW828" s="8"/>
      <c r="CX828" s="8"/>
    </row>
    <row r="829" ht="14.25" customHeight="1">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c r="AA829" s="15"/>
      <c r="AB829" s="15"/>
      <c r="AC829" s="15"/>
      <c r="AD829" s="15"/>
      <c r="AE829" s="15"/>
      <c r="AF829" s="15"/>
      <c r="AG829" s="15"/>
      <c r="AH829" s="15"/>
      <c r="AI829" s="15"/>
      <c r="AJ829" s="15"/>
      <c r="AK829" s="15"/>
      <c r="AL829" s="15"/>
      <c r="AM829" s="15"/>
      <c r="AN829" s="15"/>
      <c r="AO829" s="15"/>
      <c r="AP829" s="15"/>
      <c r="AQ829" s="15"/>
      <c r="AR829" s="15"/>
      <c r="AS829" s="15"/>
      <c r="AT829" s="15"/>
      <c r="AU829" s="15"/>
      <c r="AV829" s="15"/>
      <c r="AW829" s="15"/>
      <c r="AX829" s="15"/>
      <c r="AY829" s="15"/>
      <c r="AZ829" s="15"/>
      <c r="BA829" s="15"/>
      <c r="BB829" s="15"/>
      <c r="BC829" s="15"/>
      <c r="BD829" s="15"/>
      <c r="BE829" s="15"/>
      <c r="BF829" s="15"/>
      <c r="BG829" s="15"/>
      <c r="BH829" s="15"/>
      <c r="BI829" s="15"/>
      <c r="BJ829" s="15"/>
      <c r="BK829" s="15"/>
      <c r="BL829" s="15"/>
      <c r="BM829" s="15"/>
      <c r="BN829" s="15"/>
      <c r="BO829" s="15"/>
      <c r="BP829" s="15"/>
      <c r="BQ829" s="15"/>
      <c r="BR829" s="15"/>
      <c r="BS829" s="15"/>
      <c r="BT829" s="15"/>
      <c r="BU829" s="15"/>
      <c r="BV829" s="15"/>
      <c r="BW829" s="15"/>
      <c r="BX829" s="15"/>
      <c r="BY829" s="15"/>
      <c r="BZ829" s="15"/>
      <c r="CA829" s="8"/>
      <c r="CB829" s="8"/>
      <c r="CC829" s="8"/>
      <c r="CD829" s="8"/>
      <c r="CE829" s="8"/>
      <c r="CF829" s="8"/>
      <c r="CG829" s="8"/>
      <c r="CH829" s="8"/>
      <c r="CI829" s="8"/>
      <c r="CJ829" s="8"/>
      <c r="CK829" s="8"/>
      <c r="CL829" s="8"/>
      <c r="CM829" s="8"/>
      <c r="CN829" s="8"/>
      <c r="CO829" s="8"/>
      <c r="CP829" s="8"/>
      <c r="CQ829" s="8"/>
      <c r="CR829" s="8"/>
      <c r="CS829" s="8"/>
      <c r="CT829" s="8"/>
      <c r="CU829" s="8"/>
      <c r="CV829" s="8"/>
      <c r="CW829" s="8"/>
      <c r="CX829" s="8"/>
    </row>
    <row r="830" ht="14.25" customHeight="1">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c r="BC830" s="15"/>
      <c r="BD830" s="15"/>
      <c r="BE830" s="15"/>
      <c r="BF830" s="15"/>
      <c r="BG830" s="15"/>
      <c r="BH830" s="15"/>
      <c r="BI830" s="15"/>
      <c r="BJ830" s="15"/>
      <c r="BK830" s="15"/>
      <c r="BL830" s="15"/>
      <c r="BM830" s="15"/>
      <c r="BN830" s="15"/>
      <c r="BO830" s="15"/>
      <c r="BP830" s="15"/>
      <c r="BQ830" s="15"/>
      <c r="BR830" s="15"/>
      <c r="BS830" s="15"/>
      <c r="BT830" s="15"/>
      <c r="BU830" s="15"/>
      <c r="BV830" s="15"/>
      <c r="BW830" s="15"/>
      <c r="BX830" s="15"/>
      <c r="BY830" s="15"/>
      <c r="BZ830" s="15"/>
      <c r="CA830" s="8"/>
      <c r="CB830" s="8"/>
      <c r="CC830" s="8"/>
      <c r="CD830" s="8"/>
      <c r="CE830" s="8"/>
      <c r="CF830" s="8"/>
      <c r="CG830" s="8"/>
      <c r="CH830" s="8"/>
      <c r="CI830" s="8"/>
      <c r="CJ830" s="8"/>
      <c r="CK830" s="8"/>
      <c r="CL830" s="8"/>
      <c r="CM830" s="8"/>
      <c r="CN830" s="8"/>
      <c r="CO830" s="8"/>
      <c r="CP830" s="8"/>
      <c r="CQ830" s="8"/>
      <c r="CR830" s="8"/>
      <c r="CS830" s="8"/>
      <c r="CT830" s="8"/>
      <c r="CU830" s="8"/>
      <c r="CV830" s="8"/>
      <c r="CW830" s="8"/>
      <c r="CX830" s="8"/>
    </row>
    <row r="831" ht="14.25" customHeight="1">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c r="AA831" s="15"/>
      <c r="AB831" s="15"/>
      <c r="AC831" s="15"/>
      <c r="AD831" s="15"/>
      <c r="AE831" s="15"/>
      <c r="AF831" s="15"/>
      <c r="AG831" s="15"/>
      <c r="AH831" s="15"/>
      <c r="AI831" s="15"/>
      <c r="AJ831" s="15"/>
      <c r="AK831" s="15"/>
      <c r="AL831" s="15"/>
      <c r="AM831" s="15"/>
      <c r="AN831" s="15"/>
      <c r="AO831" s="15"/>
      <c r="AP831" s="15"/>
      <c r="AQ831" s="15"/>
      <c r="AR831" s="15"/>
      <c r="AS831" s="15"/>
      <c r="AT831" s="15"/>
      <c r="AU831" s="15"/>
      <c r="AV831" s="15"/>
      <c r="AW831" s="15"/>
      <c r="AX831" s="15"/>
      <c r="AY831" s="15"/>
      <c r="AZ831" s="15"/>
      <c r="BA831" s="15"/>
      <c r="BB831" s="15"/>
      <c r="BC831" s="15"/>
      <c r="BD831" s="15"/>
      <c r="BE831" s="15"/>
      <c r="BF831" s="15"/>
      <c r="BG831" s="15"/>
      <c r="BH831" s="15"/>
      <c r="BI831" s="15"/>
      <c r="BJ831" s="15"/>
      <c r="BK831" s="15"/>
      <c r="BL831" s="15"/>
      <c r="BM831" s="15"/>
      <c r="BN831" s="15"/>
      <c r="BO831" s="15"/>
      <c r="BP831" s="15"/>
      <c r="BQ831" s="15"/>
      <c r="BR831" s="15"/>
      <c r="BS831" s="15"/>
      <c r="BT831" s="15"/>
      <c r="BU831" s="15"/>
      <c r="BV831" s="15"/>
      <c r="BW831" s="15"/>
      <c r="BX831" s="15"/>
      <c r="BY831" s="15"/>
      <c r="BZ831" s="15"/>
      <c r="CA831" s="8"/>
      <c r="CB831" s="8"/>
      <c r="CC831" s="8"/>
      <c r="CD831" s="8"/>
      <c r="CE831" s="8"/>
      <c r="CF831" s="8"/>
      <c r="CG831" s="8"/>
      <c r="CH831" s="8"/>
      <c r="CI831" s="8"/>
      <c r="CJ831" s="8"/>
      <c r="CK831" s="8"/>
      <c r="CL831" s="8"/>
      <c r="CM831" s="8"/>
      <c r="CN831" s="8"/>
      <c r="CO831" s="8"/>
      <c r="CP831" s="8"/>
      <c r="CQ831" s="8"/>
      <c r="CR831" s="8"/>
      <c r="CS831" s="8"/>
      <c r="CT831" s="8"/>
      <c r="CU831" s="8"/>
      <c r="CV831" s="8"/>
      <c r="CW831" s="8"/>
      <c r="CX831" s="8"/>
    </row>
    <row r="832" ht="14.25" customHeight="1">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c r="BC832" s="15"/>
      <c r="BD832" s="15"/>
      <c r="BE832" s="15"/>
      <c r="BF832" s="15"/>
      <c r="BG832" s="15"/>
      <c r="BH832" s="15"/>
      <c r="BI832" s="15"/>
      <c r="BJ832" s="15"/>
      <c r="BK832" s="15"/>
      <c r="BL832" s="15"/>
      <c r="BM832" s="15"/>
      <c r="BN832" s="15"/>
      <c r="BO832" s="15"/>
      <c r="BP832" s="15"/>
      <c r="BQ832" s="15"/>
      <c r="BR832" s="15"/>
      <c r="BS832" s="15"/>
      <c r="BT832" s="15"/>
      <c r="BU832" s="15"/>
      <c r="BV832" s="15"/>
      <c r="BW832" s="15"/>
      <c r="BX832" s="15"/>
      <c r="BY832" s="15"/>
      <c r="BZ832" s="15"/>
      <c r="CA832" s="8"/>
      <c r="CB832" s="8"/>
      <c r="CC832" s="8"/>
      <c r="CD832" s="8"/>
      <c r="CE832" s="8"/>
      <c r="CF832" s="8"/>
      <c r="CG832" s="8"/>
      <c r="CH832" s="8"/>
      <c r="CI832" s="8"/>
      <c r="CJ832" s="8"/>
      <c r="CK832" s="8"/>
      <c r="CL832" s="8"/>
      <c r="CM832" s="8"/>
      <c r="CN832" s="8"/>
      <c r="CO832" s="8"/>
      <c r="CP832" s="8"/>
      <c r="CQ832" s="8"/>
      <c r="CR832" s="8"/>
      <c r="CS832" s="8"/>
      <c r="CT832" s="8"/>
      <c r="CU832" s="8"/>
      <c r="CV832" s="8"/>
      <c r="CW832" s="8"/>
      <c r="CX832" s="8"/>
    </row>
    <row r="833" ht="14.25" customHeight="1">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c r="AA833" s="15"/>
      <c r="AB833" s="15"/>
      <c r="AC833" s="15"/>
      <c r="AD833" s="15"/>
      <c r="AE833" s="15"/>
      <c r="AF833" s="15"/>
      <c r="AG833" s="15"/>
      <c r="AH833" s="15"/>
      <c r="AI833" s="15"/>
      <c r="AJ833" s="15"/>
      <c r="AK833" s="15"/>
      <c r="AL833" s="15"/>
      <c r="AM833" s="15"/>
      <c r="AN833" s="15"/>
      <c r="AO833" s="15"/>
      <c r="AP833" s="15"/>
      <c r="AQ833" s="15"/>
      <c r="AR833" s="15"/>
      <c r="AS833" s="15"/>
      <c r="AT833" s="15"/>
      <c r="AU833" s="15"/>
      <c r="AV833" s="15"/>
      <c r="AW833" s="15"/>
      <c r="AX833" s="15"/>
      <c r="AY833" s="15"/>
      <c r="AZ833" s="15"/>
      <c r="BA833" s="15"/>
      <c r="BB833" s="15"/>
      <c r="BC833" s="15"/>
      <c r="BD833" s="15"/>
      <c r="BE833" s="15"/>
      <c r="BF833" s="15"/>
      <c r="BG833" s="15"/>
      <c r="BH833" s="15"/>
      <c r="BI833" s="15"/>
      <c r="BJ833" s="15"/>
      <c r="BK833" s="15"/>
      <c r="BL833" s="15"/>
      <c r="BM833" s="15"/>
      <c r="BN833" s="15"/>
      <c r="BO833" s="15"/>
      <c r="BP833" s="15"/>
      <c r="BQ833" s="15"/>
      <c r="BR833" s="15"/>
      <c r="BS833" s="15"/>
      <c r="BT833" s="15"/>
      <c r="BU833" s="15"/>
      <c r="BV833" s="15"/>
      <c r="BW833" s="15"/>
      <c r="BX833" s="15"/>
      <c r="BY833" s="15"/>
      <c r="BZ833" s="15"/>
      <c r="CA833" s="8"/>
      <c r="CB833" s="8"/>
      <c r="CC833" s="8"/>
      <c r="CD833" s="8"/>
      <c r="CE833" s="8"/>
      <c r="CF833" s="8"/>
      <c r="CG833" s="8"/>
      <c r="CH833" s="8"/>
      <c r="CI833" s="8"/>
      <c r="CJ833" s="8"/>
      <c r="CK833" s="8"/>
      <c r="CL833" s="8"/>
      <c r="CM833" s="8"/>
      <c r="CN833" s="8"/>
      <c r="CO833" s="8"/>
      <c r="CP833" s="8"/>
      <c r="CQ833" s="8"/>
      <c r="CR833" s="8"/>
      <c r="CS833" s="8"/>
      <c r="CT833" s="8"/>
      <c r="CU833" s="8"/>
      <c r="CV833" s="8"/>
      <c r="CW833" s="8"/>
      <c r="CX833" s="8"/>
    </row>
    <row r="834" ht="14.25" customHeight="1">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c r="BC834" s="15"/>
      <c r="BD834" s="15"/>
      <c r="BE834" s="15"/>
      <c r="BF834" s="15"/>
      <c r="BG834" s="15"/>
      <c r="BH834" s="15"/>
      <c r="BI834" s="15"/>
      <c r="BJ834" s="15"/>
      <c r="BK834" s="15"/>
      <c r="BL834" s="15"/>
      <c r="BM834" s="15"/>
      <c r="BN834" s="15"/>
      <c r="BO834" s="15"/>
      <c r="BP834" s="15"/>
      <c r="BQ834" s="15"/>
      <c r="BR834" s="15"/>
      <c r="BS834" s="15"/>
      <c r="BT834" s="15"/>
      <c r="BU834" s="15"/>
      <c r="BV834" s="15"/>
      <c r="BW834" s="15"/>
      <c r="BX834" s="15"/>
      <c r="BY834" s="15"/>
      <c r="BZ834" s="15"/>
      <c r="CA834" s="8"/>
      <c r="CB834" s="8"/>
      <c r="CC834" s="8"/>
      <c r="CD834" s="8"/>
      <c r="CE834" s="8"/>
      <c r="CF834" s="8"/>
      <c r="CG834" s="8"/>
      <c r="CH834" s="8"/>
      <c r="CI834" s="8"/>
      <c r="CJ834" s="8"/>
      <c r="CK834" s="8"/>
      <c r="CL834" s="8"/>
      <c r="CM834" s="8"/>
      <c r="CN834" s="8"/>
      <c r="CO834" s="8"/>
      <c r="CP834" s="8"/>
      <c r="CQ834" s="8"/>
      <c r="CR834" s="8"/>
      <c r="CS834" s="8"/>
      <c r="CT834" s="8"/>
      <c r="CU834" s="8"/>
      <c r="CV834" s="8"/>
      <c r="CW834" s="8"/>
      <c r="CX834" s="8"/>
    </row>
    <row r="835" ht="14.25" customHeight="1">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c r="AA835" s="15"/>
      <c r="AB835" s="15"/>
      <c r="AC835" s="15"/>
      <c r="AD835" s="15"/>
      <c r="AE835" s="15"/>
      <c r="AF835" s="15"/>
      <c r="AG835" s="15"/>
      <c r="AH835" s="15"/>
      <c r="AI835" s="15"/>
      <c r="AJ835" s="15"/>
      <c r="AK835" s="15"/>
      <c r="AL835" s="15"/>
      <c r="AM835" s="15"/>
      <c r="AN835" s="15"/>
      <c r="AO835" s="15"/>
      <c r="AP835" s="15"/>
      <c r="AQ835" s="15"/>
      <c r="AR835" s="15"/>
      <c r="AS835" s="15"/>
      <c r="AT835" s="15"/>
      <c r="AU835" s="15"/>
      <c r="AV835" s="15"/>
      <c r="AW835" s="15"/>
      <c r="AX835" s="15"/>
      <c r="AY835" s="15"/>
      <c r="AZ835" s="15"/>
      <c r="BA835" s="15"/>
      <c r="BB835" s="15"/>
      <c r="BC835" s="15"/>
      <c r="BD835" s="15"/>
      <c r="BE835" s="15"/>
      <c r="BF835" s="15"/>
      <c r="BG835" s="15"/>
      <c r="BH835" s="15"/>
      <c r="BI835" s="15"/>
      <c r="BJ835" s="15"/>
      <c r="BK835" s="15"/>
      <c r="BL835" s="15"/>
      <c r="BM835" s="15"/>
      <c r="BN835" s="15"/>
      <c r="BO835" s="15"/>
      <c r="BP835" s="15"/>
      <c r="BQ835" s="15"/>
      <c r="BR835" s="15"/>
      <c r="BS835" s="15"/>
      <c r="BT835" s="15"/>
      <c r="BU835" s="15"/>
      <c r="BV835" s="15"/>
      <c r="BW835" s="15"/>
      <c r="BX835" s="15"/>
      <c r="BY835" s="15"/>
      <c r="BZ835" s="15"/>
      <c r="CA835" s="8"/>
      <c r="CB835" s="8"/>
      <c r="CC835" s="8"/>
      <c r="CD835" s="8"/>
      <c r="CE835" s="8"/>
      <c r="CF835" s="8"/>
      <c r="CG835" s="8"/>
      <c r="CH835" s="8"/>
      <c r="CI835" s="8"/>
      <c r="CJ835" s="8"/>
      <c r="CK835" s="8"/>
      <c r="CL835" s="8"/>
      <c r="CM835" s="8"/>
      <c r="CN835" s="8"/>
      <c r="CO835" s="8"/>
      <c r="CP835" s="8"/>
      <c r="CQ835" s="8"/>
      <c r="CR835" s="8"/>
      <c r="CS835" s="8"/>
      <c r="CT835" s="8"/>
      <c r="CU835" s="8"/>
      <c r="CV835" s="8"/>
      <c r="CW835" s="8"/>
      <c r="CX835" s="8"/>
    </row>
    <row r="836" ht="14.25" customHeight="1">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c r="BC836" s="15"/>
      <c r="BD836" s="15"/>
      <c r="BE836" s="15"/>
      <c r="BF836" s="15"/>
      <c r="BG836" s="15"/>
      <c r="BH836" s="15"/>
      <c r="BI836" s="15"/>
      <c r="BJ836" s="15"/>
      <c r="BK836" s="15"/>
      <c r="BL836" s="15"/>
      <c r="BM836" s="15"/>
      <c r="BN836" s="15"/>
      <c r="BO836" s="15"/>
      <c r="BP836" s="15"/>
      <c r="BQ836" s="15"/>
      <c r="BR836" s="15"/>
      <c r="BS836" s="15"/>
      <c r="BT836" s="15"/>
      <c r="BU836" s="15"/>
      <c r="BV836" s="15"/>
      <c r="BW836" s="15"/>
      <c r="BX836" s="15"/>
      <c r="BY836" s="15"/>
      <c r="BZ836" s="15"/>
      <c r="CA836" s="8"/>
      <c r="CB836" s="8"/>
      <c r="CC836" s="8"/>
      <c r="CD836" s="8"/>
      <c r="CE836" s="8"/>
      <c r="CF836" s="8"/>
      <c r="CG836" s="8"/>
      <c r="CH836" s="8"/>
      <c r="CI836" s="8"/>
      <c r="CJ836" s="8"/>
      <c r="CK836" s="8"/>
      <c r="CL836" s="8"/>
      <c r="CM836" s="8"/>
      <c r="CN836" s="8"/>
      <c r="CO836" s="8"/>
      <c r="CP836" s="8"/>
      <c r="CQ836" s="8"/>
      <c r="CR836" s="8"/>
      <c r="CS836" s="8"/>
      <c r="CT836" s="8"/>
      <c r="CU836" s="8"/>
      <c r="CV836" s="8"/>
      <c r="CW836" s="8"/>
      <c r="CX836" s="8"/>
    </row>
    <row r="837" ht="14.25" customHeight="1">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c r="AA837" s="15"/>
      <c r="AB837" s="15"/>
      <c r="AC837" s="15"/>
      <c r="AD837" s="15"/>
      <c r="AE837" s="15"/>
      <c r="AF837" s="15"/>
      <c r="AG837" s="15"/>
      <c r="AH837" s="15"/>
      <c r="AI837" s="15"/>
      <c r="AJ837" s="15"/>
      <c r="AK837" s="15"/>
      <c r="AL837" s="15"/>
      <c r="AM837" s="15"/>
      <c r="AN837" s="15"/>
      <c r="AO837" s="15"/>
      <c r="AP837" s="15"/>
      <c r="AQ837" s="15"/>
      <c r="AR837" s="15"/>
      <c r="AS837" s="15"/>
      <c r="AT837" s="15"/>
      <c r="AU837" s="15"/>
      <c r="AV837" s="15"/>
      <c r="AW837" s="15"/>
      <c r="AX837" s="15"/>
      <c r="AY837" s="15"/>
      <c r="AZ837" s="15"/>
      <c r="BA837" s="15"/>
      <c r="BB837" s="15"/>
      <c r="BC837" s="15"/>
      <c r="BD837" s="15"/>
      <c r="BE837" s="15"/>
      <c r="BF837" s="15"/>
      <c r="BG837" s="15"/>
      <c r="BH837" s="15"/>
      <c r="BI837" s="15"/>
      <c r="BJ837" s="15"/>
      <c r="BK837" s="15"/>
      <c r="BL837" s="15"/>
      <c r="BM837" s="15"/>
      <c r="BN837" s="15"/>
      <c r="BO837" s="15"/>
      <c r="BP837" s="15"/>
      <c r="BQ837" s="15"/>
      <c r="BR837" s="15"/>
      <c r="BS837" s="15"/>
      <c r="BT837" s="15"/>
      <c r="BU837" s="15"/>
      <c r="BV837" s="15"/>
      <c r="BW837" s="15"/>
      <c r="BX837" s="15"/>
      <c r="BY837" s="15"/>
      <c r="BZ837" s="15"/>
      <c r="CA837" s="8"/>
      <c r="CB837" s="8"/>
      <c r="CC837" s="8"/>
      <c r="CD837" s="8"/>
      <c r="CE837" s="8"/>
      <c r="CF837" s="8"/>
      <c r="CG837" s="8"/>
      <c r="CH837" s="8"/>
      <c r="CI837" s="8"/>
      <c r="CJ837" s="8"/>
      <c r="CK837" s="8"/>
      <c r="CL837" s="8"/>
      <c r="CM837" s="8"/>
      <c r="CN837" s="8"/>
      <c r="CO837" s="8"/>
      <c r="CP837" s="8"/>
      <c r="CQ837" s="8"/>
      <c r="CR837" s="8"/>
      <c r="CS837" s="8"/>
      <c r="CT837" s="8"/>
      <c r="CU837" s="8"/>
      <c r="CV837" s="8"/>
      <c r="CW837" s="8"/>
      <c r="CX837" s="8"/>
    </row>
    <row r="838" ht="14.25" customHeight="1">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c r="BC838" s="15"/>
      <c r="BD838" s="15"/>
      <c r="BE838" s="15"/>
      <c r="BF838" s="15"/>
      <c r="BG838" s="15"/>
      <c r="BH838" s="15"/>
      <c r="BI838" s="15"/>
      <c r="BJ838" s="15"/>
      <c r="BK838" s="15"/>
      <c r="BL838" s="15"/>
      <c r="BM838" s="15"/>
      <c r="BN838" s="15"/>
      <c r="BO838" s="15"/>
      <c r="BP838" s="15"/>
      <c r="BQ838" s="15"/>
      <c r="BR838" s="15"/>
      <c r="BS838" s="15"/>
      <c r="BT838" s="15"/>
      <c r="BU838" s="15"/>
      <c r="BV838" s="15"/>
      <c r="BW838" s="15"/>
      <c r="BX838" s="15"/>
      <c r="BY838" s="15"/>
      <c r="BZ838" s="15"/>
      <c r="CA838" s="8"/>
      <c r="CB838" s="8"/>
      <c r="CC838" s="8"/>
      <c r="CD838" s="8"/>
      <c r="CE838" s="8"/>
      <c r="CF838" s="8"/>
      <c r="CG838" s="8"/>
      <c r="CH838" s="8"/>
      <c r="CI838" s="8"/>
      <c r="CJ838" s="8"/>
      <c r="CK838" s="8"/>
      <c r="CL838" s="8"/>
      <c r="CM838" s="8"/>
      <c r="CN838" s="8"/>
      <c r="CO838" s="8"/>
      <c r="CP838" s="8"/>
      <c r="CQ838" s="8"/>
      <c r="CR838" s="8"/>
      <c r="CS838" s="8"/>
      <c r="CT838" s="8"/>
      <c r="CU838" s="8"/>
      <c r="CV838" s="8"/>
      <c r="CW838" s="8"/>
      <c r="CX838" s="8"/>
    </row>
    <row r="839" ht="14.25" customHeight="1">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c r="AA839" s="15"/>
      <c r="AB839" s="15"/>
      <c r="AC839" s="15"/>
      <c r="AD839" s="15"/>
      <c r="AE839" s="15"/>
      <c r="AF839" s="15"/>
      <c r="AG839" s="15"/>
      <c r="AH839" s="15"/>
      <c r="AI839" s="15"/>
      <c r="AJ839" s="15"/>
      <c r="AK839" s="15"/>
      <c r="AL839" s="15"/>
      <c r="AM839" s="15"/>
      <c r="AN839" s="15"/>
      <c r="AO839" s="15"/>
      <c r="AP839" s="15"/>
      <c r="AQ839" s="15"/>
      <c r="AR839" s="15"/>
      <c r="AS839" s="15"/>
      <c r="AT839" s="15"/>
      <c r="AU839" s="15"/>
      <c r="AV839" s="15"/>
      <c r="AW839" s="15"/>
      <c r="AX839" s="15"/>
      <c r="AY839" s="15"/>
      <c r="AZ839" s="15"/>
      <c r="BA839" s="15"/>
      <c r="BB839" s="15"/>
      <c r="BC839" s="15"/>
      <c r="BD839" s="15"/>
      <c r="BE839" s="15"/>
      <c r="BF839" s="15"/>
      <c r="BG839" s="15"/>
      <c r="BH839" s="15"/>
      <c r="BI839" s="15"/>
      <c r="BJ839" s="15"/>
      <c r="BK839" s="15"/>
      <c r="BL839" s="15"/>
      <c r="BM839" s="15"/>
      <c r="BN839" s="15"/>
      <c r="BO839" s="15"/>
      <c r="BP839" s="15"/>
      <c r="BQ839" s="15"/>
      <c r="BR839" s="15"/>
      <c r="BS839" s="15"/>
      <c r="BT839" s="15"/>
      <c r="BU839" s="15"/>
      <c r="BV839" s="15"/>
      <c r="BW839" s="15"/>
      <c r="BX839" s="15"/>
      <c r="BY839" s="15"/>
      <c r="BZ839" s="15"/>
      <c r="CA839" s="8"/>
      <c r="CB839" s="8"/>
      <c r="CC839" s="8"/>
      <c r="CD839" s="8"/>
      <c r="CE839" s="8"/>
      <c r="CF839" s="8"/>
      <c r="CG839" s="8"/>
      <c r="CH839" s="8"/>
      <c r="CI839" s="8"/>
      <c r="CJ839" s="8"/>
      <c r="CK839" s="8"/>
      <c r="CL839" s="8"/>
      <c r="CM839" s="8"/>
      <c r="CN839" s="8"/>
      <c r="CO839" s="8"/>
      <c r="CP839" s="8"/>
      <c r="CQ839" s="8"/>
      <c r="CR839" s="8"/>
      <c r="CS839" s="8"/>
      <c r="CT839" s="8"/>
      <c r="CU839" s="8"/>
      <c r="CV839" s="8"/>
      <c r="CW839" s="8"/>
      <c r="CX839" s="8"/>
    </row>
    <row r="840" ht="14.25" customHeight="1">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c r="BC840" s="15"/>
      <c r="BD840" s="15"/>
      <c r="BE840" s="15"/>
      <c r="BF840" s="15"/>
      <c r="BG840" s="15"/>
      <c r="BH840" s="15"/>
      <c r="BI840" s="15"/>
      <c r="BJ840" s="15"/>
      <c r="BK840" s="15"/>
      <c r="BL840" s="15"/>
      <c r="BM840" s="15"/>
      <c r="BN840" s="15"/>
      <c r="BO840" s="15"/>
      <c r="BP840" s="15"/>
      <c r="BQ840" s="15"/>
      <c r="BR840" s="15"/>
      <c r="BS840" s="15"/>
      <c r="BT840" s="15"/>
      <c r="BU840" s="15"/>
      <c r="BV840" s="15"/>
      <c r="BW840" s="15"/>
      <c r="BX840" s="15"/>
      <c r="BY840" s="15"/>
      <c r="BZ840" s="15"/>
      <c r="CA840" s="8"/>
      <c r="CB840" s="8"/>
      <c r="CC840" s="8"/>
      <c r="CD840" s="8"/>
      <c r="CE840" s="8"/>
      <c r="CF840" s="8"/>
      <c r="CG840" s="8"/>
      <c r="CH840" s="8"/>
      <c r="CI840" s="8"/>
      <c r="CJ840" s="8"/>
      <c r="CK840" s="8"/>
      <c r="CL840" s="8"/>
      <c r="CM840" s="8"/>
      <c r="CN840" s="8"/>
      <c r="CO840" s="8"/>
      <c r="CP840" s="8"/>
      <c r="CQ840" s="8"/>
      <c r="CR840" s="8"/>
      <c r="CS840" s="8"/>
      <c r="CT840" s="8"/>
      <c r="CU840" s="8"/>
      <c r="CV840" s="8"/>
      <c r="CW840" s="8"/>
      <c r="CX840" s="8"/>
    </row>
    <row r="841" ht="14.25" customHeight="1">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c r="AA841" s="15"/>
      <c r="AB841" s="15"/>
      <c r="AC841" s="15"/>
      <c r="AD841" s="15"/>
      <c r="AE841" s="15"/>
      <c r="AF841" s="15"/>
      <c r="AG841" s="15"/>
      <c r="AH841" s="15"/>
      <c r="AI841" s="15"/>
      <c r="AJ841" s="15"/>
      <c r="AK841" s="15"/>
      <c r="AL841" s="15"/>
      <c r="AM841" s="15"/>
      <c r="AN841" s="15"/>
      <c r="AO841" s="15"/>
      <c r="AP841" s="15"/>
      <c r="AQ841" s="15"/>
      <c r="AR841" s="15"/>
      <c r="AS841" s="15"/>
      <c r="AT841" s="15"/>
      <c r="AU841" s="15"/>
      <c r="AV841" s="15"/>
      <c r="AW841" s="15"/>
      <c r="AX841" s="15"/>
      <c r="AY841" s="15"/>
      <c r="AZ841" s="15"/>
      <c r="BA841" s="15"/>
      <c r="BB841" s="15"/>
      <c r="BC841" s="15"/>
      <c r="BD841" s="15"/>
      <c r="BE841" s="15"/>
      <c r="BF841" s="15"/>
      <c r="BG841" s="15"/>
      <c r="BH841" s="15"/>
      <c r="BI841" s="15"/>
      <c r="BJ841" s="15"/>
      <c r="BK841" s="15"/>
      <c r="BL841" s="15"/>
      <c r="BM841" s="15"/>
      <c r="BN841" s="15"/>
      <c r="BO841" s="15"/>
      <c r="BP841" s="15"/>
      <c r="BQ841" s="15"/>
      <c r="BR841" s="15"/>
      <c r="BS841" s="15"/>
      <c r="BT841" s="15"/>
      <c r="BU841" s="15"/>
      <c r="BV841" s="15"/>
      <c r="BW841" s="15"/>
      <c r="BX841" s="15"/>
      <c r="BY841" s="15"/>
      <c r="BZ841" s="15"/>
      <c r="CA841" s="8"/>
      <c r="CB841" s="8"/>
      <c r="CC841" s="8"/>
      <c r="CD841" s="8"/>
      <c r="CE841" s="8"/>
      <c r="CF841" s="8"/>
      <c r="CG841" s="8"/>
      <c r="CH841" s="8"/>
      <c r="CI841" s="8"/>
      <c r="CJ841" s="8"/>
      <c r="CK841" s="8"/>
      <c r="CL841" s="8"/>
      <c r="CM841" s="8"/>
      <c r="CN841" s="8"/>
      <c r="CO841" s="8"/>
      <c r="CP841" s="8"/>
      <c r="CQ841" s="8"/>
      <c r="CR841" s="8"/>
      <c r="CS841" s="8"/>
      <c r="CT841" s="8"/>
      <c r="CU841" s="8"/>
      <c r="CV841" s="8"/>
      <c r="CW841" s="8"/>
      <c r="CX841" s="8"/>
    </row>
    <row r="842" ht="14.25" customHeight="1">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c r="BC842" s="15"/>
      <c r="BD842" s="15"/>
      <c r="BE842" s="15"/>
      <c r="BF842" s="15"/>
      <c r="BG842" s="15"/>
      <c r="BH842" s="15"/>
      <c r="BI842" s="15"/>
      <c r="BJ842" s="15"/>
      <c r="BK842" s="15"/>
      <c r="BL842" s="15"/>
      <c r="BM842" s="15"/>
      <c r="BN842" s="15"/>
      <c r="BO842" s="15"/>
      <c r="BP842" s="15"/>
      <c r="BQ842" s="15"/>
      <c r="BR842" s="15"/>
      <c r="BS842" s="15"/>
      <c r="BT842" s="15"/>
      <c r="BU842" s="15"/>
      <c r="BV842" s="15"/>
      <c r="BW842" s="15"/>
      <c r="BX842" s="15"/>
      <c r="BY842" s="15"/>
      <c r="BZ842" s="15"/>
      <c r="CA842" s="8"/>
      <c r="CB842" s="8"/>
      <c r="CC842" s="8"/>
      <c r="CD842" s="8"/>
      <c r="CE842" s="8"/>
      <c r="CF842" s="8"/>
      <c r="CG842" s="8"/>
      <c r="CH842" s="8"/>
      <c r="CI842" s="8"/>
      <c r="CJ842" s="8"/>
      <c r="CK842" s="8"/>
      <c r="CL842" s="8"/>
      <c r="CM842" s="8"/>
      <c r="CN842" s="8"/>
      <c r="CO842" s="8"/>
      <c r="CP842" s="8"/>
      <c r="CQ842" s="8"/>
      <c r="CR842" s="8"/>
      <c r="CS842" s="8"/>
      <c r="CT842" s="8"/>
      <c r="CU842" s="8"/>
      <c r="CV842" s="8"/>
      <c r="CW842" s="8"/>
      <c r="CX842" s="8"/>
    </row>
    <row r="843" ht="14.25" customHeight="1">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c r="AA843" s="15"/>
      <c r="AB843" s="15"/>
      <c r="AC843" s="15"/>
      <c r="AD843" s="15"/>
      <c r="AE843" s="15"/>
      <c r="AF843" s="15"/>
      <c r="AG843" s="15"/>
      <c r="AH843" s="15"/>
      <c r="AI843" s="15"/>
      <c r="AJ843" s="15"/>
      <c r="AK843" s="15"/>
      <c r="AL843" s="15"/>
      <c r="AM843" s="15"/>
      <c r="AN843" s="15"/>
      <c r="AO843" s="15"/>
      <c r="AP843" s="15"/>
      <c r="AQ843" s="15"/>
      <c r="AR843" s="15"/>
      <c r="AS843" s="15"/>
      <c r="AT843" s="15"/>
      <c r="AU843" s="15"/>
      <c r="AV843" s="15"/>
      <c r="AW843" s="15"/>
      <c r="AX843" s="15"/>
      <c r="AY843" s="15"/>
      <c r="AZ843" s="15"/>
      <c r="BA843" s="15"/>
      <c r="BB843" s="15"/>
      <c r="BC843" s="15"/>
      <c r="BD843" s="15"/>
      <c r="BE843" s="15"/>
      <c r="BF843" s="15"/>
      <c r="BG843" s="15"/>
      <c r="BH843" s="15"/>
      <c r="BI843" s="15"/>
      <c r="BJ843" s="15"/>
      <c r="BK843" s="15"/>
      <c r="BL843" s="15"/>
      <c r="BM843" s="15"/>
      <c r="BN843" s="15"/>
      <c r="BO843" s="15"/>
      <c r="BP843" s="15"/>
      <c r="BQ843" s="15"/>
      <c r="BR843" s="15"/>
      <c r="BS843" s="15"/>
      <c r="BT843" s="15"/>
      <c r="BU843" s="15"/>
      <c r="BV843" s="15"/>
      <c r="BW843" s="15"/>
      <c r="BX843" s="15"/>
      <c r="BY843" s="15"/>
      <c r="BZ843" s="15"/>
      <c r="CA843" s="8"/>
      <c r="CB843" s="8"/>
      <c r="CC843" s="8"/>
      <c r="CD843" s="8"/>
      <c r="CE843" s="8"/>
      <c r="CF843" s="8"/>
      <c r="CG843" s="8"/>
      <c r="CH843" s="8"/>
      <c r="CI843" s="8"/>
      <c r="CJ843" s="8"/>
      <c r="CK843" s="8"/>
      <c r="CL843" s="8"/>
      <c r="CM843" s="8"/>
      <c r="CN843" s="8"/>
      <c r="CO843" s="8"/>
      <c r="CP843" s="8"/>
      <c r="CQ843" s="8"/>
      <c r="CR843" s="8"/>
      <c r="CS843" s="8"/>
      <c r="CT843" s="8"/>
      <c r="CU843" s="8"/>
      <c r="CV843" s="8"/>
      <c r="CW843" s="8"/>
      <c r="CX843" s="8"/>
    </row>
    <row r="844" ht="14.25" customHeight="1">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c r="BC844" s="15"/>
      <c r="BD844" s="15"/>
      <c r="BE844" s="15"/>
      <c r="BF844" s="15"/>
      <c r="BG844" s="15"/>
      <c r="BH844" s="15"/>
      <c r="BI844" s="15"/>
      <c r="BJ844" s="15"/>
      <c r="BK844" s="15"/>
      <c r="BL844" s="15"/>
      <c r="BM844" s="15"/>
      <c r="BN844" s="15"/>
      <c r="BO844" s="15"/>
      <c r="BP844" s="15"/>
      <c r="BQ844" s="15"/>
      <c r="BR844" s="15"/>
      <c r="BS844" s="15"/>
      <c r="BT844" s="15"/>
      <c r="BU844" s="15"/>
      <c r="BV844" s="15"/>
      <c r="BW844" s="15"/>
      <c r="BX844" s="15"/>
      <c r="BY844" s="15"/>
      <c r="BZ844" s="15"/>
      <c r="CA844" s="8"/>
      <c r="CB844" s="8"/>
      <c r="CC844" s="8"/>
      <c r="CD844" s="8"/>
      <c r="CE844" s="8"/>
      <c r="CF844" s="8"/>
      <c r="CG844" s="8"/>
      <c r="CH844" s="8"/>
      <c r="CI844" s="8"/>
      <c r="CJ844" s="8"/>
      <c r="CK844" s="8"/>
      <c r="CL844" s="8"/>
      <c r="CM844" s="8"/>
      <c r="CN844" s="8"/>
      <c r="CO844" s="8"/>
      <c r="CP844" s="8"/>
      <c r="CQ844" s="8"/>
      <c r="CR844" s="8"/>
      <c r="CS844" s="8"/>
      <c r="CT844" s="8"/>
      <c r="CU844" s="8"/>
      <c r="CV844" s="8"/>
      <c r="CW844" s="8"/>
      <c r="CX844" s="8"/>
    </row>
    <row r="845" ht="14.25" customHeight="1">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c r="AA845" s="15"/>
      <c r="AB845" s="15"/>
      <c r="AC845" s="15"/>
      <c r="AD845" s="15"/>
      <c r="AE845" s="15"/>
      <c r="AF845" s="15"/>
      <c r="AG845" s="15"/>
      <c r="AH845" s="15"/>
      <c r="AI845" s="15"/>
      <c r="AJ845" s="15"/>
      <c r="AK845" s="15"/>
      <c r="AL845" s="15"/>
      <c r="AM845" s="15"/>
      <c r="AN845" s="15"/>
      <c r="AO845" s="15"/>
      <c r="AP845" s="15"/>
      <c r="AQ845" s="15"/>
      <c r="AR845" s="15"/>
      <c r="AS845" s="15"/>
      <c r="AT845" s="15"/>
      <c r="AU845" s="15"/>
      <c r="AV845" s="15"/>
      <c r="AW845" s="15"/>
      <c r="AX845" s="15"/>
      <c r="AY845" s="15"/>
      <c r="AZ845" s="15"/>
      <c r="BA845" s="15"/>
      <c r="BB845" s="15"/>
      <c r="BC845" s="15"/>
      <c r="BD845" s="15"/>
      <c r="BE845" s="15"/>
      <c r="BF845" s="15"/>
      <c r="BG845" s="15"/>
      <c r="BH845" s="15"/>
      <c r="BI845" s="15"/>
      <c r="BJ845" s="15"/>
      <c r="BK845" s="15"/>
      <c r="BL845" s="15"/>
      <c r="BM845" s="15"/>
      <c r="BN845" s="15"/>
      <c r="BO845" s="15"/>
      <c r="BP845" s="15"/>
      <c r="BQ845" s="15"/>
      <c r="BR845" s="15"/>
      <c r="BS845" s="15"/>
      <c r="BT845" s="15"/>
      <c r="BU845" s="15"/>
      <c r="BV845" s="15"/>
      <c r="BW845" s="15"/>
      <c r="BX845" s="15"/>
      <c r="BY845" s="15"/>
      <c r="BZ845" s="15"/>
      <c r="CA845" s="8"/>
      <c r="CB845" s="8"/>
      <c r="CC845" s="8"/>
      <c r="CD845" s="8"/>
      <c r="CE845" s="8"/>
      <c r="CF845" s="8"/>
      <c r="CG845" s="8"/>
      <c r="CH845" s="8"/>
      <c r="CI845" s="8"/>
      <c r="CJ845" s="8"/>
      <c r="CK845" s="8"/>
      <c r="CL845" s="8"/>
      <c r="CM845" s="8"/>
      <c r="CN845" s="8"/>
      <c r="CO845" s="8"/>
      <c r="CP845" s="8"/>
      <c r="CQ845" s="8"/>
      <c r="CR845" s="8"/>
      <c r="CS845" s="8"/>
      <c r="CT845" s="8"/>
      <c r="CU845" s="8"/>
      <c r="CV845" s="8"/>
      <c r="CW845" s="8"/>
      <c r="CX845" s="8"/>
    </row>
    <row r="846" ht="14.25" customHeight="1">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c r="BC846" s="15"/>
      <c r="BD846" s="15"/>
      <c r="BE846" s="15"/>
      <c r="BF846" s="15"/>
      <c r="BG846" s="15"/>
      <c r="BH846" s="15"/>
      <c r="BI846" s="15"/>
      <c r="BJ846" s="15"/>
      <c r="BK846" s="15"/>
      <c r="BL846" s="15"/>
      <c r="BM846" s="15"/>
      <c r="BN846" s="15"/>
      <c r="BO846" s="15"/>
      <c r="BP846" s="15"/>
      <c r="BQ846" s="15"/>
      <c r="BR846" s="15"/>
      <c r="BS846" s="15"/>
      <c r="BT846" s="15"/>
      <c r="BU846" s="15"/>
      <c r="BV846" s="15"/>
      <c r="BW846" s="15"/>
      <c r="BX846" s="15"/>
      <c r="BY846" s="15"/>
      <c r="BZ846" s="15"/>
      <c r="CA846" s="8"/>
      <c r="CB846" s="8"/>
      <c r="CC846" s="8"/>
      <c r="CD846" s="8"/>
      <c r="CE846" s="8"/>
      <c r="CF846" s="8"/>
      <c r="CG846" s="8"/>
      <c r="CH846" s="8"/>
      <c r="CI846" s="8"/>
      <c r="CJ846" s="8"/>
      <c r="CK846" s="8"/>
      <c r="CL846" s="8"/>
      <c r="CM846" s="8"/>
      <c r="CN846" s="8"/>
      <c r="CO846" s="8"/>
      <c r="CP846" s="8"/>
      <c r="CQ846" s="8"/>
      <c r="CR846" s="8"/>
      <c r="CS846" s="8"/>
      <c r="CT846" s="8"/>
      <c r="CU846" s="8"/>
      <c r="CV846" s="8"/>
      <c r="CW846" s="8"/>
      <c r="CX846" s="8"/>
    </row>
    <row r="847" ht="14.25" customHeight="1">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c r="AA847" s="15"/>
      <c r="AB847" s="15"/>
      <c r="AC847" s="15"/>
      <c r="AD847" s="15"/>
      <c r="AE847" s="15"/>
      <c r="AF847" s="15"/>
      <c r="AG847" s="15"/>
      <c r="AH847" s="15"/>
      <c r="AI847" s="15"/>
      <c r="AJ847" s="15"/>
      <c r="AK847" s="15"/>
      <c r="AL847" s="15"/>
      <c r="AM847" s="15"/>
      <c r="AN847" s="15"/>
      <c r="AO847" s="15"/>
      <c r="AP847" s="15"/>
      <c r="AQ847" s="15"/>
      <c r="AR847" s="15"/>
      <c r="AS847" s="15"/>
      <c r="AT847" s="15"/>
      <c r="AU847" s="15"/>
      <c r="AV847" s="15"/>
      <c r="AW847" s="15"/>
      <c r="AX847" s="15"/>
      <c r="AY847" s="15"/>
      <c r="AZ847" s="15"/>
      <c r="BA847" s="15"/>
      <c r="BB847" s="15"/>
      <c r="BC847" s="15"/>
      <c r="BD847" s="15"/>
      <c r="BE847" s="15"/>
      <c r="BF847" s="15"/>
      <c r="BG847" s="15"/>
      <c r="BH847" s="15"/>
      <c r="BI847" s="15"/>
      <c r="BJ847" s="15"/>
      <c r="BK847" s="15"/>
      <c r="BL847" s="15"/>
      <c r="BM847" s="15"/>
      <c r="BN847" s="15"/>
      <c r="BO847" s="15"/>
      <c r="BP847" s="15"/>
      <c r="BQ847" s="15"/>
      <c r="BR847" s="15"/>
      <c r="BS847" s="15"/>
      <c r="BT847" s="15"/>
      <c r="BU847" s="15"/>
      <c r="BV847" s="15"/>
      <c r="BW847" s="15"/>
      <c r="BX847" s="15"/>
      <c r="BY847" s="15"/>
      <c r="BZ847" s="15"/>
      <c r="CA847" s="8"/>
      <c r="CB847" s="8"/>
      <c r="CC847" s="8"/>
      <c r="CD847" s="8"/>
      <c r="CE847" s="8"/>
      <c r="CF847" s="8"/>
      <c r="CG847" s="8"/>
      <c r="CH847" s="8"/>
      <c r="CI847" s="8"/>
      <c r="CJ847" s="8"/>
      <c r="CK847" s="8"/>
      <c r="CL847" s="8"/>
      <c r="CM847" s="8"/>
      <c r="CN847" s="8"/>
      <c r="CO847" s="8"/>
      <c r="CP847" s="8"/>
      <c r="CQ847" s="8"/>
      <c r="CR847" s="8"/>
      <c r="CS847" s="8"/>
      <c r="CT847" s="8"/>
      <c r="CU847" s="8"/>
      <c r="CV847" s="8"/>
      <c r="CW847" s="8"/>
      <c r="CX847" s="8"/>
    </row>
    <row r="848" ht="14.25" customHeight="1">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c r="BC848" s="15"/>
      <c r="BD848" s="15"/>
      <c r="BE848" s="15"/>
      <c r="BF848" s="15"/>
      <c r="BG848" s="15"/>
      <c r="BH848" s="15"/>
      <c r="BI848" s="15"/>
      <c r="BJ848" s="15"/>
      <c r="BK848" s="15"/>
      <c r="BL848" s="15"/>
      <c r="BM848" s="15"/>
      <c r="BN848" s="15"/>
      <c r="BO848" s="15"/>
      <c r="BP848" s="15"/>
      <c r="BQ848" s="15"/>
      <c r="BR848" s="15"/>
      <c r="BS848" s="15"/>
      <c r="BT848" s="15"/>
      <c r="BU848" s="15"/>
      <c r="BV848" s="15"/>
      <c r="BW848" s="15"/>
      <c r="BX848" s="15"/>
      <c r="BY848" s="15"/>
      <c r="BZ848" s="15"/>
      <c r="CA848" s="8"/>
      <c r="CB848" s="8"/>
      <c r="CC848" s="8"/>
      <c r="CD848" s="8"/>
      <c r="CE848" s="8"/>
      <c r="CF848" s="8"/>
      <c r="CG848" s="8"/>
      <c r="CH848" s="8"/>
      <c r="CI848" s="8"/>
      <c r="CJ848" s="8"/>
      <c r="CK848" s="8"/>
      <c r="CL848" s="8"/>
      <c r="CM848" s="8"/>
      <c r="CN848" s="8"/>
      <c r="CO848" s="8"/>
      <c r="CP848" s="8"/>
      <c r="CQ848" s="8"/>
      <c r="CR848" s="8"/>
      <c r="CS848" s="8"/>
      <c r="CT848" s="8"/>
      <c r="CU848" s="8"/>
      <c r="CV848" s="8"/>
      <c r="CW848" s="8"/>
      <c r="CX848" s="8"/>
    </row>
    <row r="849" ht="14.25" customHeight="1">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c r="AA849" s="15"/>
      <c r="AB849" s="15"/>
      <c r="AC849" s="15"/>
      <c r="AD849" s="15"/>
      <c r="AE849" s="15"/>
      <c r="AF849" s="15"/>
      <c r="AG849" s="15"/>
      <c r="AH849" s="15"/>
      <c r="AI849" s="15"/>
      <c r="AJ849" s="15"/>
      <c r="AK849" s="15"/>
      <c r="AL849" s="15"/>
      <c r="AM849" s="15"/>
      <c r="AN849" s="15"/>
      <c r="AO849" s="15"/>
      <c r="AP849" s="15"/>
      <c r="AQ849" s="15"/>
      <c r="AR849" s="15"/>
      <c r="AS849" s="15"/>
      <c r="AT849" s="15"/>
      <c r="AU849" s="15"/>
      <c r="AV849" s="15"/>
      <c r="AW849" s="15"/>
      <c r="AX849" s="15"/>
      <c r="AY849" s="15"/>
      <c r="AZ849" s="15"/>
      <c r="BA849" s="15"/>
      <c r="BB849" s="15"/>
      <c r="BC849" s="15"/>
      <c r="BD849" s="15"/>
      <c r="BE849" s="15"/>
      <c r="BF849" s="15"/>
      <c r="BG849" s="15"/>
      <c r="BH849" s="15"/>
      <c r="BI849" s="15"/>
      <c r="BJ849" s="15"/>
      <c r="BK849" s="15"/>
      <c r="BL849" s="15"/>
      <c r="BM849" s="15"/>
      <c r="BN849" s="15"/>
      <c r="BO849" s="15"/>
      <c r="BP849" s="15"/>
      <c r="BQ849" s="15"/>
      <c r="BR849" s="15"/>
      <c r="BS849" s="15"/>
      <c r="BT849" s="15"/>
      <c r="BU849" s="15"/>
      <c r="BV849" s="15"/>
      <c r="BW849" s="15"/>
      <c r="BX849" s="15"/>
      <c r="BY849" s="15"/>
      <c r="BZ849" s="15"/>
      <c r="CA849" s="8"/>
      <c r="CB849" s="8"/>
      <c r="CC849" s="8"/>
      <c r="CD849" s="8"/>
      <c r="CE849" s="8"/>
      <c r="CF849" s="8"/>
      <c r="CG849" s="8"/>
      <c r="CH849" s="8"/>
      <c r="CI849" s="8"/>
      <c r="CJ849" s="8"/>
      <c r="CK849" s="8"/>
      <c r="CL849" s="8"/>
      <c r="CM849" s="8"/>
      <c r="CN849" s="8"/>
      <c r="CO849" s="8"/>
      <c r="CP849" s="8"/>
      <c r="CQ849" s="8"/>
      <c r="CR849" s="8"/>
      <c r="CS849" s="8"/>
      <c r="CT849" s="8"/>
      <c r="CU849" s="8"/>
      <c r="CV849" s="8"/>
      <c r="CW849" s="8"/>
      <c r="CX849" s="8"/>
    </row>
    <row r="850" ht="14.25" customHeight="1">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c r="BC850" s="15"/>
      <c r="BD850" s="15"/>
      <c r="BE850" s="15"/>
      <c r="BF850" s="15"/>
      <c r="BG850" s="15"/>
      <c r="BH850" s="15"/>
      <c r="BI850" s="15"/>
      <c r="BJ850" s="15"/>
      <c r="BK850" s="15"/>
      <c r="BL850" s="15"/>
      <c r="BM850" s="15"/>
      <c r="BN850" s="15"/>
      <c r="BO850" s="15"/>
      <c r="BP850" s="15"/>
      <c r="BQ850" s="15"/>
      <c r="BR850" s="15"/>
      <c r="BS850" s="15"/>
      <c r="BT850" s="15"/>
      <c r="BU850" s="15"/>
      <c r="BV850" s="15"/>
      <c r="BW850" s="15"/>
      <c r="BX850" s="15"/>
      <c r="BY850" s="15"/>
      <c r="BZ850" s="15"/>
      <c r="CA850" s="8"/>
      <c r="CB850" s="8"/>
      <c r="CC850" s="8"/>
      <c r="CD850" s="8"/>
      <c r="CE850" s="8"/>
      <c r="CF850" s="8"/>
      <c r="CG850" s="8"/>
      <c r="CH850" s="8"/>
      <c r="CI850" s="8"/>
      <c r="CJ850" s="8"/>
      <c r="CK850" s="8"/>
      <c r="CL850" s="8"/>
      <c r="CM850" s="8"/>
      <c r="CN850" s="8"/>
      <c r="CO850" s="8"/>
      <c r="CP850" s="8"/>
      <c r="CQ850" s="8"/>
      <c r="CR850" s="8"/>
      <c r="CS850" s="8"/>
      <c r="CT850" s="8"/>
      <c r="CU850" s="8"/>
      <c r="CV850" s="8"/>
      <c r="CW850" s="8"/>
      <c r="CX850" s="8"/>
    </row>
    <row r="851" ht="14.25" customHeight="1">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c r="AY851" s="15"/>
      <c r="AZ851" s="15"/>
      <c r="BA851" s="15"/>
      <c r="BB851" s="15"/>
      <c r="BC851" s="15"/>
      <c r="BD851" s="15"/>
      <c r="BE851" s="15"/>
      <c r="BF851" s="15"/>
      <c r="BG851" s="15"/>
      <c r="BH851" s="15"/>
      <c r="BI851" s="15"/>
      <c r="BJ851" s="15"/>
      <c r="BK851" s="15"/>
      <c r="BL851" s="15"/>
      <c r="BM851" s="15"/>
      <c r="BN851" s="15"/>
      <c r="BO851" s="15"/>
      <c r="BP851" s="15"/>
      <c r="BQ851" s="15"/>
      <c r="BR851" s="15"/>
      <c r="BS851" s="15"/>
      <c r="BT851" s="15"/>
      <c r="BU851" s="15"/>
      <c r="BV851" s="15"/>
      <c r="BW851" s="15"/>
      <c r="BX851" s="15"/>
      <c r="BY851" s="15"/>
      <c r="BZ851" s="15"/>
      <c r="CA851" s="8"/>
      <c r="CB851" s="8"/>
      <c r="CC851" s="8"/>
      <c r="CD851" s="8"/>
      <c r="CE851" s="8"/>
      <c r="CF851" s="8"/>
      <c r="CG851" s="8"/>
      <c r="CH851" s="8"/>
      <c r="CI851" s="8"/>
      <c r="CJ851" s="8"/>
      <c r="CK851" s="8"/>
      <c r="CL851" s="8"/>
      <c r="CM851" s="8"/>
      <c r="CN851" s="8"/>
      <c r="CO851" s="8"/>
      <c r="CP851" s="8"/>
      <c r="CQ851" s="8"/>
      <c r="CR851" s="8"/>
      <c r="CS851" s="8"/>
      <c r="CT851" s="8"/>
      <c r="CU851" s="8"/>
      <c r="CV851" s="8"/>
      <c r="CW851" s="8"/>
      <c r="CX851" s="8"/>
    </row>
    <row r="852" ht="14.25" customHeight="1">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c r="BC852" s="15"/>
      <c r="BD852" s="15"/>
      <c r="BE852" s="15"/>
      <c r="BF852" s="15"/>
      <c r="BG852" s="15"/>
      <c r="BH852" s="15"/>
      <c r="BI852" s="15"/>
      <c r="BJ852" s="15"/>
      <c r="BK852" s="15"/>
      <c r="BL852" s="15"/>
      <c r="BM852" s="15"/>
      <c r="BN852" s="15"/>
      <c r="BO852" s="15"/>
      <c r="BP852" s="15"/>
      <c r="BQ852" s="15"/>
      <c r="BR852" s="15"/>
      <c r="BS852" s="15"/>
      <c r="BT852" s="15"/>
      <c r="BU852" s="15"/>
      <c r="BV852" s="15"/>
      <c r="BW852" s="15"/>
      <c r="BX852" s="15"/>
      <c r="BY852" s="15"/>
      <c r="BZ852" s="15"/>
      <c r="CA852" s="8"/>
      <c r="CB852" s="8"/>
      <c r="CC852" s="8"/>
      <c r="CD852" s="8"/>
      <c r="CE852" s="8"/>
      <c r="CF852" s="8"/>
      <c r="CG852" s="8"/>
      <c r="CH852" s="8"/>
      <c r="CI852" s="8"/>
      <c r="CJ852" s="8"/>
      <c r="CK852" s="8"/>
      <c r="CL852" s="8"/>
      <c r="CM852" s="8"/>
      <c r="CN852" s="8"/>
      <c r="CO852" s="8"/>
      <c r="CP852" s="8"/>
      <c r="CQ852" s="8"/>
      <c r="CR852" s="8"/>
      <c r="CS852" s="8"/>
      <c r="CT852" s="8"/>
      <c r="CU852" s="8"/>
      <c r="CV852" s="8"/>
      <c r="CW852" s="8"/>
      <c r="CX852" s="8"/>
    </row>
    <row r="853" ht="14.25" customHeight="1">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c r="AY853" s="15"/>
      <c r="AZ853" s="15"/>
      <c r="BA853" s="15"/>
      <c r="BB853" s="15"/>
      <c r="BC853" s="15"/>
      <c r="BD853" s="15"/>
      <c r="BE853" s="15"/>
      <c r="BF853" s="15"/>
      <c r="BG853" s="15"/>
      <c r="BH853" s="15"/>
      <c r="BI853" s="15"/>
      <c r="BJ853" s="15"/>
      <c r="BK853" s="15"/>
      <c r="BL853" s="15"/>
      <c r="BM853" s="15"/>
      <c r="BN853" s="15"/>
      <c r="BO853" s="15"/>
      <c r="BP853" s="15"/>
      <c r="BQ853" s="15"/>
      <c r="BR853" s="15"/>
      <c r="BS853" s="15"/>
      <c r="BT853" s="15"/>
      <c r="BU853" s="15"/>
      <c r="BV853" s="15"/>
      <c r="BW853" s="15"/>
      <c r="BX853" s="15"/>
      <c r="BY853" s="15"/>
      <c r="BZ853" s="15"/>
      <c r="CA853" s="8"/>
      <c r="CB853" s="8"/>
      <c r="CC853" s="8"/>
      <c r="CD853" s="8"/>
      <c r="CE853" s="8"/>
      <c r="CF853" s="8"/>
      <c r="CG853" s="8"/>
      <c r="CH853" s="8"/>
      <c r="CI853" s="8"/>
      <c r="CJ853" s="8"/>
      <c r="CK853" s="8"/>
      <c r="CL853" s="8"/>
      <c r="CM853" s="8"/>
      <c r="CN853" s="8"/>
      <c r="CO853" s="8"/>
      <c r="CP853" s="8"/>
      <c r="CQ853" s="8"/>
      <c r="CR853" s="8"/>
      <c r="CS853" s="8"/>
      <c r="CT853" s="8"/>
      <c r="CU853" s="8"/>
      <c r="CV853" s="8"/>
      <c r="CW853" s="8"/>
      <c r="CX853" s="8"/>
    </row>
    <row r="854" ht="14.25" customHeight="1">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c r="BC854" s="15"/>
      <c r="BD854" s="15"/>
      <c r="BE854" s="15"/>
      <c r="BF854" s="15"/>
      <c r="BG854" s="15"/>
      <c r="BH854" s="15"/>
      <c r="BI854" s="15"/>
      <c r="BJ854" s="15"/>
      <c r="BK854" s="15"/>
      <c r="BL854" s="15"/>
      <c r="BM854" s="15"/>
      <c r="BN854" s="15"/>
      <c r="BO854" s="15"/>
      <c r="BP854" s="15"/>
      <c r="BQ854" s="15"/>
      <c r="BR854" s="15"/>
      <c r="BS854" s="15"/>
      <c r="BT854" s="15"/>
      <c r="BU854" s="15"/>
      <c r="BV854" s="15"/>
      <c r="BW854" s="15"/>
      <c r="BX854" s="15"/>
      <c r="BY854" s="15"/>
      <c r="BZ854" s="15"/>
      <c r="CA854" s="8"/>
      <c r="CB854" s="8"/>
      <c r="CC854" s="8"/>
      <c r="CD854" s="8"/>
      <c r="CE854" s="8"/>
      <c r="CF854" s="8"/>
      <c r="CG854" s="8"/>
      <c r="CH854" s="8"/>
      <c r="CI854" s="8"/>
      <c r="CJ854" s="8"/>
      <c r="CK854" s="8"/>
      <c r="CL854" s="8"/>
      <c r="CM854" s="8"/>
      <c r="CN854" s="8"/>
      <c r="CO854" s="8"/>
      <c r="CP854" s="8"/>
      <c r="CQ854" s="8"/>
      <c r="CR854" s="8"/>
      <c r="CS854" s="8"/>
      <c r="CT854" s="8"/>
      <c r="CU854" s="8"/>
      <c r="CV854" s="8"/>
      <c r="CW854" s="8"/>
      <c r="CX854" s="8"/>
    </row>
    <row r="855" ht="14.25" customHeight="1">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5"/>
      <c r="BC855" s="15"/>
      <c r="BD855" s="15"/>
      <c r="BE855" s="15"/>
      <c r="BF855" s="15"/>
      <c r="BG855" s="15"/>
      <c r="BH855" s="15"/>
      <c r="BI855" s="15"/>
      <c r="BJ855" s="15"/>
      <c r="BK855" s="15"/>
      <c r="BL855" s="15"/>
      <c r="BM855" s="15"/>
      <c r="BN855" s="15"/>
      <c r="BO855" s="15"/>
      <c r="BP855" s="15"/>
      <c r="BQ855" s="15"/>
      <c r="BR855" s="15"/>
      <c r="BS855" s="15"/>
      <c r="BT855" s="15"/>
      <c r="BU855" s="15"/>
      <c r="BV855" s="15"/>
      <c r="BW855" s="15"/>
      <c r="BX855" s="15"/>
      <c r="BY855" s="15"/>
      <c r="BZ855" s="15"/>
      <c r="CA855" s="8"/>
      <c r="CB855" s="8"/>
      <c r="CC855" s="8"/>
      <c r="CD855" s="8"/>
      <c r="CE855" s="8"/>
      <c r="CF855" s="8"/>
      <c r="CG855" s="8"/>
      <c r="CH855" s="8"/>
      <c r="CI855" s="8"/>
      <c r="CJ855" s="8"/>
      <c r="CK855" s="8"/>
      <c r="CL855" s="8"/>
      <c r="CM855" s="8"/>
      <c r="CN855" s="8"/>
      <c r="CO855" s="8"/>
      <c r="CP855" s="8"/>
      <c r="CQ855" s="8"/>
      <c r="CR855" s="8"/>
      <c r="CS855" s="8"/>
      <c r="CT855" s="8"/>
      <c r="CU855" s="8"/>
      <c r="CV855" s="8"/>
      <c r="CW855" s="8"/>
      <c r="CX855" s="8"/>
    </row>
    <row r="856" ht="14.25" customHeight="1">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c r="BC856" s="15"/>
      <c r="BD856" s="15"/>
      <c r="BE856" s="15"/>
      <c r="BF856" s="15"/>
      <c r="BG856" s="15"/>
      <c r="BH856" s="15"/>
      <c r="BI856" s="15"/>
      <c r="BJ856" s="15"/>
      <c r="BK856" s="15"/>
      <c r="BL856" s="15"/>
      <c r="BM856" s="15"/>
      <c r="BN856" s="15"/>
      <c r="BO856" s="15"/>
      <c r="BP856" s="15"/>
      <c r="BQ856" s="15"/>
      <c r="BR856" s="15"/>
      <c r="BS856" s="15"/>
      <c r="BT856" s="15"/>
      <c r="BU856" s="15"/>
      <c r="BV856" s="15"/>
      <c r="BW856" s="15"/>
      <c r="BX856" s="15"/>
      <c r="BY856" s="15"/>
      <c r="BZ856" s="15"/>
      <c r="CA856" s="8"/>
      <c r="CB856" s="8"/>
      <c r="CC856" s="8"/>
      <c r="CD856" s="8"/>
      <c r="CE856" s="8"/>
      <c r="CF856" s="8"/>
      <c r="CG856" s="8"/>
      <c r="CH856" s="8"/>
      <c r="CI856" s="8"/>
      <c r="CJ856" s="8"/>
      <c r="CK856" s="8"/>
      <c r="CL856" s="8"/>
      <c r="CM856" s="8"/>
      <c r="CN856" s="8"/>
      <c r="CO856" s="8"/>
      <c r="CP856" s="8"/>
      <c r="CQ856" s="8"/>
      <c r="CR856" s="8"/>
      <c r="CS856" s="8"/>
      <c r="CT856" s="8"/>
      <c r="CU856" s="8"/>
      <c r="CV856" s="8"/>
      <c r="CW856" s="8"/>
      <c r="CX856" s="8"/>
    </row>
    <row r="857" ht="14.25" customHeight="1">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c r="AA857" s="15"/>
      <c r="AB857" s="15"/>
      <c r="AC857" s="15"/>
      <c r="AD857" s="15"/>
      <c r="AE857" s="15"/>
      <c r="AF857" s="15"/>
      <c r="AG857" s="15"/>
      <c r="AH857" s="15"/>
      <c r="AI857" s="15"/>
      <c r="AJ857" s="15"/>
      <c r="AK857" s="15"/>
      <c r="AL857" s="15"/>
      <c r="AM857" s="15"/>
      <c r="AN857" s="15"/>
      <c r="AO857" s="15"/>
      <c r="AP857" s="15"/>
      <c r="AQ857" s="15"/>
      <c r="AR857" s="15"/>
      <c r="AS857" s="15"/>
      <c r="AT857" s="15"/>
      <c r="AU857" s="15"/>
      <c r="AV857" s="15"/>
      <c r="AW857" s="15"/>
      <c r="AX857" s="15"/>
      <c r="AY857" s="15"/>
      <c r="AZ857" s="15"/>
      <c r="BA857" s="15"/>
      <c r="BB857" s="15"/>
      <c r="BC857" s="15"/>
      <c r="BD857" s="15"/>
      <c r="BE857" s="15"/>
      <c r="BF857" s="15"/>
      <c r="BG857" s="15"/>
      <c r="BH857" s="15"/>
      <c r="BI857" s="15"/>
      <c r="BJ857" s="15"/>
      <c r="BK857" s="15"/>
      <c r="BL857" s="15"/>
      <c r="BM857" s="15"/>
      <c r="BN857" s="15"/>
      <c r="BO857" s="15"/>
      <c r="BP857" s="15"/>
      <c r="BQ857" s="15"/>
      <c r="BR857" s="15"/>
      <c r="BS857" s="15"/>
      <c r="BT857" s="15"/>
      <c r="BU857" s="15"/>
      <c r="BV857" s="15"/>
      <c r="BW857" s="15"/>
      <c r="BX857" s="15"/>
      <c r="BY857" s="15"/>
      <c r="BZ857" s="15"/>
      <c r="CA857" s="8"/>
      <c r="CB857" s="8"/>
      <c r="CC857" s="8"/>
      <c r="CD857" s="8"/>
      <c r="CE857" s="8"/>
      <c r="CF857" s="8"/>
      <c r="CG857" s="8"/>
      <c r="CH857" s="8"/>
      <c r="CI857" s="8"/>
      <c r="CJ857" s="8"/>
      <c r="CK857" s="8"/>
      <c r="CL857" s="8"/>
      <c r="CM857" s="8"/>
      <c r="CN857" s="8"/>
      <c r="CO857" s="8"/>
      <c r="CP857" s="8"/>
      <c r="CQ857" s="8"/>
      <c r="CR857" s="8"/>
      <c r="CS857" s="8"/>
      <c r="CT857" s="8"/>
      <c r="CU857" s="8"/>
      <c r="CV857" s="8"/>
      <c r="CW857" s="8"/>
      <c r="CX857" s="8"/>
    </row>
    <row r="858" ht="14.25" customHeight="1">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c r="BC858" s="15"/>
      <c r="BD858" s="15"/>
      <c r="BE858" s="15"/>
      <c r="BF858" s="15"/>
      <c r="BG858" s="15"/>
      <c r="BH858" s="15"/>
      <c r="BI858" s="15"/>
      <c r="BJ858" s="15"/>
      <c r="BK858" s="15"/>
      <c r="BL858" s="15"/>
      <c r="BM858" s="15"/>
      <c r="BN858" s="15"/>
      <c r="BO858" s="15"/>
      <c r="BP858" s="15"/>
      <c r="BQ858" s="15"/>
      <c r="BR858" s="15"/>
      <c r="BS858" s="15"/>
      <c r="BT858" s="15"/>
      <c r="BU858" s="15"/>
      <c r="BV858" s="15"/>
      <c r="BW858" s="15"/>
      <c r="BX858" s="15"/>
      <c r="BY858" s="15"/>
      <c r="BZ858" s="15"/>
      <c r="CA858" s="8"/>
      <c r="CB858" s="8"/>
      <c r="CC858" s="8"/>
      <c r="CD858" s="8"/>
      <c r="CE858" s="8"/>
      <c r="CF858" s="8"/>
      <c r="CG858" s="8"/>
      <c r="CH858" s="8"/>
      <c r="CI858" s="8"/>
      <c r="CJ858" s="8"/>
      <c r="CK858" s="8"/>
      <c r="CL858" s="8"/>
      <c r="CM858" s="8"/>
      <c r="CN858" s="8"/>
      <c r="CO858" s="8"/>
      <c r="CP858" s="8"/>
      <c r="CQ858" s="8"/>
      <c r="CR858" s="8"/>
      <c r="CS858" s="8"/>
      <c r="CT858" s="8"/>
      <c r="CU858" s="8"/>
      <c r="CV858" s="8"/>
      <c r="CW858" s="8"/>
      <c r="CX858" s="8"/>
    </row>
    <row r="859" ht="14.25" customHeight="1">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c r="AA859" s="15"/>
      <c r="AB859" s="15"/>
      <c r="AC859" s="15"/>
      <c r="AD859" s="15"/>
      <c r="AE859" s="15"/>
      <c r="AF859" s="15"/>
      <c r="AG859" s="15"/>
      <c r="AH859" s="15"/>
      <c r="AI859" s="15"/>
      <c r="AJ859" s="15"/>
      <c r="AK859" s="15"/>
      <c r="AL859" s="15"/>
      <c r="AM859" s="15"/>
      <c r="AN859" s="15"/>
      <c r="AO859" s="15"/>
      <c r="AP859" s="15"/>
      <c r="AQ859" s="15"/>
      <c r="AR859" s="15"/>
      <c r="AS859" s="15"/>
      <c r="AT859" s="15"/>
      <c r="AU859" s="15"/>
      <c r="AV859" s="15"/>
      <c r="AW859" s="15"/>
      <c r="AX859" s="15"/>
      <c r="AY859" s="15"/>
      <c r="AZ859" s="15"/>
      <c r="BA859" s="15"/>
      <c r="BB859" s="15"/>
      <c r="BC859" s="15"/>
      <c r="BD859" s="15"/>
      <c r="BE859" s="15"/>
      <c r="BF859" s="15"/>
      <c r="BG859" s="15"/>
      <c r="BH859" s="15"/>
      <c r="BI859" s="15"/>
      <c r="BJ859" s="15"/>
      <c r="BK859" s="15"/>
      <c r="BL859" s="15"/>
      <c r="BM859" s="15"/>
      <c r="BN859" s="15"/>
      <c r="BO859" s="15"/>
      <c r="BP859" s="15"/>
      <c r="BQ859" s="15"/>
      <c r="BR859" s="15"/>
      <c r="BS859" s="15"/>
      <c r="BT859" s="15"/>
      <c r="BU859" s="15"/>
      <c r="BV859" s="15"/>
      <c r="BW859" s="15"/>
      <c r="BX859" s="15"/>
      <c r="BY859" s="15"/>
      <c r="BZ859" s="15"/>
      <c r="CA859" s="8"/>
      <c r="CB859" s="8"/>
      <c r="CC859" s="8"/>
      <c r="CD859" s="8"/>
      <c r="CE859" s="8"/>
      <c r="CF859" s="8"/>
      <c r="CG859" s="8"/>
      <c r="CH859" s="8"/>
      <c r="CI859" s="8"/>
      <c r="CJ859" s="8"/>
      <c r="CK859" s="8"/>
      <c r="CL859" s="8"/>
      <c r="CM859" s="8"/>
      <c r="CN859" s="8"/>
      <c r="CO859" s="8"/>
      <c r="CP859" s="8"/>
      <c r="CQ859" s="8"/>
      <c r="CR859" s="8"/>
      <c r="CS859" s="8"/>
      <c r="CT859" s="8"/>
      <c r="CU859" s="8"/>
      <c r="CV859" s="8"/>
      <c r="CW859" s="8"/>
      <c r="CX859" s="8"/>
    </row>
    <row r="860" ht="14.25" customHeight="1">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c r="BC860" s="15"/>
      <c r="BD860" s="15"/>
      <c r="BE860" s="15"/>
      <c r="BF860" s="15"/>
      <c r="BG860" s="15"/>
      <c r="BH860" s="15"/>
      <c r="BI860" s="15"/>
      <c r="BJ860" s="15"/>
      <c r="BK860" s="15"/>
      <c r="BL860" s="15"/>
      <c r="BM860" s="15"/>
      <c r="BN860" s="15"/>
      <c r="BO860" s="15"/>
      <c r="BP860" s="15"/>
      <c r="BQ860" s="15"/>
      <c r="BR860" s="15"/>
      <c r="BS860" s="15"/>
      <c r="BT860" s="15"/>
      <c r="BU860" s="15"/>
      <c r="BV860" s="15"/>
      <c r="BW860" s="15"/>
      <c r="BX860" s="15"/>
      <c r="BY860" s="15"/>
      <c r="BZ860" s="15"/>
      <c r="CA860" s="8"/>
      <c r="CB860" s="8"/>
      <c r="CC860" s="8"/>
      <c r="CD860" s="8"/>
      <c r="CE860" s="8"/>
      <c r="CF860" s="8"/>
      <c r="CG860" s="8"/>
      <c r="CH860" s="8"/>
      <c r="CI860" s="8"/>
      <c r="CJ860" s="8"/>
      <c r="CK860" s="8"/>
      <c r="CL860" s="8"/>
      <c r="CM860" s="8"/>
      <c r="CN860" s="8"/>
      <c r="CO860" s="8"/>
      <c r="CP860" s="8"/>
      <c r="CQ860" s="8"/>
      <c r="CR860" s="8"/>
      <c r="CS860" s="8"/>
      <c r="CT860" s="8"/>
      <c r="CU860" s="8"/>
      <c r="CV860" s="8"/>
      <c r="CW860" s="8"/>
      <c r="CX860" s="8"/>
    </row>
    <row r="861" ht="14.25" customHeight="1">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c r="AA861" s="15"/>
      <c r="AB861" s="15"/>
      <c r="AC861" s="15"/>
      <c r="AD861" s="15"/>
      <c r="AE861" s="15"/>
      <c r="AF861" s="15"/>
      <c r="AG861" s="15"/>
      <c r="AH861" s="15"/>
      <c r="AI861" s="15"/>
      <c r="AJ861" s="15"/>
      <c r="AK861" s="15"/>
      <c r="AL861" s="15"/>
      <c r="AM861" s="15"/>
      <c r="AN861" s="15"/>
      <c r="AO861" s="15"/>
      <c r="AP861" s="15"/>
      <c r="AQ861" s="15"/>
      <c r="AR861" s="15"/>
      <c r="AS861" s="15"/>
      <c r="AT861" s="15"/>
      <c r="AU861" s="15"/>
      <c r="AV861" s="15"/>
      <c r="AW861" s="15"/>
      <c r="AX861" s="15"/>
      <c r="AY861" s="15"/>
      <c r="AZ861" s="15"/>
      <c r="BA861" s="15"/>
      <c r="BB861" s="15"/>
      <c r="BC861" s="15"/>
      <c r="BD861" s="15"/>
      <c r="BE861" s="15"/>
      <c r="BF861" s="15"/>
      <c r="BG861" s="15"/>
      <c r="BH861" s="15"/>
      <c r="BI861" s="15"/>
      <c r="BJ861" s="15"/>
      <c r="BK861" s="15"/>
      <c r="BL861" s="15"/>
      <c r="BM861" s="15"/>
      <c r="BN861" s="15"/>
      <c r="BO861" s="15"/>
      <c r="BP861" s="15"/>
      <c r="BQ861" s="15"/>
      <c r="BR861" s="15"/>
      <c r="BS861" s="15"/>
      <c r="BT861" s="15"/>
      <c r="BU861" s="15"/>
      <c r="BV861" s="15"/>
      <c r="BW861" s="15"/>
      <c r="BX861" s="15"/>
      <c r="BY861" s="15"/>
      <c r="BZ861" s="15"/>
      <c r="CA861" s="8"/>
      <c r="CB861" s="8"/>
      <c r="CC861" s="8"/>
      <c r="CD861" s="8"/>
      <c r="CE861" s="8"/>
      <c r="CF861" s="8"/>
      <c r="CG861" s="8"/>
      <c r="CH861" s="8"/>
      <c r="CI861" s="8"/>
      <c r="CJ861" s="8"/>
      <c r="CK861" s="8"/>
      <c r="CL861" s="8"/>
      <c r="CM861" s="8"/>
      <c r="CN861" s="8"/>
      <c r="CO861" s="8"/>
      <c r="CP861" s="8"/>
      <c r="CQ861" s="8"/>
      <c r="CR861" s="8"/>
      <c r="CS861" s="8"/>
      <c r="CT861" s="8"/>
      <c r="CU861" s="8"/>
      <c r="CV861" s="8"/>
      <c r="CW861" s="8"/>
      <c r="CX861" s="8"/>
    </row>
    <row r="862" ht="14.25" customHeight="1">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c r="BC862" s="15"/>
      <c r="BD862" s="15"/>
      <c r="BE862" s="15"/>
      <c r="BF862" s="15"/>
      <c r="BG862" s="15"/>
      <c r="BH862" s="15"/>
      <c r="BI862" s="15"/>
      <c r="BJ862" s="15"/>
      <c r="BK862" s="15"/>
      <c r="BL862" s="15"/>
      <c r="BM862" s="15"/>
      <c r="BN862" s="15"/>
      <c r="BO862" s="15"/>
      <c r="BP862" s="15"/>
      <c r="BQ862" s="15"/>
      <c r="BR862" s="15"/>
      <c r="BS862" s="15"/>
      <c r="BT862" s="15"/>
      <c r="BU862" s="15"/>
      <c r="BV862" s="15"/>
      <c r="BW862" s="15"/>
      <c r="BX862" s="15"/>
      <c r="BY862" s="15"/>
      <c r="BZ862" s="15"/>
      <c r="CA862" s="8"/>
      <c r="CB862" s="8"/>
      <c r="CC862" s="8"/>
      <c r="CD862" s="8"/>
      <c r="CE862" s="8"/>
      <c r="CF862" s="8"/>
      <c r="CG862" s="8"/>
      <c r="CH862" s="8"/>
      <c r="CI862" s="8"/>
      <c r="CJ862" s="8"/>
      <c r="CK862" s="8"/>
      <c r="CL862" s="8"/>
      <c r="CM862" s="8"/>
      <c r="CN862" s="8"/>
      <c r="CO862" s="8"/>
      <c r="CP862" s="8"/>
      <c r="CQ862" s="8"/>
      <c r="CR862" s="8"/>
      <c r="CS862" s="8"/>
      <c r="CT862" s="8"/>
      <c r="CU862" s="8"/>
      <c r="CV862" s="8"/>
      <c r="CW862" s="8"/>
      <c r="CX862" s="8"/>
    </row>
    <row r="863" ht="14.25" customHeight="1">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c r="AA863" s="15"/>
      <c r="AB863" s="15"/>
      <c r="AC863" s="15"/>
      <c r="AD863" s="15"/>
      <c r="AE863" s="15"/>
      <c r="AF863" s="15"/>
      <c r="AG863" s="15"/>
      <c r="AH863" s="15"/>
      <c r="AI863" s="15"/>
      <c r="AJ863" s="15"/>
      <c r="AK863" s="15"/>
      <c r="AL863" s="15"/>
      <c r="AM863" s="15"/>
      <c r="AN863" s="15"/>
      <c r="AO863" s="15"/>
      <c r="AP863" s="15"/>
      <c r="AQ863" s="15"/>
      <c r="AR863" s="15"/>
      <c r="AS863" s="15"/>
      <c r="AT863" s="15"/>
      <c r="AU863" s="15"/>
      <c r="AV863" s="15"/>
      <c r="AW863" s="15"/>
      <c r="AX863" s="15"/>
      <c r="AY863" s="15"/>
      <c r="AZ863" s="15"/>
      <c r="BA863" s="15"/>
      <c r="BB863" s="15"/>
      <c r="BC863" s="15"/>
      <c r="BD863" s="15"/>
      <c r="BE863" s="15"/>
      <c r="BF863" s="15"/>
      <c r="BG863" s="15"/>
      <c r="BH863" s="15"/>
      <c r="BI863" s="15"/>
      <c r="BJ863" s="15"/>
      <c r="BK863" s="15"/>
      <c r="BL863" s="15"/>
      <c r="BM863" s="15"/>
      <c r="BN863" s="15"/>
      <c r="BO863" s="15"/>
      <c r="BP863" s="15"/>
      <c r="BQ863" s="15"/>
      <c r="BR863" s="15"/>
      <c r="BS863" s="15"/>
      <c r="BT863" s="15"/>
      <c r="BU863" s="15"/>
      <c r="BV863" s="15"/>
      <c r="BW863" s="15"/>
      <c r="BX863" s="15"/>
      <c r="BY863" s="15"/>
      <c r="BZ863" s="15"/>
      <c r="CA863" s="8"/>
      <c r="CB863" s="8"/>
      <c r="CC863" s="8"/>
      <c r="CD863" s="8"/>
      <c r="CE863" s="8"/>
      <c r="CF863" s="8"/>
      <c r="CG863" s="8"/>
      <c r="CH863" s="8"/>
      <c r="CI863" s="8"/>
      <c r="CJ863" s="8"/>
      <c r="CK863" s="8"/>
      <c r="CL863" s="8"/>
      <c r="CM863" s="8"/>
      <c r="CN863" s="8"/>
      <c r="CO863" s="8"/>
      <c r="CP863" s="8"/>
      <c r="CQ863" s="8"/>
      <c r="CR863" s="8"/>
      <c r="CS863" s="8"/>
      <c r="CT863" s="8"/>
      <c r="CU863" s="8"/>
      <c r="CV863" s="8"/>
      <c r="CW863" s="8"/>
      <c r="CX863" s="8"/>
    </row>
    <row r="864" ht="14.25" customHeight="1">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c r="BC864" s="15"/>
      <c r="BD864" s="15"/>
      <c r="BE864" s="15"/>
      <c r="BF864" s="15"/>
      <c r="BG864" s="15"/>
      <c r="BH864" s="15"/>
      <c r="BI864" s="15"/>
      <c r="BJ864" s="15"/>
      <c r="BK864" s="15"/>
      <c r="BL864" s="15"/>
      <c r="BM864" s="15"/>
      <c r="BN864" s="15"/>
      <c r="BO864" s="15"/>
      <c r="BP864" s="15"/>
      <c r="BQ864" s="15"/>
      <c r="BR864" s="15"/>
      <c r="BS864" s="15"/>
      <c r="BT864" s="15"/>
      <c r="BU864" s="15"/>
      <c r="BV864" s="15"/>
      <c r="BW864" s="15"/>
      <c r="BX864" s="15"/>
      <c r="BY864" s="15"/>
      <c r="BZ864" s="15"/>
      <c r="CA864" s="8"/>
      <c r="CB864" s="8"/>
      <c r="CC864" s="8"/>
      <c r="CD864" s="8"/>
      <c r="CE864" s="8"/>
      <c r="CF864" s="8"/>
      <c r="CG864" s="8"/>
      <c r="CH864" s="8"/>
      <c r="CI864" s="8"/>
      <c r="CJ864" s="8"/>
      <c r="CK864" s="8"/>
      <c r="CL864" s="8"/>
      <c r="CM864" s="8"/>
      <c r="CN864" s="8"/>
      <c r="CO864" s="8"/>
      <c r="CP864" s="8"/>
      <c r="CQ864" s="8"/>
      <c r="CR864" s="8"/>
      <c r="CS864" s="8"/>
      <c r="CT864" s="8"/>
      <c r="CU864" s="8"/>
      <c r="CV864" s="8"/>
      <c r="CW864" s="8"/>
      <c r="CX864" s="8"/>
    </row>
    <row r="865" ht="14.25" customHeight="1">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c r="AA865" s="15"/>
      <c r="AB865" s="15"/>
      <c r="AC865" s="15"/>
      <c r="AD865" s="15"/>
      <c r="AE865" s="15"/>
      <c r="AF865" s="15"/>
      <c r="AG865" s="15"/>
      <c r="AH865" s="15"/>
      <c r="AI865" s="15"/>
      <c r="AJ865" s="15"/>
      <c r="AK865" s="15"/>
      <c r="AL865" s="15"/>
      <c r="AM865" s="15"/>
      <c r="AN865" s="15"/>
      <c r="AO865" s="15"/>
      <c r="AP865" s="15"/>
      <c r="AQ865" s="15"/>
      <c r="AR865" s="15"/>
      <c r="AS865" s="15"/>
      <c r="AT865" s="15"/>
      <c r="AU865" s="15"/>
      <c r="AV865" s="15"/>
      <c r="AW865" s="15"/>
      <c r="AX865" s="15"/>
      <c r="AY865" s="15"/>
      <c r="AZ865" s="15"/>
      <c r="BA865" s="15"/>
      <c r="BB865" s="15"/>
      <c r="BC865" s="15"/>
      <c r="BD865" s="15"/>
      <c r="BE865" s="15"/>
      <c r="BF865" s="15"/>
      <c r="BG865" s="15"/>
      <c r="BH865" s="15"/>
      <c r="BI865" s="15"/>
      <c r="BJ865" s="15"/>
      <c r="BK865" s="15"/>
      <c r="BL865" s="15"/>
      <c r="BM865" s="15"/>
      <c r="BN865" s="15"/>
      <c r="BO865" s="15"/>
      <c r="BP865" s="15"/>
      <c r="BQ865" s="15"/>
      <c r="BR865" s="15"/>
      <c r="BS865" s="15"/>
      <c r="BT865" s="15"/>
      <c r="BU865" s="15"/>
      <c r="BV865" s="15"/>
      <c r="BW865" s="15"/>
      <c r="BX865" s="15"/>
      <c r="BY865" s="15"/>
      <c r="BZ865" s="15"/>
      <c r="CA865" s="8"/>
      <c r="CB865" s="8"/>
      <c r="CC865" s="8"/>
      <c r="CD865" s="8"/>
      <c r="CE865" s="8"/>
      <c r="CF865" s="8"/>
      <c r="CG865" s="8"/>
      <c r="CH865" s="8"/>
      <c r="CI865" s="8"/>
      <c r="CJ865" s="8"/>
      <c r="CK865" s="8"/>
      <c r="CL865" s="8"/>
      <c r="CM865" s="8"/>
      <c r="CN865" s="8"/>
      <c r="CO865" s="8"/>
      <c r="CP865" s="8"/>
      <c r="CQ865" s="8"/>
      <c r="CR865" s="8"/>
      <c r="CS865" s="8"/>
      <c r="CT865" s="8"/>
      <c r="CU865" s="8"/>
      <c r="CV865" s="8"/>
      <c r="CW865" s="8"/>
      <c r="CX865" s="8"/>
    </row>
    <row r="866" ht="14.25" customHeight="1">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c r="BC866" s="15"/>
      <c r="BD866" s="15"/>
      <c r="BE866" s="15"/>
      <c r="BF866" s="15"/>
      <c r="BG866" s="15"/>
      <c r="BH866" s="15"/>
      <c r="BI866" s="15"/>
      <c r="BJ866" s="15"/>
      <c r="BK866" s="15"/>
      <c r="BL866" s="15"/>
      <c r="BM866" s="15"/>
      <c r="BN866" s="15"/>
      <c r="BO866" s="15"/>
      <c r="BP866" s="15"/>
      <c r="BQ866" s="15"/>
      <c r="BR866" s="15"/>
      <c r="BS866" s="15"/>
      <c r="BT866" s="15"/>
      <c r="BU866" s="15"/>
      <c r="BV866" s="15"/>
      <c r="BW866" s="15"/>
      <c r="BX866" s="15"/>
      <c r="BY866" s="15"/>
      <c r="BZ866" s="15"/>
      <c r="CA866" s="8"/>
      <c r="CB866" s="8"/>
      <c r="CC866" s="8"/>
      <c r="CD866" s="8"/>
      <c r="CE866" s="8"/>
      <c r="CF866" s="8"/>
      <c r="CG866" s="8"/>
      <c r="CH866" s="8"/>
      <c r="CI866" s="8"/>
      <c r="CJ866" s="8"/>
      <c r="CK866" s="8"/>
      <c r="CL866" s="8"/>
      <c r="CM866" s="8"/>
      <c r="CN866" s="8"/>
      <c r="CO866" s="8"/>
      <c r="CP866" s="8"/>
      <c r="CQ866" s="8"/>
      <c r="CR866" s="8"/>
      <c r="CS866" s="8"/>
      <c r="CT866" s="8"/>
      <c r="CU866" s="8"/>
      <c r="CV866" s="8"/>
      <c r="CW866" s="8"/>
      <c r="CX866" s="8"/>
    </row>
    <row r="867" ht="14.25" customHeight="1">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c r="AA867" s="15"/>
      <c r="AB867" s="15"/>
      <c r="AC867" s="15"/>
      <c r="AD867" s="15"/>
      <c r="AE867" s="15"/>
      <c r="AF867" s="15"/>
      <c r="AG867" s="15"/>
      <c r="AH867" s="15"/>
      <c r="AI867" s="15"/>
      <c r="AJ867" s="15"/>
      <c r="AK867" s="15"/>
      <c r="AL867" s="15"/>
      <c r="AM867" s="15"/>
      <c r="AN867" s="15"/>
      <c r="AO867" s="15"/>
      <c r="AP867" s="15"/>
      <c r="AQ867" s="15"/>
      <c r="AR867" s="15"/>
      <c r="AS867" s="15"/>
      <c r="AT867" s="15"/>
      <c r="AU867" s="15"/>
      <c r="AV867" s="15"/>
      <c r="AW867" s="15"/>
      <c r="AX867" s="15"/>
      <c r="AY867" s="15"/>
      <c r="AZ867" s="15"/>
      <c r="BA867" s="15"/>
      <c r="BB867" s="15"/>
      <c r="BC867" s="15"/>
      <c r="BD867" s="15"/>
      <c r="BE867" s="15"/>
      <c r="BF867" s="15"/>
      <c r="BG867" s="15"/>
      <c r="BH867" s="15"/>
      <c r="BI867" s="15"/>
      <c r="BJ867" s="15"/>
      <c r="BK867" s="15"/>
      <c r="BL867" s="15"/>
      <c r="BM867" s="15"/>
      <c r="BN867" s="15"/>
      <c r="BO867" s="15"/>
      <c r="BP867" s="15"/>
      <c r="BQ867" s="15"/>
      <c r="BR867" s="15"/>
      <c r="BS867" s="15"/>
      <c r="BT867" s="15"/>
      <c r="BU867" s="15"/>
      <c r="BV867" s="15"/>
      <c r="BW867" s="15"/>
      <c r="BX867" s="15"/>
      <c r="BY867" s="15"/>
      <c r="BZ867" s="15"/>
      <c r="CA867" s="8"/>
      <c r="CB867" s="8"/>
      <c r="CC867" s="8"/>
      <c r="CD867" s="8"/>
      <c r="CE867" s="8"/>
      <c r="CF867" s="8"/>
      <c r="CG867" s="8"/>
      <c r="CH867" s="8"/>
      <c r="CI867" s="8"/>
      <c r="CJ867" s="8"/>
      <c r="CK867" s="8"/>
      <c r="CL867" s="8"/>
      <c r="CM867" s="8"/>
      <c r="CN867" s="8"/>
      <c r="CO867" s="8"/>
      <c r="CP867" s="8"/>
      <c r="CQ867" s="8"/>
      <c r="CR867" s="8"/>
      <c r="CS867" s="8"/>
      <c r="CT867" s="8"/>
      <c r="CU867" s="8"/>
      <c r="CV867" s="8"/>
      <c r="CW867" s="8"/>
      <c r="CX867" s="8"/>
    </row>
    <row r="868" ht="14.25" customHeight="1">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c r="BC868" s="15"/>
      <c r="BD868" s="15"/>
      <c r="BE868" s="15"/>
      <c r="BF868" s="15"/>
      <c r="BG868" s="15"/>
      <c r="BH868" s="15"/>
      <c r="BI868" s="15"/>
      <c r="BJ868" s="15"/>
      <c r="BK868" s="15"/>
      <c r="BL868" s="15"/>
      <c r="BM868" s="15"/>
      <c r="BN868" s="15"/>
      <c r="BO868" s="15"/>
      <c r="BP868" s="15"/>
      <c r="BQ868" s="15"/>
      <c r="BR868" s="15"/>
      <c r="BS868" s="15"/>
      <c r="BT868" s="15"/>
      <c r="BU868" s="15"/>
      <c r="BV868" s="15"/>
      <c r="BW868" s="15"/>
      <c r="BX868" s="15"/>
      <c r="BY868" s="15"/>
      <c r="BZ868" s="15"/>
      <c r="CA868" s="8"/>
      <c r="CB868" s="8"/>
      <c r="CC868" s="8"/>
      <c r="CD868" s="8"/>
      <c r="CE868" s="8"/>
      <c r="CF868" s="8"/>
      <c r="CG868" s="8"/>
      <c r="CH868" s="8"/>
      <c r="CI868" s="8"/>
      <c r="CJ868" s="8"/>
      <c r="CK868" s="8"/>
      <c r="CL868" s="8"/>
      <c r="CM868" s="8"/>
      <c r="CN868" s="8"/>
      <c r="CO868" s="8"/>
      <c r="CP868" s="8"/>
      <c r="CQ868" s="8"/>
      <c r="CR868" s="8"/>
      <c r="CS868" s="8"/>
      <c r="CT868" s="8"/>
      <c r="CU868" s="8"/>
      <c r="CV868" s="8"/>
      <c r="CW868" s="8"/>
      <c r="CX868" s="8"/>
    </row>
    <row r="869" ht="14.25" customHeight="1">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c r="AA869" s="15"/>
      <c r="AB869" s="15"/>
      <c r="AC869" s="15"/>
      <c r="AD869" s="15"/>
      <c r="AE869" s="15"/>
      <c r="AF869" s="15"/>
      <c r="AG869" s="15"/>
      <c r="AH869" s="15"/>
      <c r="AI869" s="15"/>
      <c r="AJ869" s="15"/>
      <c r="AK869" s="15"/>
      <c r="AL869" s="15"/>
      <c r="AM869" s="15"/>
      <c r="AN869" s="15"/>
      <c r="AO869" s="15"/>
      <c r="AP869" s="15"/>
      <c r="AQ869" s="15"/>
      <c r="AR869" s="15"/>
      <c r="AS869" s="15"/>
      <c r="AT869" s="15"/>
      <c r="AU869" s="15"/>
      <c r="AV869" s="15"/>
      <c r="AW869" s="15"/>
      <c r="AX869" s="15"/>
      <c r="AY869" s="15"/>
      <c r="AZ869" s="15"/>
      <c r="BA869" s="15"/>
      <c r="BB869" s="15"/>
      <c r="BC869" s="15"/>
      <c r="BD869" s="15"/>
      <c r="BE869" s="15"/>
      <c r="BF869" s="15"/>
      <c r="BG869" s="15"/>
      <c r="BH869" s="15"/>
      <c r="BI869" s="15"/>
      <c r="BJ869" s="15"/>
      <c r="BK869" s="15"/>
      <c r="BL869" s="15"/>
      <c r="BM869" s="15"/>
      <c r="BN869" s="15"/>
      <c r="BO869" s="15"/>
      <c r="BP869" s="15"/>
      <c r="BQ869" s="15"/>
      <c r="BR869" s="15"/>
      <c r="BS869" s="15"/>
      <c r="BT869" s="15"/>
      <c r="BU869" s="15"/>
      <c r="BV869" s="15"/>
      <c r="BW869" s="15"/>
      <c r="BX869" s="15"/>
      <c r="BY869" s="15"/>
      <c r="BZ869" s="15"/>
      <c r="CA869" s="8"/>
      <c r="CB869" s="8"/>
      <c r="CC869" s="8"/>
      <c r="CD869" s="8"/>
      <c r="CE869" s="8"/>
      <c r="CF869" s="8"/>
      <c r="CG869" s="8"/>
      <c r="CH869" s="8"/>
      <c r="CI869" s="8"/>
      <c r="CJ869" s="8"/>
      <c r="CK869" s="8"/>
      <c r="CL869" s="8"/>
      <c r="CM869" s="8"/>
      <c r="CN869" s="8"/>
      <c r="CO869" s="8"/>
      <c r="CP869" s="8"/>
      <c r="CQ869" s="8"/>
      <c r="CR869" s="8"/>
      <c r="CS869" s="8"/>
      <c r="CT869" s="8"/>
      <c r="CU869" s="8"/>
      <c r="CV869" s="8"/>
      <c r="CW869" s="8"/>
      <c r="CX869" s="8"/>
    </row>
    <row r="870" ht="14.25" customHeight="1">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c r="BC870" s="15"/>
      <c r="BD870" s="15"/>
      <c r="BE870" s="15"/>
      <c r="BF870" s="15"/>
      <c r="BG870" s="15"/>
      <c r="BH870" s="15"/>
      <c r="BI870" s="15"/>
      <c r="BJ870" s="15"/>
      <c r="BK870" s="15"/>
      <c r="BL870" s="15"/>
      <c r="BM870" s="15"/>
      <c r="BN870" s="15"/>
      <c r="BO870" s="15"/>
      <c r="BP870" s="15"/>
      <c r="BQ870" s="15"/>
      <c r="BR870" s="15"/>
      <c r="BS870" s="15"/>
      <c r="BT870" s="15"/>
      <c r="BU870" s="15"/>
      <c r="BV870" s="15"/>
      <c r="BW870" s="15"/>
      <c r="BX870" s="15"/>
      <c r="BY870" s="15"/>
      <c r="BZ870" s="15"/>
      <c r="CA870" s="8"/>
      <c r="CB870" s="8"/>
      <c r="CC870" s="8"/>
      <c r="CD870" s="8"/>
      <c r="CE870" s="8"/>
      <c r="CF870" s="8"/>
      <c r="CG870" s="8"/>
      <c r="CH870" s="8"/>
      <c r="CI870" s="8"/>
      <c r="CJ870" s="8"/>
      <c r="CK870" s="8"/>
      <c r="CL870" s="8"/>
      <c r="CM870" s="8"/>
      <c r="CN870" s="8"/>
      <c r="CO870" s="8"/>
      <c r="CP870" s="8"/>
      <c r="CQ870" s="8"/>
      <c r="CR870" s="8"/>
      <c r="CS870" s="8"/>
      <c r="CT870" s="8"/>
      <c r="CU870" s="8"/>
      <c r="CV870" s="8"/>
      <c r="CW870" s="8"/>
      <c r="CX870" s="8"/>
    </row>
    <row r="871" ht="14.25" customHeight="1">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c r="AA871" s="15"/>
      <c r="AB871" s="15"/>
      <c r="AC871" s="15"/>
      <c r="AD871" s="15"/>
      <c r="AE871" s="15"/>
      <c r="AF871" s="15"/>
      <c r="AG871" s="15"/>
      <c r="AH871" s="15"/>
      <c r="AI871" s="15"/>
      <c r="AJ871" s="15"/>
      <c r="AK871" s="15"/>
      <c r="AL871" s="15"/>
      <c r="AM871" s="15"/>
      <c r="AN871" s="15"/>
      <c r="AO871" s="15"/>
      <c r="AP871" s="15"/>
      <c r="AQ871" s="15"/>
      <c r="AR871" s="15"/>
      <c r="AS871" s="15"/>
      <c r="AT871" s="15"/>
      <c r="AU871" s="15"/>
      <c r="AV871" s="15"/>
      <c r="AW871" s="15"/>
      <c r="AX871" s="15"/>
      <c r="AY871" s="15"/>
      <c r="AZ871" s="15"/>
      <c r="BA871" s="15"/>
      <c r="BB871" s="15"/>
      <c r="BC871" s="15"/>
      <c r="BD871" s="15"/>
      <c r="BE871" s="15"/>
      <c r="BF871" s="15"/>
      <c r="BG871" s="15"/>
      <c r="BH871" s="15"/>
      <c r="BI871" s="15"/>
      <c r="BJ871" s="15"/>
      <c r="BK871" s="15"/>
      <c r="BL871" s="15"/>
      <c r="BM871" s="15"/>
      <c r="BN871" s="15"/>
      <c r="BO871" s="15"/>
      <c r="BP871" s="15"/>
      <c r="BQ871" s="15"/>
      <c r="BR871" s="15"/>
      <c r="BS871" s="15"/>
      <c r="BT871" s="15"/>
      <c r="BU871" s="15"/>
      <c r="BV871" s="15"/>
      <c r="BW871" s="15"/>
      <c r="BX871" s="15"/>
      <c r="BY871" s="15"/>
      <c r="BZ871" s="15"/>
      <c r="CA871" s="8"/>
      <c r="CB871" s="8"/>
      <c r="CC871" s="8"/>
      <c r="CD871" s="8"/>
      <c r="CE871" s="8"/>
      <c r="CF871" s="8"/>
      <c r="CG871" s="8"/>
      <c r="CH871" s="8"/>
      <c r="CI871" s="8"/>
      <c r="CJ871" s="8"/>
      <c r="CK871" s="8"/>
      <c r="CL871" s="8"/>
      <c r="CM871" s="8"/>
      <c r="CN871" s="8"/>
      <c r="CO871" s="8"/>
      <c r="CP871" s="8"/>
      <c r="CQ871" s="8"/>
      <c r="CR871" s="8"/>
      <c r="CS871" s="8"/>
      <c r="CT871" s="8"/>
      <c r="CU871" s="8"/>
      <c r="CV871" s="8"/>
      <c r="CW871" s="8"/>
      <c r="CX871" s="8"/>
    </row>
    <row r="872" ht="14.25" customHeight="1">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c r="BC872" s="15"/>
      <c r="BD872" s="15"/>
      <c r="BE872" s="15"/>
      <c r="BF872" s="15"/>
      <c r="BG872" s="15"/>
      <c r="BH872" s="15"/>
      <c r="BI872" s="15"/>
      <c r="BJ872" s="15"/>
      <c r="BK872" s="15"/>
      <c r="BL872" s="15"/>
      <c r="BM872" s="15"/>
      <c r="BN872" s="15"/>
      <c r="BO872" s="15"/>
      <c r="BP872" s="15"/>
      <c r="BQ872" s="15"/>
      <c r="BR872" s="15"/>
      <c r="BS872" s="15"/>
      <c r="BT872" s="15"/>
      <c r="BU872" s="15"/>
      <c r="BV872" s="15"/>
      <c r="BW872" s="15"/>
      <c r="BX872" s="15"/>
      <c r="BY872" s="15"/>
      <c r="BZ872" s="15"/>
      <c r="CA872" s="8"/>
      <c r="CB872" s="8"/>
      <c r="CC872" s="8"/>
      <c r="CD872" s="8"/>
      <c r="CE872" s="8"/>
      <c r="CF872" s="8"/>
      <c r="CG872" s="8"/>
      <c r="CH872" s="8"/>
      <c r="CI872" s="8"/>
      <c r="CJ872" s="8"/>
      <c r="CK872" s="8"/>
      <c r="CL872" s="8"/>
      <c r="CM872" s="8"/>
      <c r="CN872" s="8"/>
      <c r="CO872" s="8"/>
      <c r="CP872" s="8"/>
      <c r="CQ872" s="8"/>
      <c r="CR872" s="8"/>
      <c r="CS872" s="8"/>
      <c r="CT872" s="8"/>
      <c r="CU872" s="8"/>
      <c r="CV872" s="8"/>
      <c r="CW872" s="8"/>
      <c r="CX872" s="8"/>
    </row>
    <row r="873" ht="14.25" customHeight="1">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c r="AA873" s="15"/>
      <c r="AB873" s="15"/>
      <c r="AC873" s="15"/>
      <c r="AD873" s="15"/>
      <c r="AE873" s="15"/>
      <c r="AF873" s="15"/>
      <c r="AG873" s="15"/>
      <c r="AH873" s="15"/>
      <c r="AI873" s="15"/>
      <c r="AJ873" s="15"/>
      <c r="AK873" s="15"/>
      <c r="AL873" s="15"/>
      <c r="AM873" s="15"/>
      <c r="AN873" s="15"/>
      <c r="AO873" s="15"/>
      <c r="AP873" s="15"/>
      <c r="AQ873" s="15"/>
      <c r="AR873" s="15"/>
      <c r="AS873" s="15"/>
      <c r="AT873" s="15"/>
      <c r="AU873" s="15"/>
      <c r="AV873" s="15"/>
      <c r="AW873" s="15"/>
      <c r="AX873" s="15"/>
      <c r="AY873" s="15"/>
      <c r="AZ873" s="15"/>
      <c r="BA873" s="15"/>
      <c r="BB873" s="15"/>
      <c r="BC873" s="15"/>
      <c r="BD873" s="15"/>
      <c r="BE873" s="15"/>
      <c r="BF873" s="15"/>
      <c r="BG873" s="15"/>
      <c r="BH873" s="15"/>
      <c r="BI873" s="15"/>
      <c r="BJ873" s="15"/>
      <c r="BK873" s="15"/>
      <c r="BL873" s="15"/>
      <c r="BM873" s="15"/>
      <c r="BN873" s="15"/>
      <c r="BO873" s="15"/>
      <c r="BP873" s="15"/>
      <c r="BQ873" s="15"/>
      <c r="BR873" s="15"/>
      <c r="BS873" s="15"/>
      <c r="BT873" s="15"/>
      <c r="BU873" s="15"/>
      <c r="BV873" s="15"/>
      <c r="BW873" s="15"/>
      <c r="BX873" s="15"/>
      <c r="BY873" s="15"/>
      <c r="BZ873" s="15"/>
      <c r="CA873" s="8"/>
      <c r="CB873" s="8"/>
      <c r="CC873" s="8"/>
      <c r="CD873" s="8"/>
      <c r="CE873" s="8"/>
      <c r="CF873" s="8"/>
      <c r="CG873" s="8"/>
      <c r="CH873" s="8"/>
      <c r="CI873" s="8"/>
      <c r="CJ873" s="8"/>
      <c r="CK873" s="8"/>
      <c r="CL873" s="8"/>
      <c r="CM873" s="8"/>
      <c r="CN873" s="8"/>
      <c r="CO873" s="8"/>
      <c r="CP873" s="8"/>
      <c r="CQ873" s="8"/>
      <c r="CR873" s="8"/>
      <c r="CS873" s="8"/>
      <c r="CT873" s="8"/>
      <c r="CU873" s="8"/>
      <c r="CV873" s="8"/>
      <c r="CW873" s="8"/>
      <c r="CX873" s="8"/>
    </row>
    <row r="874" ht="14.25" customHeight="1">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c r="AA874" s="15"/>
      <c r="AB874" s="15"/>
      <c r="AC874" s="15"/>
      <c r="AD874" s="15"/>
      <c r="AE874" s="15"/>
      <c r="AF874" s="15"/>
      <c r="AG874" s="15"/>
      <c r="AH874" s="15"/>
      <c r="AI874" s="15"/>
      <c r="AJ874" s="15"/>
      <c r="AK874" s="15"/>
      <c r="AL874" s="15"/>
      <c r="AM874" s="15"/>
      <c r="AN874" s="15"/>
      <c r="AO874" s="15"/>
      <c r="AP874" s="15"/>
      <c r="AQ874" s="15"/>
      <c r="AR874" s="15"/>
      <c r="AS874" s="15"/>
      <c r="AT874" s="15"/>
      <c r="AU874" s="15"/>
      <c r="AV874" s="15"/>
      <c r="AW874" s="15"/>
      <c r="AX874" s="15"/>
      <c r="AY874" s="15"/>
      <c r="AZ874" s="15"/>
      <c r="BA874" s="15"/>
      <c r="BB874" s="15"/>
      <c r="BC874" s="15"/>
      <c r="BD874" s="15"/>
      <c r="BE874" s="15"/>
      <c r="BF874" s="15"/>
      <c r="BG874" s="15"/>
      <c r="BH874" s="15"/>
      <c r="BI874" s="15"/>
      <c r="BJ874" s="15"/>
      <c r="BK874" s="15"/>
      <c r="BL874" s="15"/>
      <c r="BM874" s="15"/>
      <c r="BN874" s="15"/>
      <c r="BO874" s="15"/>
      <c r="BP874" s="15"/>
      <c r="BQ874" s="15"/>
      <c r="BR874" s="15"/>
      <c r="BS874" s="15"/>
      <c r="BT874" s="15"/>
      <c r="BU874" s="15"/>
      <c r="BV874" s="15"/>
      <c r="BW874" s="15"/>
      <c r="BX874" s="15"/>
      <c r="BY874" s="15"/>
      <c r="BZ874" s="15"/>
      <c r="CA874" s="8"/>
      <c r="CB874" s="8"/>
      <c r="CC874" s="8"/>
      <c r="CD874" s="8"/>
      <c r="CE874" s="8"/>
      <c r="CF874" s="8"/>
      <c r="CG874" s="8"/>
      <c r="CH874" s="8"/>
      <c r="CI874" s="8"/>
      <c r="CJ874" s="8"/>
      <c r="CK874" s="8"/>
      <c r="CL874" s="8"/>
      <c r="CM874" s="8"/>
      <c r="CN874" s="8"/>
      <c r="CO874" s="8"/>
      <c r="CP874" s="8"/>
      <c r="CQ874" s="8"/>
      <c r="CR874" s="8"/>
      <c r="CS874" s="8"/>
      <c r="CT874" s="8"/>
      <c r="CU874" s="8"/>
      <c r="CV874" s="8"/>
      <c r="CW874" s="8"/>
      <c r="CX874" s="8"/>
    </row>
    <row r="875" ht="14.25" customHeight="1">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c r="AA875" s="15"/>
      <c r="AB875" s="15"/>
      <c r="AC875" s="15"/>
      <c r="AD875" s="15"/>
      <c r="AE875" s="15"/>
      <c r="AF875" s="15"/>
      <c r="AG875" s="15"/>
      <c r="AH875" s="15"/>
      <c r="AI875" s="15"/>
      <c r="AJ875" s="15"/>
      <c r="AK875" s="15"/>
      <c r="AL875" s="15"/>
      <c r="AM875" s="15"/>
      <c r="AN875" s="15"/>
      <c r="AO875" s="15"/>
      <c r="AP875" s="15"/>
      <c r="AQ875" s="15"/>
      <c r="AR875" s="15"/>
      <c r="AS875" s="15"/>
      <c r="AT875" s="15"/>
      <c r="AU875" s="15"/>
      <c r="AV875" s="15"/>
      <c r="AW875" s="15"/>
      <c r="AX875" s="15"/>
      <c r="AY875" s="15"/>
      <c r="AZ875" s="15"/>
      <c r="BA875" s="15"/>
      <c r="BB875" s="15"/>
      <c r="BC875" s="15"/>
      <c r="BD875" s="15"/>
      <c r="BE875" s="15"/>
      <c r="BF875" s="15"/>
      <c r="BG875" s="15"/>
      <c r="BH875" s="15"/>
      <c r="BI875" s="15"/>
      <c r="BJ875" s="15"/>
      <c r="BK875" s="15"/>
      <c r="BL875" s="15"/>
      <c r="BM875" s="15"/>
      <c r="BN875" s="15"/>
      <c r="BO875" s="15"/>
      <c r="BP875" s="15"/>
      <c r="BQ875" s="15"/>
      <c r="BR875" s="15"/>
      <c r="BS875" s="15"/>
      <c r="BT875" s="15"/>
      <c r="BU875" s="15"/>
      <c r="BV875" s="15"/>
      <c r="BW875" s="15"/>
      <c r="BX875" s="15"/>
      <c r="BY875" s="15"/>
      <c r="BZ875" s="15"/>
      <c r="CA875" s="8"/>
      <c r="CB875" s="8"/>
      <c r="CC875" s="8"/>
      <c r="CD875" s="8"/>
      <c r="CE875" s="8"/>
      <c r="CF875" s="8"/>
      <c r="CG875" s="8"/>
      <c r="CH875" s="8"/>
      <c r="CI875" s="8"/>
      <c r="CJ875" s="8"/>
      <c r="CK875" s="8"/>
      <c r="CL875" s="8"/>
      <c r="CM875" s="8"/>
      <c r="CN875" s="8"/>
      <c r="CO875" s="8"/>
      <c r="CP875" s="8"/>
      <c r="CQ875" s="8"/>
      <c r="CR875" s="8"/>
      <c r="CS875" s="8"/>
      <c r="CT875" s="8"/>
      <c r="CU875" s="8"/>
      <c r="CV875" s="8"/>
      <c r="CW875" s="8"/>
      <c r="CX875" s="8"/>
    </row>
    <row r="876" ht="14.25" customHeight="1">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c r="AA876" s="15"/>
      <c r="AB876" s="15"/>
      <c r="AC876" s="15"/>
      <c r="AD876" s="15"/>
      <c r="AE876" s="15"/>
      <c r="AF876" s="15"/>
      <c r="AG876" s="15"/>
      <c r="AH876" s="15"/>
      <c r="AI876" s="15"/>
      <c r="AJ876" s="15"/>
      <c r="AK876" s="15"/>
      <c r="AL876" s="15"/>
      <c r="AM876" s="15"/>
      <c r="AN876" s="15"/>
      <c r="AO876" s="15"/>
      <c r="AP876" s="15"/>
      <c r="AQ876" s="15"/>
      <c r="AR876" s="15"/>
      <c r="AS876" s="15"/>
      <c r="AT876" s="15"/>
      <c r="AU876" s="15"/>
      <c r="AV876" s="15"/>
      <c r="AW876" s="15"/>
      <c r="AX876" s="15"/>
      <c r="AY876" s="15"/>
      <c r="AZ876" s="15"/>
      <c r="BA876" s="15"/>
      <c r="BB876" s="15"/>
      <c r="BC876" s="15"/>
      <c r="BD876" s="15"/>
      <c r="BE876" s="15"/>
      <c r="BF876" s="15"/>
      <c r="BG876" s="15"/>
      <c r="BH876" s="15"/>
      <c r="BI876" s="15"/>
      <c r="BJ876" s="15"/>
      <c r="BK876" s="15"/>
      <c r="BL876" s="15"/>
      <c r="BM876" s="15"/>
      <c r="BN876" s="15"/>
      <c r="BO876" s="15"/>
      <c r="BP876" s="15"/>
      <c r="BQ876" s="15"/>
      <c r="BR876" s="15"/>
      <c r="BS876" s="15"/>
      <c r="BT876" s="15"/>
      <c r="BU876" s="15"/>
      <c r="BV876" s="15"/>
      <c r="BW876" s="15"/>
      <c r="BX876" s="15"/>
      <c r="BY876" s="15"/>
      <c r="BZ876" s="15"/>
      <c r="CA876" s="8"/>
      <c r="CB876" s="8"/>
      <c r="CC876" s="8"/>
      <c r="CD876" s="8"/>
      <c r="CE876" s="8"/>
      <c r="CF876" s="8"/>
      <c r="CG876" s="8"/>
      <c r="CH876" s="8"/>
      <c r="CI876" s="8"/>
      <c r="CJ876" s="8"/>
      <c r="CK876" s="8"/>
      <c r="CL876" s="8"/>
      <c r="CM876" s="8"/>
      <c r="CN876" s="8"/>
      <c r="CO876" s="8"/>
      <c r="CP876" s="8"/>
      <c r="CQ876" s="8"/>
      <c r="CR876" s="8"/>
      <c r="CS876" s="8"/>
      <c r="CT876" s="8"/>
      <c r="CU876" s="8"/>
      <c r="CV876" s="8"/>
      <c r="CW876" s="8"/>
      <c r="CX876" s="8"/>
    </row>
    <row r="877" ht="14.25" customHeight="1">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c r="AA877" s="15"/>
      <c r="AB877" s="15"/>
      <c r="AC877" s="15"/>
      <c r="AD877" s="15"/>
      <c r="AE877" s="15"/>
      <c r="AF877" s="15"/>
      <c r="AG877" s="15"/>
      <c r="AH877" s="15"/>
      <c r="AI877" s="15"/>
      <c r="AJ877" s="15"/>
      <c r="AK877" s="15"/>
      <c r="AL877" s="15"/>
      <c r="AM877" s="15"/>
      <c r="AN877" s="15"/>
      <c r="AO877" s="15"/>
      <c r="AP877" s="15"/>
      <c r="AQ877" s="15"/>
      <c r="AR877" s="15"/>
      <c r="AS877" s="15"/>
      <c r="AT877" s="15"/>
      <c r="AU877" s="15"/>
      <c r="AV877" s="15"/>
      <c r="AW877" s="15"/>
      <c r="AX877" s="15"/>
      <c r="AY877" s="15"/>
      <c r="AZ877" s="15"/>
      <c r="BA877" s="15"/>
      <c r="BB877" s="15"/>
      <c r="BC877" s="15"/>
      <c r="BD877" s="15"/>
      <c r="BE877" s="15"/>
      <c r="BF877" s="15"/>
      <c r="BG877" s="15"/>
      <c r="BH877" s="15"/>
      <c r="BI877" s="15"/>
      <c r="BJ877" s="15"/>
      <c r="BK877" s="15"/>
      <c r="BL877" s="15"/>
      <c r="BM877" s="15"/>
      <c r="BN877" s="15"/>
      <c r="BO877" s="15"/>
      <c r="BP877" s="15"/>
      <c r="BQ877" s="15"/>
      <c r="BR877" s="15"/>
      <c r="BS877" s="15"/>
      <c r="BT877" s="15"/>
      <c r="BU877" s="15"/>
      <c r="BV877" s="15"/>
      <c r="BW877" s="15"/>
      <c r="BX877" s="15"/>
      <c r="BY877" s="15"/>
      <c r="BZ877" s="15"/>
      <c r="CA877" s="8"/>
      <c r="CB877" s="8"/>
      <c r="CC877" s="8"/>
      <c r="CD877" s="8"/>
      <c r="CE877" s="8"/>
      <c r="CF877" s="8"/>
      <c r="CG877" s="8"/>
      <c r="CH877" s="8"/>
      <c r="CI877" s="8"/>
      <c r="CJ877" s="8"/>
      <c r="CK877" s="8"/>
      <c r="CL877" s="8"/>
      <c r="CM877" s="8"/>
      <c r="CN877" s="8"/>
      <c r="CO877" s="8"/>
      <c r="CP877" s="8"/>
      <c r="CQ877" s="8"/>
      <c r="CR877" s="8"/>
      <c r="CS877" s="8"/>
      <c r="CT877" s="8"/>
      <c r="CU877" s="8"/>
      <c r="CV877" s="8"/>
      <c r="CW877" s="8"/>
      <c r="CX877" s="8"/>
    </row>
    <row r="878" ht="14.25" customHeight="1">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c r="BC878" s="15"/>
      <c r="BD878" s="15"/>
      <c r="BE878" s="15"/>
      <c r="BF878" s="15"/>
      <c r="BG878" s="15"/>
      <c r="BH878" s="15"/>
      <c r="BI878" s="15"/>
      <c r="BJ878" s="15"/>
      <c r="BK878" s="15"/>
      <c r="BL878" s="15"/>
      <c r="BM878" s="15"/>
      <c r="BN878" s="15"/>
      <c r="BO878" s="15"/>
      <c r="BP878" s="15"/>
      <c r="BQ878" s="15"/>
      <c r="BR878" s="15"/>
      <c r="BS878" s="15"/>
      <c r="BT878" s="15"/>
      <c r="BU878" s="15"/>
      <c r="BV878" s="15"/>
      <c r="BW878" s="15"/>
      <c r="BX878" s="15"/>
      <c r="BY878" s="15"/>
      <c r="BZ878" s="15"/>
      <c r="CA878" s="8"/>
      <c r="CB878" s="8"/>
      <c r="CC878" s="8"/>
      <c r="CD878" s="8"/>
      <c r="CE878" s="8"/>
      <c r="CF878" s="8"/>
      <c r="CG878" s="8"/>
      <c r="CH878" s="8"/>
      <c r="CI878" s="8"/>
      <c r="CJ878" s="8"/>
      <c r="CK878" s="8"/>
      <c r="CL878" s="8"/>
      <c r="CM878" s="8"/>
      <c r="CN878" s="8"/>
      <c r="CO878" s="8"/>
      <c r="CP878" s="8"/>
      <c r="CQ878" s="8"/>
      <c r="CR878" s="8"/>
      <c r="CS878" s="8"/>
      <c r="CT878" s="8"/>
      <c r="CU878" s="8"/>
      <c r="CV878" s="8"/>
      <c r="CW878" s="8"/>
      <c r="CX878" s="8"/>
    </row>
    <row r="879" ht="14.25" customHeight="1">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c r="AA879" s="15"/>
      <c r="AB879" s="15"/>
      <c r="AC879" s="15"/>
      <c r="AD879" s="15"/>
      <c r="AE879" s="15"/>
      <c r="AF879" s="15"/>
      <c r="AG879" s="15"/>
      <c r="AH879" s="15"/>
      <c r="AI879" s="15"/>
      <c r="AJ879" s="15"/>
      <c r="AK879" s="15"/>
      <c r="AL879" s="15"/>
      <c r="AM879" s="15"/>
      <c r="AN879" s="15"/>
      <c r="AO879" s="15"/>
      <c r="AP879" s="15"/>
      <c r="AQ879" s="15"/>
      <c r="AR879" s="15"/>
      <c r="AS879" s="15"/>
      <c r="AT879" s="15"/>
      <c r="AU879" s="15"/>
      <c r="AV879" s="15"/>
      <c r="AW879" s="15"/>
      <c r="AX879" s="15"/>
      <c r="AY879" s="15"/>
      <c r="AZ879" s="15"/>
      <c r="BA879" s="15"/>
      <c r="BB879" s="15"/>
      <c r="BC879" s="15"/>
      <c r="BD879" s="15"/>
      <c r="BE879" s="15"/>
      <c r="BF879" s="15"/>
      <c r="BG879" s="15"/>
      <c r="BH879" s="15"/>
      <c r="BI879" s="15"/>
      <c r="BJ879" s="15"/>
      <c r="BK879" s="15"/>
      <c r="BL879" s="15"/>
      <c r="BM879" s="15"/>
      <c r="BN879" s="15"/>
      <c r="BO879" s="15"/>
      <c r="BP879" s="15"/>
      <c r="BQ879" s="15"/>
      <c r="BR879" s="15"/>
      <c r="BS879" s="15"/>
      <c r="BT879" s="15"/>
      <c r="BU879" s="15"/>
      <c r="BV879" s="15"/>
      <c r="BW879" s="15"/>
      <c r="BX879" s="15"/>
      <c r="BY879" s="15"/>
      <c r="BZ879" s="15"/>
      <c r="CA879" s="8"/>
      <c r="CB879" s="8"/>
      <c r="CC879" s="8"/>
      <c r="CD879" s="8"/>
      <c r="CE879" s="8"/>
      <c r="CF879" s="8"/>
      <c r="CG879" s="8"/>
      <c r="CH879" s="8"/>
      <c r="CI879" s="8"/>
      <c r="CJ879" s="8"/>
      <c r="CK879" s="8"/>
      <c r="CL879" s="8"/>
      <c r="CM879" s="8"/>
      <c r="CN879" s="8"/>
      <c r="CO879" s="8"/>
      <c r="CP879" s="8"/>
      <c r="CQ879" s="8"/>
      <c r="CR879" s="8"/>
      <c r="CS879" s="8"/>
      <c r="CT879" s="8"/>
      <c r="CU879" s="8"/>
      <c r="CV879" s="8"/>
      <c r="CW879" s="8"/>
      <c r="CX879" s="8"/>
    </row>
    <row r="880" ht="14.25" customHeight="1">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c r="BC880" s="15"/>
      <c r="BD880" s="15"/>
      <c r="BE880" s="15"/>
      <c r="BF880" s="15"/>
      <c r="BG880" s="15"/>
      <c r="BH880" s="15"/>
      <c r="BI880" s="15"/>
      <c r="BJ880" s="15"/>
      <c r="BK880" s="15"/>
      <c r="BL880" s="15"/>
      <c r="BM880" s="15"/>
      <c r="BN880" s="15"/>
      <c r="BO880" s="15"/>
      <c r="BP880" s="15"/>
      <c r="BQ880" s="15"/>
      <c r="BR880" s="15"/>
      <c r="BS880" s="15"/>
      <c r="BT880" s="15"/>
      <c r="BU880" s="15"/>
      <c r="BV880" s="15"/>
      <c r="BW880" s="15"/>
      <c r="BX880" s="15"/>
      <c r="BY880" s="15"/>
      <c r="BZ880" s="15"/>
      <c r="CA880" s="8"/>
      <c r="CB880" s="8"/>
      <c r="CC880" s="8"/>
      <c r="CD880" s="8"/>
      <c r="CE880" s="8"/>
      <c r="CF880" s="8"/>
      <c r="CG880" s="8"/>
      <c r="CH880" s="8"/>
      <c r="CI880" s="8"/>
      <c r="CJ880" s="8"/>
      <c r="CK880" s="8"/>
      <c r="CL880" s="8"/>
      <c r="CM880" s="8"/>
      <c r="CN880" s="8"/>
      <c r="CO880" s="8"/>
      <c r="CP880" s="8"/>
      <c r="CQ880" s="8"/>
      <c r="CR880" s="8"/>
      <c r="CS880" s="8"/>
      <c r="CT880" s="8"/>
      <c r="CU880" s="8"/>
      <c r="CV880" s="8"/>
      <c r="CW880" s="8"/>
      <c r="CX880" s="8"/>
    </row>
    <row r="881" ht="14.25" customHeight="1">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c r="AA881" s="15"/>
      <c r="AB881" s="15"/>
      <c r="AC881" s="15"/>
      <c r="AD881" s="15"/>
      <c r="AE881" s="15"/>
      <c r="AF881" s="15"/>
      <c r="AG881" s="15"/>
      <c r="AH881" s="15"/>
      <c r="AI881" s="15"/>
      <c r="AJ881" s="15"/>
      <c r="AK881" s="15"/>
      <c r="AL881" s="15"/>
      <c r="AM881" s="15"/>
      <c r="AN881" s="15"/>
      <c r="AO881" s="15"/>
      <c r="AP881" s="15"/>
      <c r="AQ881" s="15"/>
      <c r="AR881" s="15"/>
      <c r="AS881" s="15"/>
      <c r="AT881" s="15"/>
      <c r="AU881" s="15"/>
      <c r="AV881" s="15"/>
      <c r="AW881" s="15"/>
      <c r="AX881" s="15"/>
      <c r="AY881" s="15"/>
      <c r="AZ881" s="15"/>
      <c r="BA881" s="15"/>
      <c r="BB881" s="15"/>
      <c r="BC881" s="15"/>
      <c r="BD881" s="15"/>
      <c r="BE881" s="15"/>
      <c r="BF881" s="15"/>
      <c r="BG881" s="15"/>
      <c r="BH881" s="15"/>
      <c r="BI881" s="15"/>
      <c r="BJ881" s="15"/>
      <c r="BK881" s="15"/>
      <c r="BL881" s="15"/>
      <c r="BM881" s="15"/>
      <c r="BN881" s="15"/>
      <c r="BO881" s="15"/>
      <c r="BP881" s="15"/>
      <c r="BQ881" s="15"/>
      <c r="BR881" s="15"/>
      <c r="BS881" s="15"/>
      <c r="BT881" s="15"/>
      <c r="BU881" s="15"/>
      <c r="BV881" s="15"/>
      <c r="BW881" s="15"/>
      <c r="BX881" s="15"/>
      <c r="BY881" s="15"/>
      <c r="BZ881" s="15"/>
      <c r="CA881" s="8"/>
      <c r="CB881" s="8"/>
      <c r="CC881" s="8"/>
      <c r="CD881" s="8"/>
      <c r="CE881" s="8"/>
      <c r="CF881" s="8"/>
      <c r="CG881" s="8"/>
      <c r="CH881" s="8"/>
      <c r="CI881" s="8"/>
      <c r="CJ881" s="8"/>
      <c r="CK881" s="8"/>
      <c r="CL881" s="8"/>
      <c r="CM881" s="8"/>
      <c r="CN881" s="8"/>
      <c r="CO881" s="8"/>
      <c r="CP881" s="8"/>
      <c r="CQ881" s="8"/>
      <c r="CR881" s="8"/>
      <c r="CS881" s="8"/>
      <c r="CT881" s="8"/>
      <c r="CU881" s="8"/>
      <c r="CV881" s="8"/>
      <c r="CW881" s="8"/>
      <c r="CX881" s="8"/>
    </row>
    <row r="882" ht="14.25" customHeight="1">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c r="BC882" s="15"/>
      <c r="BD882" s="15"/>
      <c r="BE882" s="15"/>
      <c r="BF882" s="15"/>
      <c r="BG882" s="15"/>
      <c r="BH882" s="15"/>
      <c r="BI882" s="15"/>
      <c r="BJ882" s="15"/>
      <c r="BK882" s="15"/>
      <c r="BL882" s="15"/>
      <c r="BM882" s="15"/>
      <c r="BN882" s="15"/>
      <c r="BO882" s="15"/>
      <c r="BP882" s="15"/>
      <c r="BQ882" s="15"/>
      <c r="BR882" s="15"/>
      <c r="BS882" s="15"/>
      <c r="BT882" s="15"/>
      <c r="BU882" s="15"/>
      <c r="BV882" s="15"/>
      <c r="BW882" s="15"/>
      <c r="BX882" s="15"/>
      <c r="BY882" s="15"/>
      <c r="BZ882" s="15"/>
      <c r="CA882" s="8"/>
      <c r="CB882" s="8"/>
      <c r="CC882" s="8"/>
      <c r="CD882" s="8"/>
      <c r="CE882" s="8"/>
      <c r="CF882" s="8"/>
      <c r="CG882" s="8"/>
      <c r="CH882" s="8"/>
      <c r="CI882" s="8"/>
      <c r="CJ882" s="8"/>
      <c r="CK882" s="8"/>
      <c r="CL882" s="8"/>
      <c r="CM882" s="8"/>
      <c r="CN882" s="8"/>
      <c r="CO882" s="8"/>
      <c r="CP882" s="8"/>
      <c r="CQ882" s="8"/>
      <c r="CR882" s="8"/>
      <c r="CS882" s="8"/>
      <c r="CT882" s="8"/>
      <c r="CU882" s="8"/>
      <c r="CV882" s="8"/>
      <c r="CW882" s="8"/>
      <c r="CX882" s="8"/>
    </row>
    <row r="883" ht="14.25" customHeight="1">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c r="AA883" s="15"/>
      <c r="AB883" s="15"/>
      <c r="AC883" s="15"/>
      <c r="AD883" s="15"/>
      <c r="AE883" s="15"/>
      <c r="AF883" s="15"/>
      <c r="AG883" s="15"/>
      <c r="AH883" s="15"/>
      <c r="AI883" s="15"/>
      <c r="AJ883" s="15"/>
      <c r="AK883" s="15"/>
      <c r="AL883" s="15"/>
      <c r="AM883" s="15"/>
      <c r="AN883" s="15"/>
      <c r="AO883" s="15"/>
      <c r="AP883" s="15"/>
      <c r="AQ883" s="15"/>
      <c r="AR883" s="15"/>
      <c r="AS883" s="15"/>
      <c r="AT883" s="15"/>
      <c r="AU883" s="15"/>
      <c r="AV883" s="15"/>
      <c r="AW883" s="15"/>
      <c r="AX883" s="15"/>
      <c r="AY883" s="15"/>
      <c r="AZ883" s="15"/>
      <c r="BA883" s="15"/>
      <c r="BB883" s="15"/>
      <c r="BC883" s="15"/>
      <c r="BD883" s="15"/>
      <c r="BE883" s="15"/>
      <c r="BF883" s="15"/>
      <c r="BG883" s="15"/>
      <c r="BH883" s="15"/>
      <c r="BI883" s="15"/>
      <c r="BJ883" s="15"/>
      <c r="BK883" s="15"/>
      <c r="BL883" s="15"/>
      <c r="BM883" s="15"/>
      <c r="BN883" s="15"/>
      <c r="BO883" s="15"/>
      <c r="BP883" s="15"/>
      <c r="BQ883" s="15"/>
      <c r="BR883" s="15"/>
      <c r="BS883" s="15"/>
      <c r="BT883" s="15"/>
      <c r="BU883" s="15"/>
      <c r="BV883" s="15"/>
      <c r="BW883" s="15"/>
      <c r="BX883" s="15"/>
      <c r="BY883" s="15"/>
      <c r="BZ883" s="15"/>
      <c r="CA883" s="8"/>
      <c r="CB883" s="8"/>
      <c r="CC883" s="8"/>
      <c r="CD883" s="8"/>
      <c r="CE883" s="8"/>
      <c r="CF883" s="8"/>
      <c r="CG883" s="8"/>
      <c r="CH883" s="8"/>
      <c r="CI883" s="8"/>
      <c r="CJ883" s="8"/>
      <c r="CK883" s="8"/>
      <c r="CL883" s="8"/>
      <c r="CM883" s="8"/>
      <c r="CN883" s="8"/>
      <c r="CO883" s="8"/>
      <c r="CP883" s="8"/>
      <c r="CQ883" s="8"/>
      <c r="CR883" s="8"/>
      <c r="CS883" s="8"/>
      <c r="CT883" s="8"/>
      <c r="CU883" s="8"/>
      <c r="CV883" s="8"/>
      <c r="CW883" s="8"/>
      <c r="CX883" s="8"/>
    </row>
    <row r="884" ht="14.25" customHeight="1">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c r="BC884" s="15"/>
      <c r="BD884" s="15"/>
      <c r="BE884" s="15"/>
      <c r="BF884" s="15"/>
      <c r="BG884" s="15"/>
      <c r="BH884" s="15"/>
      <c r="BI884" s="15"/>
      <c r="BJ884" s="15"/>
      <c r="BK884" s="15"/>
      <c r="BL884" s="15"/>
      <c r="BM884" s="15"/>
      <c r="BN884" s="15"/>
      <c r="BO884" s="15"/>
      <c r="BP884" s="15"/>
      <c r="BQ884" s="15"/>
      <c r="BR884" s="15"/>
      <c r="BS884" s="15"/>
      <c r="BT884" s="15"/>
      <c r="BU884" s="15"/>
      <c r="BV884" s="15"/>
      <c r="BW884" s="15"/>
      <c r="BX884" s="15"/>
      <c r="BY884" s="15"/>
      <c r="BZ884" s="15"/>
      <c r="CA884" s="8"/>
      <c r="CB884" s="8"/>
      <c r="CC884" s="8"/>
      <c r="CD884" s="8"/>
      <c r="CE884" s="8"/>
      <c r="CF884" s="8"/>
      <c r="CG884" s="8"/>
      <c r="CH884" s="8"/>
      <c r="CI884" s="8"/>
      <c r="CJ884" s="8"/>
      <c r="CK884" s="8"/>
      <c r="CL884" s="8"/>
      <c r="CM884" s="8"/>
      <c r="CN884" s="8"/>
      <c r="CO884" s="8"/>
      <c r="CP884" s="8"/>
      <c r="CQ884" s="8"/>
      <c r="CR884" s="8"/>
      <c r="CS884" s="8"/>
      <c r="CT884" s="8"/>
      <c r="CU884" s="8"/>
      <c r="CV884" s="8"/>
      <c r="CW884" s="8"/>
      <c r="CX884" s="8"/>
    </row>
    <row r="885" ht="14.25" customHeight="1">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c r="AA885" s="15"/>
      <c r="AB885" s="15"/>
      <c r="AC885" s="15"/>
      <c r="AD885" s="15"/>
      <c r="AE885" s="15"/>
      <c r="AF885" s="15"/>
      <c r="AG885" s="15"/>
      <c r="AH885" s="15"/>
      <c r="AI885" s="15"/>
      <c r="AJ885" s="15"/>
      <c r="AK885" s="15"/>
      <c r="AL885" s="15"/>
      <c r="AM885" s="15"/>
      <c r="AN885" s="15"/>
      <c r="AO885" s="15"/>
      <c r="AP885" s="15"/>
      <c r="AQ885" s="15"/>
      <c r="AR885" s="15"/>
      <c r="AS885" s="15"/>
      <c r="AT885" s="15"/>
      <c r="AU885" s="15"/>
      <c r="AV885" s="15"/>
      <c r="AW885" s="15"/>
      <c r="AX885" s="15"/>
      <c r="AY885" s="15"/>
      <c r="AZ885" s="15"/>
      <c r="BA885" s="15"/>
      <c r="BB885" s="15"/>
      <c r="BC885" s="15"/>
      <c r="BD885" s="15"/>
      <c r="BE885" s="15"/>
      <c r="BF885" s="15"/>
      <c r="BG885" s="15"/>
      <c r="BH885" s="15"/>
      <c r="BI885" s="15"/>
      <c r="BJ885" s="15"/>
      <c r="BK885" s="15"/>
      <c r="BL885" s="15"/>
      <c r="BM885" s="15"/>
      <c r="BN885" s="15"/>
      <c r="BO885" s="15"/>
      <c r="BP885" s="15"/>
      <c r="BQ885" s="15"/>
      <c r="BR885" s="15"/>
      <c r="BS885" s="15"/>
      <c r="BT885" s="15"/>
      <c r="BU885" s="15"/>
      <c r="BV885" s="15"/>
      <c r="BW885" s="15"/>
      <c r="BX885" s="15"/>
      <c r="BY885" s="15"/>
      <c r="BZ885" s="15"/>
      <c r="CA885" s="8"/>
      <c r="CB885" s="8"/>
      <c r="CC885" s="8"/>
      <c r="CD885" s="8"/>
      <c r="CE885" s="8"/>
      <c r="CF885" s="8"/>
      <c r="CG885" s="8"/>
      <c r="CH885" s="8"/>
      <c r="CI885" s="8"/>
      <c r="CJ885" s="8"/>
      <c r="CK885" s="8"/>
      <c r="CL885" s="8"/>
      <c r="CM885" s="8"/>
      <c r="CN885" s="8"/>
      <c r="CO885" s="8"/>
      <c r="CP885" s="8"/>
      <c r="CQ885" s="8"/>
      <c r="CR885" s="8"/>
      <c r="CS885" s="8"/>
      <c r="CT885" s="8"/>
      <c r="CU885" s="8"/>
      <c r="CV885" s="8"/>
      <c r="CW885" s="8"/>
      <c r="CX885" s="8"/>
    </row>
    <row r="886" ht="14.25" customHeight="1">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c r="BC886" s="15"/>
      <c r="BD886" s="15"/>
      <c r="BE886" s="15"/>
      <c r="BF886" s="15"/>
      <c r="BG886" s="15"/>
      <c r="BH886" s="15"/>
      <c r="BI886" s="15"/>
      <c r="BJ886" s="15"/>
      <c r="BK886" s="15"/>
      <c r="BL886" s="15"/>
      <c r="BM886" s="15"/>
      <c r="BN886" s="15"/>
      <c r="BO886" s="15"/>
      <c r="BP886" s="15"/>
      <c r="BQ886" s="15"/>
      <c r="BR886" s="15"/>
      <c r="BS886" s="15"/>
      <c r="BT886" s="15"/>
      <c r="BU886" s="15"/>
      <c r="BV886" s="15"/>
      <c r="BW886" s="15"/>
      <c r="BX886" s="15"/>
      <c r="BY886" s="15"/>
      <c r="BZ886" s="15"/>
      <c r="CA886" s="8"/>
      <c r="CB886" s="8"/>
      <c r="CC886" s="8"/>
      <c r="CD886" s="8"/>
      <c r="CE886" s="8"/>
      <c r="CF886" s="8"/>
      <c r="CG886" s="8"/>
      <c r="CH886" s="8"/>
      <c r="CI886" s="8"/>
      <c r="CJ886" s="8"/>
      <c r="CK886" s="8"/>
      <c r="CL886" s="8"/>
      <c r="CM886" s="8"/>
      <c r="CN886" s="8"/>
      <c r="CO886" s="8"/>
      <c r="CP886" s="8"/>
      <c r="CQ886" s="8"/>
      <c r="CR886" s="8"/>
      <c r="CS886" s="8"/>
      <c r="CT886" s="8"/>
      <c r="CU886" s="8"/>
      <c r="CV886" s="8"/>
      <c r="CW886" s="8"/>
      <c r="CX886" s="8"/>
    </row>
    <row r="887" ht="14.25" customHeight="1">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c r="AA887" s="15"/>
      <c r="AB887" s="15"/>
      <c r="AC887" s="15"/>
      <c r="AD887" s="15"/>
      <c r="AE887" s="15"/>
      <c r="AF887" s="15"/>
      <c r="AG887" s="15"/>
      <c r="AH887" s="15"/>
      <c r="AI887" s="15"/>
      <c r="AJ887" s="15"/>
      <c r="AK887" s="15"/>
      <c r="AL887" s="15"/>
      <c r="AM887" s="15"/>
      <c r="AN887" s="15"/>
      <c r="AO887" s="15"/>
      <c r="AP887" s="15"/>
      <c r="AQ887" s="15"/>
      <c r="AR887" s="15"/>
      <c r="AS887" s="15"/>
      <c r="AT887" s="15"/>
      <c r="AU887" s="15"/>
      <c r="AV887" s="15"/>
      <c r="AW887" s="15"/>
      <c r="AX887" s="15"/>
      <c r="AY887" s="15"/>
      <c r="AZ887" s="15"/>
      <c r="BA887" s="15"/>
      <c r="BB887" s="15"/>
      <c r="BC887" s="15"/>
      <c r="BD887" s="15"/>
      <c r="BE887" s="15"/>
      <c r="BF887" s="15"/>
      <c r="BG887" s="15"/>
      <c r="BH887" s="15"/>
      <c r="BI887" s="15"/>
      <c r="BJ887" s="15"/>
      <c r="BK887" s="15"/>
      <c r="BL887" s="15"/>
      <c r="BM887" s="15"/>
      <c r="BN887" s="15"/>
      <c r="BO887" s="15"/>
      <c r="BP887" s="15"/>
      <c r="BQ887" s="15"/>
      <c r="BR887" s="15"/>
      <c r="BS887" s="15"/>
      <c r="BT887" s="15"/>
      <c r="BU887" s="15"/>
      <c r="BV887" s="15"/>
      <c r="BW887" s="15"/>
      <c r="BX887" s="15"/>
      <c r="BY887" s="15"/>
      <c r="BZ887" s="15"/>
      <c r="CA887" s="8"/>
      <c r="CB887" s="8"/>
      <c r="CC887" s="8"/>
      <c r="CD887" s="8"/>
      <c r="CE887" s="8"/>
      <c r="CF887" s="8"/>
      <c r="CG887" s="8"/>
      <c r="CH887" s="8"/>
      <c r="CI887" s="8"/>
      <c r="CJ887" s="8"/>
      <c r="CK887" s="8"/>
      <c r="CL887" s="8"/>
      <c r="CM887" s="8"/>
      <c r="CN887" s="8"/>
      <c r="CO887" s="8"/>
      <c r="CP887" s="8"/>
      <c r="CQ887" s="8"/>
      <c r="CR887" s="8"/>
      <c r="CS887" s="8"/>
      <c r="CT887" s="8"/>
      <c r="CU887" s="8"/>
      <c r="CV887" s="8"/>
      <c r="CW887" s="8"/>
      <c r="CX887" s="8"/>
    </row>
    <row r="888" ht="14.25" customHeight="1">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c r="BC888" s="15"/>
      <c r="BD888" s="15"/>
      <c r="BE888" s="15"/>
      <c r="BF888" s="15"/>
      <c r="BG888" s="15"/>
      <c r="BH888" s="15"/>
      <c r="BI888" s="15"/>
      <c r="BJ888" s="15"/>
      <c r="BK888" s="15"/>
      <c r="BL888" s="15"/>
      <c r="BM888" s="15"/>
      <c r="BN888" s="15"/>
      <c r="BO888" s="15"/>
      <c r="BP888" s="15"/>
      <c r="BQ888" s="15"/>
      <c r="BR888" s="15"/>
      <c r="BS888" s="15"/>
      <c r="BT888" s="15"/>
      <c r="BU888" s="15"/>
      <c r="BV888" s="15"/>
      <c r="BW888" s="15"/>
      <c r="BX888" s="15"/>
      <c r="BY888" s="15"/>
      <c r="BZ888" s="15"/>
      <c r="CA888" s="8"/>
      <c r="CB888" s="8"/>
      <c r="CC888" s="8"/>
      <c r="CD888" s="8"/>
      <c r="CE888" s="8"/>
      <c r="CF888" s="8"/>
      <c r="CG888" s="8"/>
      <c r="CH888" s="8"/>
      <c r="CI888" s="8"/>
      <c r="CJ888" s="8"/>
      <c r="CK888" s="8"/>
      <c r="CL888" s="8"/>
      <c r="CM888" s="8"/>
      <c r="CN888" s="8"/>
      <c r="CO888" s="8"/>
      <c r="CP888" s="8"/>
      <c r="CQ888" s="8"/>
      <c r="CR888" s="8"/>
      <c r="CS888" s="8"/>
      <c r="CT888" s="8"/>
      <c r="CU888" s="8"/>
      <c r="CV888" s="8"/>
      <c r="CW888" s="8"/>
      <c r="CX888" s="8"/>
    </row>
    <row r="889" ht="14.25" customHeight="1">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c r="AA889" s="15"/>
      <c r="AB889" s="15"/>
      <c r="AC889" s="15"/>
      <c r="AD889" s="15"/>
      <c r="AE889" s="15"/>
      <c r="AF889" s="15"/>
      <c r="AG889" s="15"/>
      <c r="AH889" s="15"/>
      <c r="AI889" s="15"/>
      <c r="AJ889" s="15"/>
      <c r="AK889" s="15"/>
      <c r="AL889" s="15"/>
      <c r="AM889" s="15"/>
      <c r="AN889" s="15"/>
      <c r="AO889" s="15"/>
      <c r="AP889" s="15"/>
      <c r="AQ889" s="15"/>
      <c r="AR889" s="15"/>
      <c r="AS889" s="15"/>
      <c r="AT889" s="15"/>
      <c r="AU889" s="15"/>
      <c r="AV889" s="15"/>
      <c r="AW889" s="15"/>
      <c r="AX889" s="15"/>
      <c r="AY889" s="15"/>
      <c r="AZ889" s="15"/>
      <c r="BA889" s="15"/>
      <c r="BB889" s="15"/>
      <c r="BC889" s="15"/>
      <c r="BD889" s="15"/>
      <c r="BE889" s="15"/>
      <c r="BF889" s="15"/>
      <c r="BG889" s="15"/>
      <c r="BH889" s="15"/>
      <c r="BI889" s="15"/>
      <c r="BJ889" s="15"/>
      <c r="BK889" s="15"/>
      <c r="BL889" s="15"/>
      <c r="BM889" s="15"/>
      <c r="BN889" s="15"/>
      <c r="BO889" s="15"/>
      <c r="BP889" s="15"/>
      <c r="BQ889" s="15"/>
      <c r="BR889" s="15"/>
      <c r="BS889" s="15"/>
      <c r="BT889" s="15"/>
      <c r="BU889" s="15"/>
      <c r="BV889" s="15"/>
      <c r="BW889" s="15"/>
      <c r="BX889" s="15"/>
      <c r="BY889" s="15"/>
      <c r="BZ889" s="15"/>
      <c r="CA889" s="8"/>
      <c r="CB889" s="8"/>
      <c r="CC889" s="8"/>
      <c r="CD889" s="8"/>
      <c r="CE889" s="8"/>
      <c r="CF889" s="8"/>
      <c r="CG889" s="8"/>
      <c r="CH889" s="8"/>
      <c r="CI889" s="8"/>
      <c r="CJ889" s="8"/>
      <c r="CK889" s="8"/>
      <c r="CL889" s="8"/>
      <c r="CM889" s="8"/>
      <c r="CN889" s="8"/>
      <c r="CO889" s="8"/>
      <c r="CP889" s="8"/>
      <c r="CQ889" s="8"/>
      <c r="CR889" s="8"/>
      <c r="CS889" s="8"/>
      <c r="CT889" s="8"/>
      <c r="CU889" s="8"/>
      <c r="CV889" s="8"/>
      <c r="CW889" s="8"/>
      <c r="CX889" s="8"/>
    </row>
    <row r="890" ht="14.25" customHeight="1">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c r="BC890" s="15"/>
      <c r="BD890" s="15"/>
      <c r="BE890" s="15"/>
      <c r="BF890" s="15"/>
      <c r="BG890" s="15"/>
      <c r="BH890" s="15"/>
      <c r="BI890" s="15"/>
      <c r="BJ890" s="15"/>
      <c r="BK890" s="15"/>
      <c r="BL890" s="15"/>
      <c r="BM890" s="15"/>
      <c r="BN890" s="15"/>
      <c r="BO890" s="15"/>
      <c r="BP890" s="15"/>
      <c r="BQ890" s="15"/>
      <c r="BR890" s="15"/>
      <c r="BS890" s="15"/>
      <c r="BT890" s="15"/>
      <c r="BU890" s="15"/>
      <c r="BV890" s="15"/>
      <c r="BW890" s="15"/>
      <c r="BX890" s="15"/>
      <c r="BY890" s="15"/>
      <c r="BZ890" s="15"/>
      <c r="CA890" s="8"/>
      <c r="CB890" s="8"/>
      <c r="CC890" s="8"/>
      <c r="CD890" s="8"/>
      <c r="CE890" s="8"/>
      <c r="CF890" s="8"/>
      <c r="CG890" s="8"/>
      <c r="CH890" s="8"/>
      <c r="CI890" s="8"/>
      <c r="CJ890" s="8"/>
      <c r="CK890" s="8"/>
      <c r="CL890" s="8"/>
      <c r="CM890" s="8"/>
      <c r="CN890" s="8"/>
      <c r="CO890" s="8"/>
      <c r="CP890" s="8"/>
      <c r="CQ890" s="8"/>
      <c r="CR890" s="8"/>
      <c r="CS890" s="8"/>
      <c r="CT890" s="8"/>
      <c r="CU890" s="8"/>
      <c r="CV890" s="8"/>
      <c r="CW890" s="8"/>
      <c r="CX890" s="8"/>
    </row>
    <row r="891" ht="14.25" customHeight="1">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c r="AA891" s="15"/>
      <c r="AB891" s="15"/>
      <c r="AC891" s="15"/>
      <c r="AD891" s="15"/>
      <c r="AE891" s="15"/>
      <c r="AF891" s="15"/>
      <c r="AG891" s="15"/>
      <c r="AH891" s="15"/>
      <c r="AI891" s="15"/>
      <c r="AJ891" s="15"/>
      <c r="AK891" s="15"/>
      <c r="AL891" s="15"/>
      <c r="AM891" s="15"/>
      <c r="AN891" s="15"/>
      <c r="AO891" s="15"/>
      <c r="AP891" s="15"/>
      <c r="AQ891" s="15"/>
      <c r="AR891" s="15"/>
      <c r="AS891" s="15"/>
      <c r="AT891" s="15"/>
      <c r="AU891" s="15"/>
      <c r="AV891" s="15"/>
      <c r="AW891" s="15"/>
      <c r="AX891" s="15"/>
      <c r="AY891" s="15"/>
      <c r="AZ891" s="15"/>
      <c r="BA891" s="15"/>
      <c r="BB891" s="15"/>
      <c r="BC891" s="15"/>
      <c r="BD891" s="15"/>
      <c r="BE891" s="15"/>
      <c r="BF891" s="15"/>
      <c r="BG891" s="15"/>
      <c r="BH891" s="15"/>
      <c r="BI891" s="15"/>
      <c r="BJ891" s="15"/>
      <c r="BK891" s="15"/>
      <c r="BL891" s="15"/>
      <c r="BM891" s="15"/>
      <c r="BN891" s="15"/>
      <c r="BO891" s="15"/>
      <c r="BP891" s="15"/>
      <c r="BQ891" s="15"/>
      <c r="BR891" s="15"/>
      <c r="BS891" s="15"/>
      <c r="BT891" s="15"/>
      <c r="BU891" s="15"/>
      <c r="BV891" s="15"/>
      <c r="BW891" s="15"/>
      <c r="BX891" s="15"/>
      <c r="BY891" s="15"/>
      <c r="BZ891" s="15"/>
      <c r="CA891" s="8"/>
      <c r="CB891" s="8"/>
      <c r="CC891" s="8"/>
      <c r="CD891" s="8"/>
      <c r="CE891" s="8"/>
      <c r="CF891" s="8"/>
      <c r="CG891" s="8"/>
      <c r="CH891" s="8"/>
      <c r="CI891" s="8"/>
      <c r="CJ891" s="8"/>
      <c r="CK891" s="8"/>
      <c r="CL891" s="8"/>
      <c r="CM891" s="8"/>
      <c r="CN891" s="8"/>
      <c r="CO891" s="8"/>
      <c r="CP891" s="8"/>
      <c r="CQ891" s="8"/>
      <c r="CR891" s="8"/>
      <c r="CS891" s="8"/>
      <c r="CT891" s="8"/>
      <c r="CU891" s="8"/>
      <c r="CV891" s="8"/>
      <c r="CW891" s="8"/>
      <c r="CX891" s="8"/>
    </row>
    <row r="892" ht="14.25" customHeight="1">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c r="BC892" s="15"/>
      <c r="BD892" s="15"/>
      <c r="BE892" s="15"/>
      <c r="BF892" s="15"/>
      <c r="BG892" s="15"/>
      <c r="BH892" s="15"/>
      <c r="BI892" s="15"/>
      <c r="BJ892" s="15"/>
      <c r="BK892" s="15"/>
      <c r="BL892" s="15"/>
      <c r="BM892" s="15"/>
      <c r="BN892" s="15"/>
      <c r="BO892" s="15"/>
      <c r="BP892" s="15"/>
      <c r="BQ892" s="15"/>
      <c r="BR892" s="15"/>
      <c r="BS892" s="15"/>
      <c r="BT892" s="15"/>
      <c r="BU892" s="15"/>
      <c r="BV892" s="15"/>
      <c r="BW892" s="15"/>
      <c r="BX892" s="15"/>
      <c r="BY892" s="15"/>
      <c r="BZ892" s="15"/>
      <c r="CA892" s="8"/>
      <c r="CB892" s="8"/>
      <c r="CC892" s="8"/>
      <c r="CD892" s="8"/>
      <c r="CE892" s="8"/>
      <c r="CF892" s="8"/>
      <c r="CG892" s="8"/>
      <c r="CH892" s="8"/>
      <c r="CI892" s="8"/>
      <c r="CJ892" s="8"/>
      <c r="CK892" s="8"/>
      <c r="CL892" s="8"/>
      <c r="CM892" s="8"/>
      <c r="CN892" s="8"/>
      <c r="CO892" s="8"/>
      <c r="CP892" s="8"/>
      <c r="CQ892" s="8"/>
      <c r="CR892" s="8"/>
      <c r="CS892" s="8"/>
      <c r="CT892" s="8"/>
      <c r="CU892" s="8"/>
      <c r="CV892" s="8"/>
      <c r="CW892" s="8"/>
      <c r="CX892" s="8"/>
    </row>
    <row r="893" ht="14.25" customHeight="1">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c r="AA893" s="15"/>
      <c r="AB893" s="15"/>
      <c r="AC893" s="15"/>
      <c r="AD893" s="15"/>
      <c r="AE893" s="15"/>
      <c r="AF893" s="15"/>
      <c r="AG893" s="15"/>
      <c r="AH893" s="15"/>
      <c r="AI893" s="15"/>
      <c r="AJ893" s="15"/>
      <c r="AK893" s="15"/>
      <c r="AL893" s="15"/>
      <c r="AM893" s="15"/>
      <c r="AN893" s="15"/>
      <c r="AO893" s="15"/>
      <c r="AP893" s="15"/>
      <c r="AQ893" s="15"/>
      <c r="AR893" s="15"/>
      <c r="AS893" s="15"/>
      <c r="AT893" s="15"/>
      <c r="AU893" s="15"/>
      <c r="AV893" s="15"/>
      <c r="AW893" s="15"/>
      <c r="AX893" s="15"/>
      <c r="AY893" s="15"/>
      <c r="AZ893" s="15"/>
      <c r="BA893" s="15"/>
      <c r="BB893" s="15"/>
      <c r="BC893" s="15"/>
      <c r="BD893" s="15"/>
      <c r="BE893" s="15"/>
      <c r="BF893" s="15"/>
      <c r="BG893" s="15"/>
      <c r="BH893" s="15"/>
      <c r="BI893" s="15"/>
      <c r="BJ893" s="15"/>
      <c r="BK893" s="15"/>
      <c r="BL893" s="15"/>
      <c r="BM893" s="15"/>
      <c r="BN893" s="15"/>
      <c r="BO893" s="15"/>
      <c r="BP893" s="15"/>
      <c r="BQ893" s="15"/>
      <c r="BR893" s="15"/>
      <c r="BS893" s="15"/>
      <c r="BT893" s="15"/>
      <c r="BU893" s="15"/>
      <c r="BV893" s="15"/>
      <c r="BW893" s="15"/>
      <c r="BX893" s="15"/>
      <c r="BY893" s="15"/>
      <c r="BZ893" s="15"/>
      <c r="CA893" s="8"/>
      <c r="CB893" s="8"/>
      <c r="CC893" s="8"/>
      <c r="CD893" s="8"/>
      <c r="CE893" s="8"/>
      <c r="CF893" s="8"/>
      <c r="CG893" s="8"/>
      <c r="CH893" s="8"/>
      <c r="CI893" s="8"/>
      <c r="CJ893" s="8"/>
      <c r="CK893" s="8"/>
      <c r="CL893" s="8"/>
      <c r="CM893" s="8"/>
      <c r="CN893" s="8"/>
      <c r="CO893" s="8"/>
      <c r="CP893" s="8"/>
      <c r="CQ893" s="8"/>
      <c r="CR893" s="8"/>
      <c r="CS893" s="8"/>
      <c r="CT893" s="8"/>
      <c r="CU893" s="8"/>
      <c r="CV893" s="8"/>
      <c r="CW893" s="8"/>
      <c r="CX893" s="8"/>
    </row>
    <row r="894" ht="14.25" customHeight="1">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c r="BC894" s="15"/>
      <c r="BD894" s="15"/>
      <c r="BE894" s="15"/>
      <c r="BF894" s="15"/>
      <c r="BG894" s="15"/>
      <c r="BH894" s="15"/>
      <c r="BI894" s="15"/>
      <c r="BJ894" s="15"/>
      <c r="BK894" s="15"/>
      <c r="BL894" s="15"/>
      <c r="BM894" s="15"/>
      <c r="BN894" s="15"/>
      <c r="BO894" s="15"/>
      <c r="BP894" s="15"/>
      <c r="BQ894" s="15"/>
      <c r="BR894" s="15"/>
      <c r="BS894" s="15"/>
      <c r="BT894" s="15"/>
      <c r="BU894" s="15"/>
      <c r="BV894" s="15"/>
      <c r="BW894" s="15"/>
      <c r="BX894" s="15"/>
      <c r="BY894" s="15"/>
      <c r="BZ894" s="15"/>
      <c r="CA894" s="8"/>
      <c r="CB894" s="8"/>
      <c r="CC894" s="8"/>
      <c r="CD894" s="8"/>
      <c r="CE894" s="8"/>
      <c r="CF894" s="8"/>
      <c r="CG894" s="8"/>
      <c r="CH894" s="8"/>
      <c r="CI894" s="8"/>
      <c r="CJ894" s="8"/>
      <c r="CK894" s="8"/>
      <c r="CL894" s="8"/>
      <c r="CM894" s="8"/>
      <c r="CN894" s="8"/>
      <c r="CO894" s="8"/>
      <c r="CP894" s="8"/>
      <c r="CQ894" s="8"/>
      <c r="CR894" s="8"/>
      <c r="CS894" s="8"/>
      <c r="CT894" s="8"/>
      <c r="CU894" s="8"/>
      <c r="CV894" s="8"/>
      <c r="CW894" s="8"/>
      <c r="CX894" s="8"/>
    </row>
    <row r="895" ht="14.25" customHeight="1">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c r="AA895" s="15"/>
      <c r="AB895" s="15"/>
      <c r="AC895" s="15"/>
      <c r="AD895" s="15"/>
      <c r="AE895" s="15"/>
      <c r="AF895" s="15"/>
      <c r="AG895" s="15"/>
      <c r="AH895" s="15"/>
      <c r="AI895" s="15"/>
      <c r="AJ895" s="15"/>
      <c r="AK895" s="15"/>
      <c r="AL895" s="15"/>
      <c r="AM895" s="15"/>
      <c r="AN895" s="15"/>
      <c r="AO895" s="15"/>
      <c r="AP895" s="15"/>
      <c r="AQ895" s="15"/>
      <c r="AR895" s="15"/>
      <c r="AS895" s="15"/>
      <c r="AT895" s="15"/>
      <c r="AU895" s="15"/>
      <c r="AV895" s="15"/>
      <c r="AW895" s="15"/>
      <c r="AX895" s="15"/>
      <c r="AY895" s="15"/>
      <c r="AZ895" s="15"/>
      <c r="BA895" s="15"/>
      <c r="BB895" s="15"/>
      <c r="BC895" s="15"/>
      <c r="BD895" s="15"/>
      <c r="BE895" s="15"/>
      <c r="BF895" s="15"/>
      <c r="BG895" s="15"/>
      <c r="BH895" s="15"/>
      <c r="BI895" s="15"/>
      <c r="BJ895" s="15"/>
      <c r="BK895" s="15"/>
      <c r="BL895" s="15"/>
      <c r="BM895" s="15"/>
      <c r="BN895" s="15"/>
      <c r="BO895" s="15"/>
      <c r="BP895" s="15"/>
      <c r="BQ895" s="15"/>
      <c r="BR895" s="15"/>
      <c r="BS895" s="15"/>
      <c r="BT895" s="15"/>
      <c r="BU895" s="15"/>
      <c r="BV895" s="15"/>
      <c r="BW895" s="15"/>
      <c r="BX895" s="15"/>
      <c r="BY895" s="15"/>
      <c r="BZ895" s="15"/>
      <c r="CA895" s="8"/>
      <c r="CB895" s="8"/>
      <c r="CC895" s="8"/>
      <c r="CD895" s="8"/>
      <c r="CE895" s="8"/>
      <c r="CF895" s="8"/>
      <c r="CG895" s="8"/>
      <c r="CH895" s="8"/>
      <c r="CI895" s="8"/>
      <c r="CJ895" s="8"/>
      <c r="CK895" s="8"/>
      <c r="CL895" s="8"/>
      <c r="CM895" s="8"/>
      <c r="CN895" s="8"/>
      <c r="CO895" s="8"/>
      <c r="CP895" s="8"/>
      <c r="CQ895" s="8"/>
      <c r="CR895" s="8"/>
      <c r="CS895" s="8"/>
      <c r="CT895" s="8"/>
      <c r="CU895" s="8"/>
      <c r="CV895" s="8"/>
      <c r="CW895" s="8"/>
      <c r="CX895" s="8"/>
    </row>
    <row r="896" ht="14.25" customHeight="1">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c r="BC896" s="15"/>
      <c r="BD896" s="15"/>
      <c r="BE896" s="15"/>
      <c r="BF896" s="15"/>
      <c r="BG896" s="15"/>
      <c r="BH896" s="15"/>
      <c r="BI896" s="15"/>
      <c r="BJ896" s="15"/>
      <c r="BK896" s="15"/>
      <c r="BL896" s="15"/>
      <c r="BM896" s="15"/>
      <c r="BN896" s="15"/>
      <c r="BO896" s="15"/>
      <c r="BP896" s="15"/>
      <c r="BQ896" s="15"/>
      <c r="BR896" s="15"/>
      <c r="BS896" s="15"/>
      <c r="BT896" s="15"/>
      <c r="BU896" s="15"/>
      <c r="BV896" s="15"/>
      <c r="BW896" s="15"/>
      <c r="BX896" s="15"/>
      <c r="BY896" s="15"/>
      <c r="BZ896" s="15"/>
      <c r="CA896" s="8"/>
      <c r="CB896" s="8"/>
      <c r="CC896" s="8"/>
      <c r="CD896" s="8"/>
      <c r="CE896" s="8"/>
      <c r="CF896" s="8"/>
      <c r="CG896" s="8"/>
      <c r="CH896" s="8"/>
      <c r="CI896" s="8"/>
      <c r="CJ896" s="8"/>
      <c r="CK896" s="8"/>
      <c r="CL896" s="8"/>
      <c r="CM896" s="8"/>
      <c r="CN896" s="8"/>
      <c r="CO896" s="8"/>
      <c r="CP896" s="8"/>
      <c r="CQ896" s="8"/>
      <c r="CR896" s="8"/>
      <c r="CS896" s="8"/>
      <c r="CT896" s="8"/>
      <c r="CU896" s="8"/>
      <c r="CV896" s="8"/>
      <c r="CW896" s="8"/>
      <c r="CX896" s="8"/>
    </row>
    <row r="897" ht="14.25" customHeight="1">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c r="AA897" s="15"/>
      <c r="AB897" s="15"/>
      <c r="AC897" s="15"/>
      <c r="AD897" s="15"/>
      <c r="AE897" s="15"/>
      <c r="AF897" s="15"/>
      <c r="AG897" s="15"/>
      <c r="AH897" s="15"/>
      <c r="AI897" s="15"/>
      <c r="AJ897" s="15"/>
      <c r="AK897" s="15"/>
      <c r="AL897" s="15"/>
      <c r="AM897" s="15"/>
      <c r="AN897" s="15"/>
      <c r="AO897" s="15"/>
      <c r="AP897" s="15"/>
      <c r="AQ897" s="15"/>
      <c r="AR897" s="15"/>
      <c r="AS897" s="15"/>
      <c r="AT897" s="15"/>
      <c r="AU897" s="15"/>
      <c r="AV897" s="15"/>
      <c r="AW897" s="15"/>
      <c r="AX897" s="15"/>
      <c r="AY897" s="15"/>
      <c r="AZ897" s="15"/>
      <c r="BA897" s="15"/>
      <c r="BB897" s="15"/>
      <c r="BC897" s="15"/>
      <c r="BD897" s="15"/>
      <c r="BE897" s="15"/>
      <c r="BF897" s="15"/>
      <c r="BG897" s="15"/>
      <c r="BH897" s="15"/>
      <c r="BI897" s="15"/>
      <c r="BJ897" s="15"/>
      <c r="BK897" s="15"/>
      <c r="BL897" s="15"/>
      <c r="BM897" s="15"/>
      <c r="BN897" s="15"/>
      <c r="BO897" s="15"/>
      <c r="BP897" s="15"/>
      <c r="BQ897" s="15"/>
      <c r="BR897" s="15"/>
      <c r="BS897" s="15"/>
      <c r="BT897" s="15"/>
      <c r="BU897" s="15"/>
      <c r="BV897" s="15"/>
      <c r="BW897" s="15"/>
      <c r="BX897" s="15"/>
      <c r="BY897" s="15"/>
      <c r="BZ897" s="15"/>
      <c r="CA897" s="8"/>
      <c r="CB897" s="8"/>
      <c r="CC897" s="8"/>
      <c r="CD897" s="8"/>
      <c r="CE897" s="8"/>
      <c r="CF897" s="8"/>
      <c r="CG897" s="8"/>
      <c r="CH897" s="8"/>
      <c r="CI897" s="8"/>
      <c r="CJ897" s="8"/>
      <c r="CK897" s="8"/>
      <c r="CL897" s="8"/>
      <c r="CM897" s="8"/>
      <c r="CN897" s="8"/>
      <c r="CO897" s="8"/>
      <c r="CP897" s="8"/>
      <c r="CQ897" s="8"/>
      <c r="CR897" s="8"/>
      <c r="CS897" s="8"/>
      <c r="CT897" s="8"/>
      <c r="CU897" s="8"/>
      <c r="CV897" s="8"/>
      <c r="CW897" s="8"/>
      <c r="CX897" s="8"/>
    </row>
    <row r="898" ht="14.25" customHeight="1">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c r="BC898" s="15"/>
      <c r="BD898" s="15"/>
      <c r="BE898" s="15"/>
      <c r="BF898" s="15"/>
      <c r="BG898" s="15"/>
      <c r="BH898" s="15"/>
      <c r="BI898" s="15"/>
      <c r="BJ898" s="15"/>
      <c r="BK898" s="15"/>
      <c r="BL898" s="15"/>
      <c r="BM898" s="15"/>
      <c r="BN898" s="15"/>
      <c r="BO898" s="15"/>
      <c r="BP898" s="15"/>
      <c r="BQ898" s="15"/>
      <c r="BR898" s="15"/>
      <c r="BS898" s="15"/>
      <c r="BT898" s="15"/>
      <c r="BU898" s="15"/>
      <c r="BV898" s="15"/>
      <c r="BW898" s="15"/>
      <c r="BX898" s="15"/>
      <c r="BY898" s="15"/>
      <c r="BZ898" s="15"/>
      <c r="CA898" s="8"/>
      <c r="CB898" s="8"/>
      <c r="CC898" s="8"/>
      <c r="CD898" s="8"/>
      <c r="CE898" s="8"/>
      <c r="CF898" s="8"/>
      <c r="CG898" s="8"/>
      <c r="CH898" s="8"/>
      <c r="CI898" s="8"/>
      <c r="CJ898" s="8"/>
      <c r="CK898" s="8"/>
      <c r="CL898" s="8"/>
      <c r="CM898" s="8"/>
      <c r="CN898" s="8"/>
      <c r="CO898" s="8"/>
      <c r="CP898" s="8"/>
      <c r="CQ898" s="8"/>
      <c r="CR898" s="8"/>
      <c r="CS898" s="8"/>
      <c r="CT898" s="8"/>
      <c r="CU898" s="8"/>
      <c r="CV898" s="8"/>
      <c r="CW898" s="8"/>
      <c r="CX898" s="8"/>
    </row>
    <row r="899" ht="14.25" customHeight="1">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c r="AA899" s="15"/>
      <c r="AB899" s="15"/>
      <c r="AC899" s="15"/>
      <c r="AD899" s="15"/>
      <c r="AE899" s="15"/>
      <c r="AF899" s="15"/>
      <c r="AG899" s="15"/>
      <c r="AH899" s="15"/>
      <c r="AI899" s="15"/>
      <c r="AJ899" s="15"/>
      <c r="AK899" s="15"/>
      <c r="AL899" s="15"/>
      <c r="AM899" s="15"/>
      <c r="AN899" s="15"/>
      <c r="AO899" s="15"/>
      <c r="AP899" s="15"/>
      <c r="AQ899" s="15"/>
      <c r="AR899" s="15"/>
      <c r="AS899" s="15"/>
      <c r="AT899" s="15"/>
      <c r="AU899" s="15"/>
      <c r="AV899" s="15"/>
      <c r="AW899" s="15"/>
      <c r="AX899" s="15"/>
      <c r="AY899" s="15"/>
      <c r="AZ899" s="15"/>
      <c r="BA899" s="15"/>
      <c r="BB899" s="15"/>
      <c r="BC899" s="15"/>
      <c r="BD899" s="15"/>
      <c r="BE899" s="15"/>
      <c r="BF899" s="15"/>
      <c r="BG899" s="15"/>
      <c r="BH899" s="15"/>
      <c r="BI899" s="15"/>
      <c r="BJ899" s="15"/>
      <c r="BK899" s="15"/>
      <c r="BL899" s="15"/>
      <c r="BM899" s="15"/>
      <c r="BN899" s="15"/>
      <c r="BO899" s="15"/>
      <c r="BP899" s="15"/>
      <c r="BQ899" s="15"/>
      <c r="BR899" s="15"/>
      <c r="BS899" s="15"/>
      <c r="BT899" s="15"/>
      <c r="BU899" s="15"/>
      <c r="BV899" s="15"/>
      <c r="BW899" s="15"/>
      <c r="BX899" s="15"/>
      <c r="BY899" s="15"/>
      <c r="BZ899" s="15"/>
      <c r="CA899" s="8"/>
      <c r="CB899" s="8"/>
      <c r="CC899" s="8"/>
      <c r="CD899" s="8"/>
      <c r="CE899" s="8"/>
      <c r="CF899" s="8"/>
      <c r="CG899" s="8"/>
      <c r="CH899" s="8"/>
      <c r="CI899" s="8"/>
      <c r="CJ899" s="8"/>
      <c r="CK899" s="8"/>
      <c r="CL899" s="8"/>
      <c r="CM899" s="8"/>
      <c r="CN899" s="8"/>
      <c r="CO899" s="8"/>
      <c r="CP899" s="8"/>
      <c r="CQ899" s="8"/>
      <c r="CR899" s="8"/>
      <c r="CS899" s="8"/>
      <c r="CT899" s="8"/>
      <c r="CU899" s="8"/>
      <c r="CV899" s="8"/>
      <c r="CW899" s="8"/>
      <c r="CX899" s="8"/>
    </row>
    <row r="900" ht="14.25" customHeight="1">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c r="BC900" s="15"/>
      <c r="BD900" s="15"/>
      <c r="BE900" s="15"/>
      <c r="BF900" s="15"/>
      <c r="BG900" s="15"/>
      <c r="BH900" s="15"/>
      <c r="BI900" s="15"/>
      <c r="BJ900" s="15"/>
      <c r="BK900" s="15"/>
      <c r="BL900" s="15"/>
      <c r="BM900" s="15"/>
      <c r="BN900" s="15"/>
      <c r="BO900" s="15"/>
      <c r="BP900" s="15"/>
      <c r="BQ900" s="15"/>
      <c r="BR900" s="15"/>
      <c r="BS900" s="15"/>
      <c r="BT900" s="15"/>
      <c r="BU900" s="15"/>
      <c r="BV900" s="15"/>
      <c r="BW900" s="15"/>
      <c r="BX900" s="15"/>
      <c r="BY900" s="15"/>
      <c r="BZ900" s="15"/>
      <c r="CA900" s="8"/>
      <c r="CB900" s="8"/>
      <c r="CC900" s="8"/>
      <c r="CD900" s="8"/>
      <c r="CE900" s="8"/>
      <c r="CF900" s="8"/>
      <c r="CG900" s="8"/>
      <c r="CH900" s="8"/>
      <c r="CI900" s="8"/>
      <c r="CJ900" s="8"/>
      <c r="CK900" s="8"/>
      <c r="CL900" s="8"/>
      <c r="CM900" s="8"/>
      <c r="CN900" s="8"/>
      <c r="CO900" s="8"/>
      <c r="CP900" s="8"/>
      <c r="CQ900" s="8"/>
      <c r="CR900" s="8"/>
      <c r="CS900" s="8"/>
      <c r="CT900" s="8"/>
      <c r="CU900" s="8"/>
      <c r="CV900" s="8"/>
      <c r="CW900" s="8"/>
      <c r="CX900" s="8"/>
    </row>
    <row r="901" ht="14.25" customHeight="1">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c r="AA901" s="15"/>
      <c r="AB901" s="15"/>
      <c r="AC901" s="15"/>
      <c r="AD901" s="15"/>
      <c r="AE901" s="15"/>
      <c r="AF901" s="15"/>
      <c r="AG901" s="15"/>
      <c r="AH901" s="15"/>
      <c r="AI901" s="15"/>
      <c r="AJ901" s="15"/>
      <c r="AK901" s="15"/>
      <c r="AL901" s="15"/>
      <c r="AM901" s="15"/>
      <c r="AN901" s="15"/>
      <c r="AO901" s="15"/>
      <c r="AP901" s="15"/>
      <c r="AQ901" s="15"/>
      <c r="AR901" s="15"/>
      <c r="AS901" s="15"/>
      <c r="AT901" s="15"/>
      <c r="AU901" s="15"/>
      <c r="AV901" s="15"/>
      <c r="AW901" s="15"/>
      <c r="AX901" s="15"/>
      <c r="AY901" s="15"/>
      <c r="AZ901" s="15"/>
      <c r="BA901" s="15"/>
      <c r="BB901" s="15"/>
      <c r="BC901" s="15"/>
      <c r="BD901" s="15"/>
      <c r="BE901" s="15"/>
      <c r="BF901" s="15"/>
      <c r="BG901" s="15"/>
      <c r="BH901" s="15"/>
      <c r="BI901" s="15"/>
      <c r="BJ901" s="15"/>
      <c r="BK901" s="15"/>
      <c r="BL901" s="15"/>
      <c r="BM901" s="15"/>
      <c r="BN901" s="15"/>
      <c r="BO901" s="15"/>
      <c r="BP901" s="15"/>
      <c r="BQ901" s="15"/>
      <c r="BR901" s="15"/>
      <c r="BS901" s="15"/>
      <c r="BT901" s="15"/>
      <c r="BU901" s="15"/>
      <c r="BV901" s="15"/>
      <c r="BW901" s="15"/>
      <c r="BX901" s="15"/>
      <c r="BY901" s="15"/>
      <c r="BZ901" s="15"/>
      <c r="CA901" s="8"/>
      <c r="CB901" s="8"/>
      <c r="CC901" s="8"/>
      <c r="CD901" s="8"/>
      <c r="CE901" s="8"/>
      <c r="CF901" s="8"/>
      <c r="CG901" s="8"/>
      <c r="CH901" s="8"/>
      <c r="CI901" s="8"/>
      <c r="CJ901" s="8"/>
      <c r="CK901" s="8"/>
      <c r="CL901" s="8"/>
      <c r="CM901" s="8"/>
      <c r="CN901" s="8"/>
      <c r="CO901" s="8"/>
      <c r="CP901" s="8"/>
      <c r="CQ901" s="8"/>
      <c r="CR901" s="8"/>
      <c r="CS901" s="8"/>
      <c r="CT901" s="8"/>
      <c r="CU901" s="8"/>
      <c r="CV901" s="8"/>
      <c r="CW901" s="8"/>
      <c r="CX901" s="8"/>
    </row>
    <row r="902" ht="14.25" customHeight="1">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c r="BC902" s="15"/>
      <c r="BD902" s="15"/>
      <c r="BE902" s="15"/>
      <c r="BF902" s="15"/>
      <c r="BG902" s="15"/>
      <c r="BH902" s="15"/>
      <c r="BI902" s="15"/>
      <c r="BJ902" s="15"/>
      <c r="BK902" s="15"/>
      <c r="BL902" s="15"/>
      <c r="BM902" s="15"/>
      <c r="BN902" s="15"/>
      <c r="BO902" s="15"/>
      <c r="BP902" s="15"/>
      <c r="BQ902" s="15"/>
      <c r="BR902" s="15"/>
      <c r="BS902" s="15"/>
      <c r="BT902" s="15"/>
      <c r="BU902" s="15"/>
      <c r="BV902" s="15"/>
      <c r="BW902" s="15"/>
      <c r="BX902" s="15"/>
      <c r="BY902" s="15"/>
      <c r="BZ902" s="15"/>
      <c r="CA902" s="8"/>
      <c r="CB902" s="8"/>
      <c r="CC902" s="8"/>
      <c r="CD902" s="8"/>
      <c r="CE902" s="8"/>
      <c r="CF902" s="8"/>
      <c r="CG902" s="8"/>
      <c r="CH902" s="8"/>
      <c r="CI902" s="8"/>
      <c r="CJ902" s="8"/>
      <c r="CK902" s="8"/>
      <c r="CL902" s="8"/>
      <c r="CM902" s="8"/>
      <c r="CN902" s="8"/>
      <c r="CO902" s="8"/>
      <c r="CP902" s="8"/>
      <c r="CQ902" s="8"/>
      <c r="CR902" s="8"/>
      <c r="CS902" s="8"/>
      <c r="CT902" s="8"/>
      <c r="CU902" s="8"/>
      <c r="CV902" s="8"/>
      <c r="CW902" s="8"/>
      <c r="CX902" s="8"/>
    </row>
    <row r="903" ht="14.25" customHeight="1">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c r="AA903" s="15"/>
      <c r="AB903" s="15"/>
      <c r="AC903" s="15"/>
      <c r="AD903" s="15"/>
      <c r="AE903" s="15"/>
      <c r="AF903" s="15"/>
      <c r="AG903" s="15"/>
      <c r="AH903" s="15"/>
      <c r="AI903" s="15"/>
      <c r="AJ903" s="15"/>
      <c r="AK903" s="15"/>
      <c r="AL903" s="15"/>
      <c r="AM903" s="15"/>
      <c r="AN903" s="15"/>
      <c r="AO903" s="15"/>
      <c r="AP903" s="15"/>
      <c r="AQ903" s="15"/>
      <c r="AR903" s="15"/>
      <c r="AS903" s="15"/>
      <c r="AT903" s="15"/>
      <c r="AU903" s="15"/>
      <c r="AV903" s="15"/>
      <c r="AW903" s="15"/>
      <c r="AX903" s="15"/>
      <c r="AY903" s="15"/>
      <c r="AZ903" s="15"/>
      <c r="BA903" s="15"/>
      <c r="BB903" s="15"/>
      <c r="BC903" s="15"/>
      <c r="BD903" s="15"/>
      <c r="BE903" s="15"/>
      <c r="BF903" s="15"/>
      <c r="BG903" s="15"/>
      <c r="BH903" s="15"/>
      <c r="BI903" s="15"/>
      <c r="BJ903" s="15"/>
      <c r="BK903" s="15"/>
      <c r="BL903" s="15"/>
      <c r="BM903" s="15"/>
      <c r="BN903" s="15"/>
      <c r="BO903" s="15"/>
      <c r="BP903" s="15"/>
      <c r="BQ903" s="15"/>
      <c r="BR903" s="15"/>
      <c r="BS903" s="15"/>
      <c r="BT903" s="15"/>
      <c r="BU903" s="15"/>
      <c r="BV903" s="15"/>
      <c r="BW903" s="15"/>
      <c r="BX903" s="15"/>
      <c r="BY903" s="15"/>
      <c r="BZ903" s="15"/>
      <c r="CA903" s="8"/>
      <c r="CB903" s="8"/>
      <c r="CC903" s="8"/>
      <c r="CD903" s="8"/>
      <c r="CE903" s="8"/>
      <c r="CF903" s="8"/>
      <c r="CG903" s="8"/>
      <c r="CH903" s="8"/>
      <c r="CI903" s="8"/>
      <c r="CJ903" s="8"/>
      <c r="CK903" s="8"/>
      <c r="CL903" s="8"/>
      <c r="CM903" s="8"/>
      <c r="CN903" s="8"/>
      <c r="CO903" s="8"/>
      <c r="CP903" s="8"/>
      <c r="CQ903" s="8"/>
      <c r="CR903" s="8"/>
      <c r="CS903" s="8"/>
      <c r="CT903" s="8"/>
      <c r="CU903" s="8"/>
      <c r="CV903" s="8"/>
      <c r="CW903" s="8"/>
      <c r="CX903" s="8"/>
    </row>
    <row r="904" ht="14.25" customHeight="1">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c r="BC904" s="15"/>
      <c r="BD904" s="15"/>
      <c r="BE904" s="15"/>
      <c r="BF904" s="15"/>
      <c r="BG904" s="15"/>
      <c r="BH904" s="15"/>
      <c r="BI904" s="15"/>
      <c r="BJ904" s="15"/>
      <c r="BK904" s="15"/>
      <c r="BL904" s="15"/>
      <c r="BM904" s="15"/>
      <c r="BN904" s="15"/>
      <c r="BO904" s="15"/>
      <c r="BP904" s="15"/>
      <c r="BQ904" s="15"/>
      <c r="BR904" s="15"/>
      <c r="BS904" s="15"/>
      <c r="BT904" s="15"/>
      <c r="BU904" s="15"/>
      <c r="BV904" s="15"/>
      <c r="BW904" s="15"/>
      <c r="BX904" s="15"/>
      <c r="BY904" s="15"/>
      <c r="BZ904" s="15"/>
      <c r="CA904" s="8"/>
      <c r="CB904" s="8"/>
      <c r="CC904" s="8"/>
      <c r="CD904" s="8"/>
      <c r="CE904" s="8"/>
      <c r="CF904" s="8"/>
      <c r="CG904" s="8"/>
      <c r="CH904" s="8"/>
      <c r="CI904" s="8"/>
      <c r="CJ904" s="8"/>
      <c r="CK904" s="8"/>
      <c r="CL904" s="8"/>
      <c r="CM904" s="8"/>
      <c r="CN904" s="8"/>
      <c r="CO904" s="8"/>
      <c r="CP904" s="8"/>
      <c r="CQ904" s="8"/>
      <c r="CR904" s="8"/>
      <c r="CS904" s="8"/>
      <c r="CT904" s="8"/>
      <c r="CU904" s="8"/>
      <c r="CV904" s="8"/>
      <c r="CW904" s="8"/>
      <c r="CX904" s="8"/>
    </row>
    <row r="905" ht="14.25" customHeight="1">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c r="AA905" s="15"/>
      <c r="AB905" s="15"/>
      <c r="AC905" s="15"/>
      <c r="AD905" s="15"/>
      <c r="AE905" s="15"/>
      <c r="AF905" s="15"/>
      <c r="AG905" s="15"/>
      <c r="AH905" s="15"/>
      <c r="AI905" s="15"/>
      <c r="AJ905" s="15"/>
      <c r="AK905" s="15"/>
      <c r="AL905" s="15"/>
      <c r="AM905" s="15"/>
      <c r="AN905" s="15"/>
      <c r="AO905" s="15"/>
      <c r="AP905" s="15"/>
      <c r="AQ905" s="15"/>
      <c r="AR905" s="15"/>
      <c r="AS905" s="15"/>
      <c r="AT905" s="15"/>
      <c r="AU905" s="15"/>
      <c r="AV905" s="15"/>
      <c r="AW905" s="15"/>
      <c r="AX905" s="15"/>
      <c r="AY905" s="15"/>
      <c r="AZ905" s="15"/>
      <c r="BA905" s="15"/>
      <c r="BB905" s="15"/>
      <c r="BC905" s="15"/>
      <c r="BD905" s="15"/>
      <c r="BE905" s="15"/>
      <c r="BF905" s="15"/>
      <c r="BG905" s="15"/>
      <c r="BH905" s="15"/>
      <c r="BI905" s="15"/>
      <c r="BJ905" s="15"/>
      <c r="BK905" s="15"/>
      <c r="BL905" s="15"/>
      <c r="BM905" s="15"/>
      <c r="BN905" s="15"/>
      <c r="BO905" s="15"/>
      <c r="BP905" s="15"/>
      <c r="BQ905" s="15"/>
      <c r="BR905" s="15"/>
      <c r="BS905" s="15"/>
      <c r="BT905" s="15"/>
      <c r="BU905" s="15"/>
      <c r="BV905" s="15"/>
      <c r="BW905" s="15"/>
      <c r="BX905" s="15"/>
      <c r="BY905" s="15"/>
      <c r="BZ905" s="15"/>
      <c r="CA905" s="8"/>
      <c r="CB905" s="8"/>
      <c r="CC905" s="8"/>
      <c r="CD905" s="8"/>
      <c r="CE905" s="8"/>
      <c r="CF905" s="8"/>
      <c r="CG905" s="8"/>
      <c r="CH905" s="8"/>
      <c r="CI905" s="8"/>
      <c r="CJ905" s="8"/>
      <c r="CK905" s="8"/>
      <c r="CL905" s="8"/>
      <c r="CM905" s="8"/>
      <c r="CN905" s="8"/>
      <c r="CO905" s="8"/>
      <c r="CP905" s="8"/>
      <c r="CQ905" s="8"/>
      <c r="CR905" s="8"/>
      <c r="CS905" s="8"/>
      <c r="CT905" s="8"/>
      <c r="CU905" s="8"/>
      <c r="CV905" s="8"/>
      <c r="CW905" s="8"/>
      <c r="CX905" s="8"/>
    </row>
    <row r="906" ht="14.25" customHeight="1">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c r="BC906" s="15"/>
      <c r="BD906" s="15"/>
      <c r="BE906" s="15"/>
      <c r="BF906" s="15"/>
      <c r="BG906" s="15"/>
      <c r="BH906" s="15"/>
      <c r="BI906" s="15"/>
      <c r="BJ906" s="15"/>
      <c r="BK906" s="15"/>
      <c r="BL906" s="15"/>
      <c r="BM906" s="15"/>
      <c r="BN906" s="15"/>
      <c r="BO906" s="15"/>
      <c r="BP906" s="15"/>
      <c r="BQ906" s="15"/>
      <c r="BR906" s="15"/>
      <c r="BS906" s="15"/>
      <c r="BT906" s="15"/>
      <c r="BU906" s="15"/>
      <c r="BV906" s="15"/>
      <c r="BW906" s="15"/>
      <c r="BX906" s="15"/>
      <c r="BY906" s="15"/>
      <c r="BZ906" s="15"/>
      <c r="CA906" s="8"/>
      <c r="CB906" s="8"/>
      <c r="CC906" s="8"/>
      <c r="CD906" s="8"/>
      <c r="CE906" s="8"/>
      <c r="CF906" s="8"/>
      <c r="CG906" s="8"/>
      <c r="CH906" s="8"/>
      <c r="CI906" s="8"/>
      <c r="CJ906" s="8"/>
      <c r="CK906" s="8"/>
      <c r="CL906" s="8"/>
      <c r="CM906" s="8"/>
      <c r="CN906" s="8"/>
      <c r="CO906" s="8"/>
      <c r="CP906" s="8"/>
      <c r="CQ906" s="8"/>
      <c r="CR906" s="8"/>
      <c r="CS906" s="8"/>
      <c r="CT906" s="8"/>
      <c r="CU906" s="8"/>
      <c r="CV906" s="8"/>
      <c r="CW906" s="8"/>
      <c r="CX906" s="8"/>
    </row>
    <row r="907" ht="14.25" customHeight="1">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c r="AA907" s="15"/>
      <c r="AB907" s="15"/>
      <c r="AC907" s="15"/>
      <c r="AD907" s="15"/>
      <c r="AE907" s="15"/>
      <c r="AF907" s="15"/>
      <c r="AG907" s="15"/>
      <c r="AH907" s="15"/>
      <c r="AI907" s="15"/>
      <c r="AJ907" s="15"/>
      <c r="AK907" s="15"/>
      <c r="AL907" s="15"/>
      <c r="AM907" s="15"/>
      <c r="AN907" s="15"/>
      <c r="AO907" s="15"/>
      <c r="AP907" s="15"/>
      <c r="AQ907" s="15"/>
      <c r="AR907" s="15"/>
      <c r="AS907" s="15"/>
      <c r="AT907" s="15"/>
      <c r="AU907" s="15"/>
      <c r="AV907" s="15"/>
      <c r="AW907" s="15"/>
      <c r="AX907" s="15"/>
      <c r="AY907" s="15"/>
      <c r="AZ907" s="15"/>
      <c r="BA907" s="15"/>
      <c r="BB907" s="15"/>
      <c r="BC907" s="15"/>
      <c r="BD907" s="15"/>
      <c r="BE907" s="15"/>
      <c r="BF907" s="15"/>
      <c r="BG907" s="15"/>
      <c r="BH907" s="15"/>
      <c r="BI907" s="15"/>
      <c r="BJ907" s="15"/>
      <c r="BK907" s="15"/>
      <c r="BL907" s="15"/>
      <c r="BM907" s="15"/>
      <c r="BN907" s="15"/>
      <c r="BO907" s="15"/>
      <c r="BP907" s="15"/>
      <c r="BQ907" s="15"/>
      <c r="BR907" s="15"/>
      <c r="BS907" s="15"/>
      <c r="BT907" s="15"/>
      <c r="BU907" s="15"/>
      <c r="BV907" s="15"/>
      <c r="BW907" s="15"/>
      <c r="BX907" s="15"/>
      <c r="BY907" s="15"/>
      <c r="BZ907" s="15"/>
      <c r="CA907" s="8"/>
      <c r="CB907" s="8"/>
      <c r="CC907" s="8"/>
      <c r="CD907" s="8"/>
      <c r="CE907" s="8"/>
      <c r="CF907" s="8"/>
      <c r="CG907" s="8"/>
      <c r="CH907" s="8"/>
      <c r="CI907" s="8"/>
      <c r="CJ907" s="8"/>
      <c r="CK907" s="8"/>
      <c r="CL907" s="8"/>
      <c r="CM907" s="8"/>
      <c r="CN907" s="8"/>
      <c r="CO907" s="8"/>
      <c r="CP907" s="8"/>
      <c r="CQ907" s="8"/>
      <c r="CR907" s="8"/>
      <c r="CS907" s="8"/>
      <c r="CT907" s="8"/>
      <c r="CU907" s="8"/>
      <c r="CV907" s="8"/>
      <c r="CW907" s="8"/>
      <c r="CX907" s="8"/>
    </row>
    <row r="908" ht="14.25" customHeight="1">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c r="BC908" s="15"/>
      <c r="BD908" s="15"/>
      <c r="BE908" s="15"/>
      <c r="BF908" s="15"/>
      <c r="BG908" s="15"/>
      <c r="BH908" s="15"/>
      <c r="BI908" s="15"/>
      <c r="BJ908" s="15"/>
      <c r="BK908" s="15"/>
      <c r="BL908" s="15"/>
      <c r="BM908" s="15"/>
      <c r="BN908" s="15"/>
      <c r="BO908" s="15"/>
      <c r="BP908" s="15"/>
      <c r="BQ908" s="15"/>
      <c r="BR908" s="15"/>
      <c r="BS908" s="15"/>
      <c r="BT908" s="15"/>
      <c r="BU908" s="15"/>
      <c r="BV908" s="15"/>
      <c r="BW908" s="15"/>
      <c r="BX908" s="15"/>
      <c r="BY908" s="15"/>
      <c r="BZ908" s="15"/>
      <c r="CA908" s="8"/>
      <c r="CB908" s="8"/>
      <c r="CC908" s="8"/>
      <c r="CD908" s="8"/>
      <c r="CE908" s="8"/>
      <c r="CF908" s="8"/>
      <c r="CG908" s="8"/>
      <c r="CH908" s="8"/>
      <c r="CI908" s="8"/>
      <c r="CJ908" s="8"/>
      <c r="CK908" s="8"/>
      <c r="CL908" s="8"/>
      <c r="CM908" s="8"/>
      <c r="CN908" s="8"/>
      <c r="CO908" s="8"/>
      <c r="CP908" s="8"/>
      <c r="CQ908" s="8"/>
      <c r="CR908" s="8"/>
      <c r="CS908" s="8"/>
      <c r="CT908" s="8"/>
      <c r="CU908" s="8"/>
      <c r="CV908" s="8"/>
      <c r="CW908" s="8"/>
      <c r="CX908" s="8"/>
    </row>
    <row r="909" ht="14.25" customHeight="1">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c r="AA909" s="15"/>
      <c r="AB909" s="15"/>
      <c r="AC909" s="15"/>
      <c r="AD909" s="15"/>
      <c r="AE909" s="15"/>
      <c r="AF909" s="15"/>
      <c r="AG909" s="15"/>
      <c r="AH909" s="15"/>
      <c r="AI909" s="15"/>
      <c r="AJ909" s="15"/>
      <c r="AK909" s="15"/>
      <c r="AL909" s="15"/>
      <c r="AM909" s="15"/>
      <c r="AN909" s="15"/>
      <c r="AO909" s="15"/>
      <c r="AP909" s="15"/>
      <c r="AQ909" s="15"/>
      <c r="AR909" s="15"/>
      <c r="AS909" s="15"/>
      <c r="AT909" s="15"/>
      <c r="AU909" s="15"/>
      <c r="AV909" s="15"/>
      <c r="AW909" s="15"/>
      <c r="AX909" s="15"/>
      <c r="AY909" s="15"/>
      <c r="AZ909" s="15"/>
      <c r="BA909" s="15"/>
      <c r="BB909" s="15"/>
      <c r="BC909" s="15"/>
      <c r="BD909" s="15"/>
      <c r="BE909" s="15"/>
      <c r="BF909" s="15"/>
      <c r="BG909" s="15"/>
      <c r="BH909" s="15"/>
      <c r="BI909" s="15"/>
      <c r="BJ909" s="15"/>
      <c r="BK909" s="15"/>
      <c r="BL909" s="15"/>
      <c r="BM909" s="15"/>
      <c r="BN909" s="15"/>
      <c r="BO909" s="15"/>
      <c r="BP909" s="15"/>
      <c r="BQ909" s="15"/>
      <c r="BR909" s="15"/>
      <c r="BS909" s="15"/>
      <c r="BT909" s="15"/>
      <c r="BU909" s="15"/>
      <c r="BV909" s="15"/>
      <c r="BW909" s="15"/>
      <c r="BX909" s="15"/>
      <c r="BY909" s="15"/>
      <c r="BZ909" s="15"/>
      <c r="CA909" s="8"/>
      <c r="CB909" s="8"/>
      <c r="CC909" s="8"/>
      <c r="CD909" s="8"/>
      <c r="CE909" s="8"/>
      <c r="CF909" s="8"/>
      <c r="CG909" s="8"/>
      <c r="CH909" s="8"/>
      <c r="CI909" s="8"/>
      <c r="CJ909" s="8"/>
      <c r="CK909" s="8"/>
      <c r="CL909" s="8"/>
      <c r="CM909" s="8"/>
      <c r="CN909" s="8"/>
      <c r="CO909" s="8"/>
      <c r="CP909" s="8"/>
      <c r="CQ909" s="8"/>
      <c r="CR909" s="8"/>
      <c r="CS909" s="8"/>
      <c r="CT909" s="8"/>
      <c r="CU909" s="8"/>
      <c r="CV909" s="8"/>
      <c r="CW909" s="8"/>
      <c r="CX909" s="8"/>
    </row>
    <row r="910" ht="14.25" customHeight="1">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c r="BC910" s="15"/>
      <c r="BD910" s="15"/>
      <c r="BE910" s="15"/>
      <c r="BF910" s="15"/>
      <c r="BG910" s="15"/>
      <c r="BH910" s="15"/>
      <c r="BI910" s="15"/>
      <c r="BJ910" s="15"/>
      <c r="BK910" s="15"/>
      <c r="BL910" s="15"/>
      <c r="BM910" s="15"/>
      <c r="BN910" s="15"/>
      <c r="BO910" s="15"/>
      <c r="BP910" s="15"/>
      <c r="BQ910" s="15"/>
      <c r="BR910" s="15"/>
      <c r="BS910" s="15"/>
      <c r="BT910" s="15"/>
      <c r="BU910" s="15"/>
      <c r="BV910" s="15"/>
      <c r="BW910" s="15"/>
      <c r="BX910" s="15"/>
      <c r="BY910" s="15"/>
      <c r="BZ910" s="15"/>
      <c r="CA910" s="8"/>
      <c r="CB910" s="8"/>
      <c r="CC910" s="8"/>
      <c r="CD910" s="8"/>
      <c r="CE910" s="8"/>
      <c r="CF910" s="8"/>
      <c r="CG910" s="8"/>
      <c r="CH910" s="8"/>
      <c r="CI910" s="8"/>
      <c r="CJ910" s="8"/>
      <c r="CK910" s="8"/>
      <c r="CL910" s="8"/>
      <c r="CM910" s="8"/>
      <c r="CN910" s="8"/>
      <c r="CO910" s="8"/>
      <c r="CP910" s="8"/>
      <c r="CQ910" s="8"/>
      <c r="CR910" s="8"/>
      <c r="CS910" s="8"/>
      <c r="CT910" s="8"/>
      <c r="CU910" s="8"/>
      <c r="CV910" s="8"/>
      <c r="CW910" s="8"/>
      <c r="CX910" s="8"/>
    </row>
    <row r="911" ht="14.25" customHeight="1">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c r="AA911" s="15"/>
      <c r="AB911" s="15"/>
      <c r="AC911" s="15"/>
      <c r="AD911" s="15"/>
      <c r="AE911" s="15"/>
      <c r="AF911" s="15"/>
      <c r="AG911" s="15"/>
      <c r="AH911" s="15"/>
      <c r="AI911" s="15"/>
      <c r="AJ911" s="15"/>
      <c r="AK911" s="15"/>
      <c r="AL911" s="15"/>
      <c r="AM911" s="15"/>
      <c r="AN911" s="15"/>
      <c r="AO911" s="15"/>
      <c r="AP911" s="15"/>
      <c r="AQ911" s="15"/>
      <c r="AR911" s="15"/>
      <c r="AS911" s="15"/>
      <c r="AT911" s="15"/>
      <c r="AU911" s="15"/>
      <c r="AV911" s="15"/>
      <c r="AW911" s="15"/>
      <c r="AX911" s="15"/>
      <c r="AY911" s="15"/>
      <c r="AZ911" s="15"/>
      <c r="BA911" s="15"/>
      <c r="BB911" s="15"/>
      <c r="BC911" s="15"/>
      <c r="BD911" s="15"/>
      <c r="BE911" s="15"/>
      <c r="BF911" s="15"/>
      <c r="BG911" s="15"/>
      <c r="BH911" s="15"/>
      <c r="BI911" s="15"/>
      <c r="BJ911" s="15"/>
      <c r="BK911" s="15"/>
      <c r="BL911" s="15"/>
      <c r="BM911" s="15"/>
      <c r="BN911" s="15"/>
      <c r="BO911" s="15"/>
      <c r="BP911" s="15"/>
      <c r="BQ911" s="15"/>
      <c r="BR911" s="15"/>
      <c r="BS911" s="15"/>
      <c r="BT911" s="15"/>
      <c r="BU911" s="15"/>
      <c r="BV911" s="15"/>
      <c r="BW911" s="15"/>
      <c r="BX911" s="15"/>
      <c r="BY911" s="15"/>
      <c r="BZ911" s="15"/>
      <c r="CA911" s="8"/>
      <c r="CB911" s="8"/>
      <c r="CC911" s="8"/>
      <c r="CD911" s="8"/>
      <c r="CE911" s="8"/>
      <c r="CF911" s="8"/>
      <c r="CG911" s="8"/>
      <c r="CH911" s="8"/>
      <c r="CI911" s="8"/>
      <c r="CJ911" s="8"/>
      <c r="CK911" s="8"/>
      <c r="CL911" s="8"/>
      <c r="CM911" s="8"/>
      <c r="CN911" s="8"/>
      <c r="CO911" s="8"/>
      <c r="CP911" s="8"/>
      <c r="CQ911" s="8"/>
      <c r="CR911" s="8"/>
      <c r="CS911" s="8"/>
      <c r="CT911" s="8"/>
      <c r="CU911" s="8"/>
      <c r="CV911" s="8"/>
      <c r="CW911" s="8"/>
      <c r="CX911" s="8"/>
    </row>
    <row r="912" ht="14.25" customHeight="1">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c r="BC912" s="15"/>
      <c r="BD912" s="15"/>
      <c r="BE912" s="15"/>
      <c r="BF912" s="15"/>
      <c r="BG912" s="15"/>
      <c r="BH912" s="15"/>
      <c r="BI912" s="15"/>
      <c r="BJ912" s="15"/>
      <c r="BK912" s="15"/>
      <c r="BL912" s="15"/>
      <c r="BM912" s="15"/>
      <c r="BN912" s="15"/>
      <c r="BO912" s="15"/>
      <c r="BP912" s="15"/>
      <c r="BQ912" s="15"/>
      <c r="BR912" s="15"/>
      <c r="BS912" s="15"/>
      <c r="BT912" s="15"/>
      <c r="BU912" s="15"/>
      <c r="BV912" s="15"/>
      <c r="BW912" s="15"/>
      <c r="BX912" s="15"/>
      <c r="BY912" s="15"/>
      <c r="BZ912" s="15"/>
      <c r="CA912" s="8"/>
      <c r="CB912" s="8"/>
      <c r="CC912" s="8"/>
      <c r="CD912" s="8"/>
      <c r="CE912" s="8"/>
      <c r="CF912" s="8"/>
      <c r="CG912" s="8"/>
      <c r="CH912" s="8"/>
      <c r="CI912" s="8"/>
      <c r="CJ912" s="8"/>
      <c r="CK912" s="8"/>
      <c r="CL912" s="8"/>
      <c r="CM912" s="8"/>
      <c r="CN912" s="8"/>
      <c r="CO912" s="8"/>
      <c r="CP912" s="8"/>
      <c r="CQ912" s="8"/>
      <c r="CR912" s="8"/>
      <c r="CS912" s="8"/>
      <c r="CT912" s="8"/>
      <c r="CU912" s="8"/>
      <c r="CV912" s="8"/>
      <c r="CW912" s="8"/>
      <c r="CX912" s="8"/>
    </row>
    <row r="913" ht="14.25" customHeight="1">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c r="AA913" s="15"/>
      <c r="AB913" s="15"/>
      <c r="AC913" s="15"/>
      <c r="AD913" s="15"/>
      <c r="AE913" s="15"/>
      <c r="AF913" s="15"/>
      <c r="AG913" s="15"/>
      <c r="AH913" s="15"/>
      <c r="AI913" s="15"/>
      <c r="AJ913" s="15"/>
      <c r="AK913" s="15"/>
      <c r="AL913" s="15"/>
      <c r="AM913" s="15"/>
      <c r="AN913" s="15"/>
      <c r="AO913" s="15"/>
      <c r="AP913" s="15"/>
      <c r="AQ913" s="15"/>
      <c r="AR913" s="15"/>
      <c r="AS913" s="15"/>
      <c r="AT913" s="15"/>
      <c r="AU913" s="15"/>
      <c r="AV913" s="15"/>
      <c r="AW913" s="15"/>
      <c r="AX913" s="15"/>
      <c r="AY913" s="15"/>
      <c r="AZ913" s="15"/>
      <c r="BA913" s="15"/>
      <c r="BB913" s="15"/>
      <c r="BC913" s="15"/>
      <c r="BD913" s="15"/>
      <c r="BE913" s="15"/>
      <c r="BF913" s="15"/>
      <c r="BG913" s="15"/>
      <c r="BH913" s="15"/>
      <c r="BI913" s="15"/>
      <c r="BJ913" s="15"/>
      <c r="BK913" s="15"/>
      <c r="BL913" s="15"/>
      <c r="BM913" s="15"/>
      <c r="BN913" s="15"/>
      <c r="BO913" s="15"/>
      <c r="BP913" s="15"/>
      <c r="BQ913" s="15"/>
      <c r="BR913" s="15"/>
      <c r="BS913" s="15"/>
      <c r="BT913" s="15"/>
      <c r="BU913" s="15"/>
      <c r="BV913" s="15"/>
      <c r="BW913" s="15"/>
      <c r="BX913" s="15"/>
      <c r="BY913" s="15"/>
      <c r="BZ913" s="15"/>
      <c r="CA913" s="8"/>
      <c r="CB913" s="8"/>
      <c r="CC913" s="8"/>
      <c r="CD913" s="8"/>
      <c r="CE913" s="8"/>
      <c r="CF913" s="8"/>
      <c r="CG913" s="8"/>
      <c r="CH913" s="8"/>
      <c r="CI913" s="8"/>
      <c r="CJ913" s="8"/>
      <c r="CK913" s="8"/>
      <c r="CL913" s="8"/>
      <c r="CM913" s="8"/>
      <c r="CN913" s="8"/>
      <c r="CO913" s="8"/>
      <c r="CP913" s="8"/>
      <c r="CQ913" s="8"/>
      <c r="CR913" s="8"/>
      <c r="CS913" s="8"/>
      <c r="CT913" s="8"/>
      <c r="CU913" s="8"/>
      <c r="CV913" s="8"/>
      <c r="CW913" s="8"/>
      <c r="CX913" s="8"/>
    </row>
    <row r="914" ht="14.25" customHeight="1">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c r="BC914" s="15"/>
      <c r="BD914" s="15"/>
      <c r="BE914" s="15"/>
      <c r="BF914" s="15"/>
      <c r="BG914" s="15"/>
      <c r="BH914" s="15"/>
      <c r="BI914" s="15"/>
      <c r="BJ914" s="15"/>
      <c r="BK914" s="15"/>
      <c r="BL914" s="15"/>
      <c r="BM914" s="15"/>
      <c r="BN914" s="15"/>
      <c r="BO914" s="15"/>
      <c r="BP914" s="15"/>
      <c r="BQ914" s="15"/>
      <c r="BR914" s="15"/>
      <c r="BS914" s="15"/>
      <c r="BT914" s="15"/>
      <c r="BU914" s="15"/>
      <c r="BV914" s="15"/>
      <c r="BW914" s="15"/>
      <c r="BX914" s="15"/>
      <c r="BY914" s="15"/>
      <c r="BZ914" s="15"/>
      <c r="CA914" s="8"/>
      <c r="CB914" s="8"/>
      <c r="CC914" s="8"/>
      <c r="CD914" s="8"/>
      <c r="CE914" s="8"/>
      <c r="CF914" s="8"/>
      <c r="CG914" s="8"/>
      <c r="CH914" s="8"/>
      <c r="CI914" s="8"/>
      <c r="CJ914" s="8"/>
      <c r="CK914" s="8"/>
      <c r="CL914" s="8"/>
      <c r="CM914" s="8"/>
      <c r="CN914" s="8"/>
      <c r="CO914" s="8"/>
      <c r="CP914" s="8"/>
      <c r="CQ914" s="8"/>
      <c r="CR914" s="8"/>
      <c r="CS914" s="8"/>
      <c r="CT914" s="8"/>
      <c r="CU914" s="8"/>
      <c r="CV914" s="8"/>
      <c r="CW914" s="8"/>
      <c r="CX914" s="8"/>
    </row>
    <row r="915" ht="14.25" customHeight="1">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c r="AA915" s="15"/>
      <c r="AB915" s="15"/>
      <c r="AC915" s="15"/>
      <c r="AD915" s="15"/>
      <c r="AE915" s="15"/>
      <c r="AF915" s="15"/>
      <c r="AG915" s="15"/>
      <c r="AH915" s="15"/>
      <c r="AI915" s="15"/>
      <c r="AJ915" s="15"/>
      <c r="AK915" s="15"/>
      <c r="AL915" s="15"/>
      <c r="AM915" s="15"/>
      <c r="AN915" s="15"/>
      <c r="AO915" s="15"/>
      <c r="AP915" s="15"/>
      <c r="AQ915" s="15"/>
      <c r="AR915" s="15"/>
      <c r="AS915" s="15"/>
      <c r="AT915" s="15"/>
      <c r="AU915" s="15"/>
      <c r="AV915" s="15"/>
      <c r="AW915" s="15"/>
      <c r="AX915" s="15"/>
      <c r="AY915" s="15"/>
      <c r="AZ915" s="15"/>
      <c r="BA915" s="15"/>
      <c r="BB915" s="15"/>
      <c r="BC915" s="15"/>
      <c r="BD915" s="15"/>
      <c r="BE915" s="15"/>
      <c r="BF915" s="15"/>
      <c r="BG915" s="15"/>
      <c r="BH915" s="15"/>
      <c r="BI915" s="15"/>
      <c r="BJ915" s="15"/>
      <c r="BK915" s="15"/>
      <c r="BL915" s="15"/>
      <c r="BM915" s="15"/>
      <c r="BN915" s="15"/>
      <c r="BO915" s="15"/>
      <c r="BP915" s="15"/>
      <c r="BQ915" s="15"/>
      <c r="BR915" s="15"/>
      <c r="BS915" s="15"/>
      <c r="BT915" s="15"/>
      <c r="BU915" s="15"/>
      <c r="BV915" s="15"/>
      <c r="BW915" s="15"/>
      <c r="BX915" s="15"/>
      <c r="BY915" s="15"/>
      <c r="BZ915" s="15"/>
      <c r="CA915" s="8"/>
      <c r="CB915" s="8"/>
      <c r="CC915" s="8"/>
      <c r="CD915" s="8"/>
      <c r="CE915" s="8"/>
      <c r="CF915" s="8"/>
      <c r="CG915" s="8"/>
      <c r="CH915" s="8"/>
      <c r="CI915" s="8"/>
      <c r="CJ915" s="8"/>
      <c r="CK915" s="8"/>
      <c r="CL915" s="8"/>
      <c r="CM915" s="8"/>
      <c r="CN915" s="8"/>
      <c r="CO915" s="8"/>
      <c r="CP915" s="8"/>
      <c r="CQ915" s="8"/>
      <c r="CR915" s="8"/>
      <c r="CS915" s="8"/>
      <c r="CT915" s="8"/>
      <c r="CU915" s="8"/>
      <c r="CV915" s="8"/>
      <c r="CW915" s="8"/>
      <c r="CX915" s="8"/>
    </row>
    <row r="916" ht="14.25" customHeight="1">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c r="BC916" s="15"/>
      <c r="BD916" s="15"/>
      <c r="BE916" s="15"/>
      <c r="BF916" s="15"/>
      <c r="BG916" s="15"/>
      <c r="BH916" s="15"/>
      <c r="BI916" s="15"/>
      <c r="BJ916" s="15"/>
      <c r="BK916" s="15"/>
      <c r="BL916" s="15"/>
      <c r="BM916" s="15"/>
      <c r="BN916" s="15"/>
      <c r="BO916" s="15"/>
      <c r="BP916" s="15"/>
      <c r="BQ916" s="15"/>
      <c r="BR916" s="15"/>
      <c r="BS916" s="15"/>
      <c r="BT916" s="15"/>
      <c r="BU916" s="15"/>
      <c r="BV916" s="15"/>
      <c r="BW916" s="15"/>
      <c r="BX916" s="15"/>
      <c r="BY916" s="15"/>
      <c r="BZ916" s="15"/>
      <c r="CA916" s="8"/>
      <c r="CB916" s="8"/>
      <c r="CC916" s="8"/>
      <c r="CD916" s="8"/>
      <c r="CE916" s="8"/>
      <c r="CF916" s="8"/>
      <c r="CG916" s="8"/>
      <c r="CH916" s="8"/>
      <c r="CI916" s="8"/>
      <c r="CJ916" s="8"/>
      <c r="CK916" s="8"/>
      <c r="CL916" s="8"/>
      <c r="CM916" s="8"/>
      <c r="CN916" s="8"/>
      <c r="CO916" s="8"/>
      <c r="CP916" s="8"/>
      <c r="CQ916" s="8"/>
      <c r="CR916" s="8"/>
      <c r="CS916" s="8"/>
      <c r="CT916" s="8"/>
      <c r="CU916" s="8"/>
      <c r="CV916" s="8"/>
      <c r="CW916" s="8"/>
      <c r="CX916" s="8"/>
    </row>
    <row r="917" ht="14.25" customHeight="1">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c r="AA917" s="15"/>
      <c r="AB917" s="15"/>
      <c r="AC917" s="15"/>
      <c r="AD917" s="15"/>
      <c r="AE917" s="15"/>
      <c r="AF917" s="15"/>
      <c r="AG917" s="15"/>
      <c r="AH917" s="15"/>
      <c r="AI917" s="15"/>
      <c r="AJ917" s="15"/>
      <c r="AK917" s="15"/>
      <c r="AL917" s="15"/>
      <c r="AM917" s="15"/>
      <c r="AN917" s="15"/>
      <c r="AO917" s="15"/>
      <c r="AP917" s="15"/>
      <c r="AQ917" s="15"/>
      <c r="AR917" s="15"/>
      <c r="AS917" s="15"/>
      <c r="AT917" s="15"/>
      <c r="AU917" s="15"/>
      <c r="AV917" s="15"/>
      <c r="AW917" s="15"/>
      <c r="AX917" s="15"/>
      <c r="AY917" s="15"/>
      <c r="AZ917" s="15"/>
      <c r="BA917" s="15"/>
      <c r="BB917" s="15"/>
      <c r="BC917" s="15"/>
      <c r="BD917" s="15"/>
      <c r="BE917" s="15"/>
      <c r="BF917" s="15"/>
      <c r="BG917" s="15"/>
      <c r="BH917" s="15"/>
      <c r="BI917" s="15"/>
      <c r="BJ917" s="15"/>
      <c r="BK917" s="15"/>
      <c r="BL917" s="15"/>
      <c r="BM917" s="15"/>
      <c r="BN917" s="15"/>
      <c r="BO917" s="15"/>
      <c r="BP917" s="15"/>
      <c r="BQ917" s="15"/>
      <c r="BR917" s="15"/>
      <c r="BS917" s="15"/>
      <c r="BT917" s="15"/>
      <c r="BU917" s="15"/>
      <c r="BV917" s="15"/>
      <c r="BW917" s="15"/>
      <c r="BX917" s="15"/>
      <c r="BY917" s="15"/>
      <c r="BZ917" s="15"/>
      <c r="CA917" s="8"/>
      <c r="CB917" s="8"/>
      <c r="CC917" s="8"/>
      <c r="CD917" s="8"/>
      <c r="CE917" s="8"/>
      <c r="CF917" s="8"/>
      <c r="CG917" s="8"/>
      <c r="CH917" s="8"/>
      <c r="CI917" s="8"/>
      <c r="CJ917" s="8"/>
      <c r="CK917" s="8"/>
      <c r="CL917" s="8"/>
      <c r="CM917" s="8"/>
      <c r="CN917" s="8"/>
      <c r="CO917" s="8"/>
      <c r="CP917" s="8"/>
      <c r="CQ917" s="8"/>
      <c r="CR917" s="8"/>
      <c r="CS917" s="8"/>
      <c r="CT917" s="8"/>
      <c r="CU917" s="8"/>
      <c r="CV917" s="8"/>
      <c r="CW917" s="8"/>
      <c r="CX917" s="8"/>
    </row>
    <row r="918" ht="14.25" customHeight="1">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c r="BC918" s="15"/>
      <c r="BD918" s="15"/>
      <c r="BE918" s="15"/>
      <c r="BF918" s="15"/>
      <c r="BG918" s="15"/>
      <c r="BH918" s="15"/>
      <c r="BI918" s="15"/>
      <c r="BJ918" s="15"/>
      <c r="BK918" s="15"/>
      <c r="BL918" s="15"/>
      <c r="BM918" s="15"/>
      <c r="BN918" s="15"/>
      <c r="BO918" s="15"/>
      <c r="BP918" s="15"/>
      <c r="BQ918" s="15"/>
      <c r="BR918" s="15"/>
      <c r="BS918" s="15"/>
      <c r="BT918" s="15"/>
      <c r="BU918" s="15"/>
      <c r="BV918" s="15"/>
      <c r="BW918" s="15"/>
      <c r="BX918" s="15"/>
      <c r="BY918" s="15"/>
      <c r="BZ918" s="15"/>
      <c r="CA918" s="8"/>
      <c r="CB918" s="8"/>
      <c r="CC918" s="8"/>
      <c r="CD918" s="8"/>
      <c r="CE918" s="8"/>
      <c r="CF918" s="8"/>
      <c r="CG918" s="8"/>
      <c r="CH918" s="8"/>
      <c r="CI918" s="8"/>
      <c r="CJ918" s="8"/>
      <c r="CK918" s="8"/>
      <c r="CL918" s="8"/>
      <c r="CM918" s="8"/>
      <c r="CN918" s="8"/>
      <c r="CO918" s="8"/>
      <c r="CP918" s="8"/>
      <c r="CQ918" s="8"/>
      <c r="CR918" s="8"/>
      <c r="CS918" s="8"/>
      <c r="CT918" s="8"/>
      <c r="CU918" s="8"/>
      <c r="CV918" s="8"/>
      <c r="CW918" s="8"/>
      <c r="CX918" s="8"/>
    </row>
    <row r="919" ht="14.25" customHeight="1">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c r="AA919" s="15"/>
      <c r="AB919" s="15"/>
      <c r="AC919" s="15"/>
      <c r="AD919" s="15"/>
      <c r="AE919" s="15"/>
      <c r="AF919" s="15"/>
      <c r="AG919" s="15"/>
      <c r="AH919" s="15"/>
      <c r="AI919" s="15"/>
      <c r="AJ919" s="15"/>
      <c r="AK919" s="15"/>
      <c r="AL919" s="15"/>
      <c r="AM919" s="15"/>
      <c r="AN919" s="15"/>
      <c r="AO919" s="15"/>
      <c r="AP919" s="15"/>
      <c r="AQ919" s="15"/>
      <c r="AR919" s="15"/>
      <c r="AS919" s="15"/>
      <c r="AT919" s="15"/>
      <c r="AU919" s="15"/>
      <c r="AV919" s="15"/>
      <c r="AW919" s="15"/>
      <c r="AX919" s="15"/>
      <c r="AY919" s="15"/>
      <c r="AZ919" s="15"/>
      <c r="BA919" s="15"/>
      <c r="BB919" s="15"/>
      <c r="BC919" s="15"/>
      <c r="BD919" s="15"/>
      <c r="BE919" s="15"/>
      <c r="BF919" s="15"/>
      <c r="BG919" s="15"/>
      <c r="BH919" s="15"/>
      <c r="BI919" s="15"/>
      <c r="BJ919" s="15"/>
      <c r="BK919" s="15"/>
      <c r="BL919" s="15"/>
      <c r="BM919" s="15"/>
      <c r="BN919" s="15"/>
      <c r="BO919" s="15"/>
      <c r="BP919" s="15"/>
      <c r="BQ919" s="15"/>
      <c r="BR919" s="15"/>
      <c r="BS919" s="15"/>
      <c r="BT919" s="15"/>
      <c r="BU919" s="15"/>
      <c r="BV919" s="15"/>
      <c r="BW919" s="15"/>
      <c r="BX919" s="15"/>
      <c r="BY919" s="15"/>
      <c r="BZ919" s="15"/>
      <c r="CA919" s="8"/>
      <c r="CB919" s="8"/>
      <c r="CC919" s="8"/>
      <c r="CD919" s="8"/>
      <c r="CE919" s="8"/>
      <c r="CF919" s="8"/>
      <c r="CG919" s="8"/>
      <c r="CH919" s="8"/>
      <c r="CI919" s="8"/>
      <c r="CJ919" s="8"/>
      <c r="CK919" s="8"/>
      <c r="CL919" s="8"/>
      <c r="CM919" s="8"/>
      <c r="CN919" s="8"/>
      <c r="CO919" s="8"/>
      <c r="CP919" s="8"/>
      <c r="CQ919" s="8"/>
      <c r="CR919" s="8"/>
      <c r="CS919" s="8"/>
      <c r="CT919" s="8"/>
      <c r="CU919" s="8"/>
      <c r="CV919" s="8"/>
      <c r="CW919" s="8"/>
      <c r="CX919" s="8"/>
    </row>
    <row r="920" ht="14.25" customHeight="1">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c r="BC920" s="15"/>
      <c r="BD920" s="15"/>
      <c r="BE920" s="15"/>
      <c r="BF920" s="15"/>
      <c r="BG920" s="15"/>
      <c r="BH920" s="15"/>
      <c r="BI920" s="15"/>
      <c r="BJ920" s="15"/>
      <c r="BK920" s="15"/>
      <c r="BL920" s="15"/>
      <c r="BM920" s="15"/>
      <c r="BN920" s="15"/>
      <c r="BO920" s="15"/>
      <c r="BP920" s="15"/>
      <c r="BQ920" s="15"/>
      <c r="BR920" s="15"/>
      <c r="BS920" s="15"/>
      <c r="BT920" s="15"/>
      <c r="BU920" s="15"/>
      <c r="BV920" s="15"/>
      <c r="BW920" s="15"/>
      <c r="BX920" s="15"/>
      <c r="BY920" s="15"/>
      <c r="BZ920" s="15"/>
      <c r="CA920" s="8"/>
      <c r="CB920" s="8"/>
      <c r="CC920" s="8"/>
      <c r="CD920" s="8"/>
      <c r="CE920" s="8"/>
      <c r="CF920" s="8"/>
      <c r="CG920" s="8"/>
      <c r="CH920" s="8"/>
      <c r="CI920" s="8"/>
      <c r="CJ920" s="8"/>
      <c r="CK920" s="8"/>
      <c r="CL920" s="8"/>
      <c r="CM920" s="8"/>
      <c r="CN920" s="8"/>
      <c r="CO920" s="8"/>
      <c r="CP920" s="8"/>
      <c r="CQ920" s="8"/>
      <c r="CR920" s="8"/>
      <c r="CS920" s="8"/>
      <c r="CT920" s="8"/>
      <c r="CU920" s="8"/>
      <c r="CV920" s="8"/>
      <c r="CW920" s="8"/>
      <c r="CX920" s="8"/>
    </row>
    <row r="921" ht="14.25" customHeight="1">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c r="AA921" s="15"/>
      <c r="AB921" s="15"/>
      <c r="AC921" s="15"/>
      <c r="AD921" s="15"/>
      <c r="AE921" s="15"/>
      <c r="AF921" s="15"/>
      <c r="AG921" s="15"/>
      <c r="AH921" s="15"/>
      <c r="AI921" s="15"/>
      <c r="AJ921" s="15"/>
      <c r="AK921" s="15"/>
      <c r="AL921" s="15"/>
      <c r="AM921" s="15"/>
      <c r="AN921" s="15"/>
      <c r="AO921" s="15"/>
      <c r="AP921" s="15"/>
      <c r="AQ921" s="15"/>
      <c r="AR921" s="15"/>
      <c r="AS921" s="15"/>
      <c r="AT921" s="15"/>
      <c r="AU921" s="15"/>
      <c r="AV921" s="15"/>
      <c r="AW921" s="15"/>
      <c r="AX921" s="15"/>
      <c r="AY921" s="15"/>
      <c r="AZ921" s="15"/>
      <c r="BA921" s="15"/>
      <c r="BB921" s="15"/>
      <c r="BC921" s="15"/>
      <c r="BD921" s="15"/>
      <c r="BE921" s="15"/>
      <c r="BF921" s="15"/>
      <c r="BG921" s="15"/>
      <c r="BH921" s="15"/>
      <c r="BI921" s="15"/>
      <c r="BJ921" s="15"/>
      <c r="BK921" s="15"/>
      <c r="BL921" s="15"/>
      <c r="BM921" s="15"/>
      <c r="BN921" s="15"/>
      <c r="BO921" s="15"/>
      <c r="BP921" s="15"/>
      <c r="BQ921" s="15"/>
      <c r="BR921" s="15"/>
      <c r="BS921" s="15"/>
      <c r="BT921" s="15"/>
      <c r="BU921" s="15"/>
      <c r="BV921" s="15"/>
      <c r="BW921" s="15"/>
      <c r="BX921" s="15"/>
      <c r="BY921" s="15"/>
      <c r="BZ921" s="15"/>
      <c r="CA921" s="8"/>
      <c r="CB921" s="8"/>
      <c r="CC921" s="8"/>
      <c r="CD921" s="8"/>
      <c r="CE921" s="8"/>
      <c r="CF921" s="8"/>
      <c r="CG921" s="8"/>
      <c r="CH921" s="8"/>
      <c r="CI921" s="8"/>
      <c r="CJ921" s="8"/>
      <c r="CK921" s="8"/>
      <c r="CL921" s="8"/>
      <c r="CM921" s="8"/>
      <c r="CN921" s="8"/>
      <c r="CO921" s="8"/>
      <c r="CP921" s="8"/>
      <c r="CQ921" s="8"/>
      <c r="CR921" s="8"/>
      <c r="CS921" s="8"/>
      <c r="CT921" s="8"/>
      <c r="CU921" s="8"/>
      <c r="CV921" s="8"/>
      <c r="CW921" s="8"/>
      <c r="CX921" s="8"/>
    </row>
    <row r="922" ht="14.25" customHeight="1">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c r="BC922" s="15"/>
      <c r="BD922" s="15"/>
      <c r="BE922" s="15"/>
      <c r="BF922" s="15"/>
      <c r="BG922" s="15"/>
      <c r="BH922" s="15"/>
      <c r="BI922" s="15"/>
      <c r="BJ922" s="15"/>
      <c r="BK922" s="15"/>
      <c r="BL922" s="15"/>
      <c r="BM922" s="15"/>
      <c r="BN922" s="15"/>
      <c r="BO922" s="15"/>
      <c r="BP922" s="15"/>
      <c r="BQ922" s="15"/>
      <c r="BR922" s="15"/>
      <c r="BS922" s="15"/>
      <c r="BT922" s="15"/>
      <c r="BU922" s="15"/>
      <c r="BV922" s="15"/>
      <c r="BW922" s="15"/>
      <c r="BX922" s="15"/>
      <c r="BY922" s="15"/>
      <c r="BZ922" s="15"/>
      <c r="CA922" s="8"/>
      <c r="CB922" s="8"/>
      <c r="CC922" s="8"/>
      <c r="CD922" s="8"/>
      <c r="CE922" s="8"/>
      <c r="CF922" s="8"/>
      <c r="CG922" s="8"/>
      <c r="CH922" s="8"/>
      <c r="CI922" s="8"/>
      <c r="CJ922" s="8"/>
      <c r="CK922" s="8"/>
      <c r="CL922" s="8"/>
      <c r="CM922" s="8"/>
      <c r="CN922" s="8"/>
      <c r="CO922" s="8"/>
      <c r="CP922" s="8"/>
      <c r="CQ922" s="8"/>
      <c r="CR922" s="8"/>
      <c r="CS922" s="8"/>
      <c r="CT922" s="8"/>
      <c r="CU922" s="8"/>
      <c r="CV922" s="8"/>
      <c r="CW922" s="8"/>
      <c r="CX922" s="8"/>
    </row>
    <row r="923" ht="14.25" customHeight="1">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c r="AA923" s="15"/>
      <c r="AB923" s="15"/>
      <c r="AC923" s="15"/>
      <c r="AD923" s="15"/>
      <c r="AE923" s="15"/>
      <c r="AF923" s="15"/>
      <c r="AG923" s="15"/>
      <c r="AH923" s="15"/>
      <c r="AI923" s="15"/>
      <c r="AJ923" s="15"/>
      <c r="AK923" s="15"/>
      <c r="AL923" s="15"/>
      <c r="AM923" s="15"/>
      <c r="AN923" s="15"/>
      <c r="AO923" s="15"/>
      <c r="AP923" s="15"/>
      <c r="AQ923" s="15"/>
      <c r="AR923" s="15"/>
      <c r="AS923" s="15"/>
      <c r="AT923" s="15"/>
      <c r="AU923" s="15"/>
      <c r="AV923" s="15"/>
      <c r="AW923" s="15"/>
      <c r="AX923" s="15"/>
      <c r="AY923" s="15"/>
      <c r="AZ923" s="15"/>
      <c r="BA923" s="15"/>
      <c r="BB923" s="15"/>
      <c r="BC923" s="15"/>
      <c r="BD923" s="15"/>
      <c r="BE923" s="15"/>
      <c r="BF923" s="15"/>
      <c r="BG923" s="15"/>
      <c r="BH923" s="15"/>
      <c r="BI923" s="15"/>
      <c r="BJ923" s="15"/>
      <c r="BK923" s="15"/>
      <c r="BL923" s="15"/>
      <c r="BM923" s="15"/>
      <c r="BN923" s="15"/>
      <c r="BO923" s="15"/>
      <c r="BP923" s="15"/>
      <c r="BQ923" s="15"/>
      <c r="BR923" s="15"/>
      <c r="BS923" s="15"/>
      <c r="BT923" s="15"/>
      <c r="BU923" s="15"/>
      <c r="BV923" s="15"/>
      <c r="BW923" s="15"/>
      <c r="BX923" s="15"/>
      <c r="BY923" s="15"/>
      <c r="BZ923" s="15"/>
      <c r="CA923" s="8"/>
      <c r="CB923" s="8"/>
      <c r="CC923" s="8"/>
      <c r="CD923" s="8"/>
      <c r="CE923" s="8"/>
      <c r="CF923" s="8"/>
      <c r="CG923" s="8"/>
      <c r="CH923" s="8"/>
      <c r="CI923" s="8"/>
      <c r="CJ923" s="8"/>
      <c r="CK923" s="8"/>
      <c r="CL923" s="8"/>
      <c r="CM923" s="8"/>
      <c r="CN923" s="8"/>
      <c r="CO923" s="8"/>
      <c r="CP923" s="8"/>
      <c r="CQ923" s="8"/>
      <c r="CR923" s="8"/>
      <c r="CS923" s="8"/>
      <c r="CT923" s="8"/>
      <c r="CU923" s="8"/>
      <c r="CV923" s="8"/>
      <c r="CW923" s="8"/>
      <c r="CX923" s="8"/>
    </row>
    <row r="924" ht="14.25" customHeight="1">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c r="BC924" s="15"/>
      <c r="BD924" s="15"/>
      <c r="BE924" s="15"/>
      <c r="BF924" s="15"/>
      <c r="BG924" s="15"/>
      <c r="BH924" s="15"/>
      <c r="BI924" s="15"/>
      <c r="BJ924" s="15"/>
      <c r="BK924" s="15"/>
      <c r="BL924" s="15"/>
      <c r="BM924" s="15"/>
      <c r="BN924" s="15"/>
      <c r="BO924" s="15"/>
      <c r="BP924" s="15"/>
      <c r="BQ924" s="15"/>
      <c r="BR924" s="15"/>
      <c r="BS924" s="15"/>
      <c r="BT924" s="15"/>
      <c r="BU924" s="15"/>
      <c r="BV924" s="15"/>
      <c r="BW924" s="15"/>
      <c r="BX924" s="15"/>
      <c r="BY924" s="15"/>
      <c r="BZ924" s="15"/>
      <c r="CA924" s="8"/>
      <c r="CB924" s="8"/>
      <c r="CC924" s="8"/>
      <c r="CD924" s="8"/>
      <c r="CE924" s="8"/>
      <c r="CF924" s="8"/>
      <c r="CG924" s="8"/>
      <c r="CH924" s="8"/>
      <c r="CI924" s="8"/>
      <c r="CJ924" s="8"/>
      <c r="CK924" s="8"/>
      <c r="CL924" s="8"/>
      <c r="CM924" s="8"/>
      <c r="CN924" s="8"/>
      <c r="CO924" s="8"/>
      <c r="CP924" s="8"/>
      <c r="CQ924" s="8"/>
      <c r="CR924" s="8"/>
      <c r="CS924" s="8"/>
      <c r="CT924" s="8"/>
      <c r="CU924" s="8"/>
      <c r="CV924" s="8"/>
      <c r="CW924" s="8"/>
      <c r="CX924" s="8"/>
    </row>
    <row r="925" ht="14.25" customHeight="1">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c r="AA925" s="15"/>
      <c r="AB925" s="15"/>
      <c r="AC925" s="15"/>
      <c r="AD925" s="15"/>
      <c r="AE925" s="15"/>
      <c r="AF925" s="15"/>
      <c r="AG925" s="15"/>
      <c r="AH925" s="15"/>
      <c r="AI925" s="15"/>
      <c r="AJ925" s="15"/>
      <c r="AK925" s="15"/>
      <c r="AL925" s="15"/>
      <c r="AM925" s="15"/>
      <c r="AN925" s="15"/>
      <c r="AO925" s="15"/>
      <c r="AP925" s="15"/>
      <c r="AQ925" s="15"/>
      <c r="AR925" s="15"/>
      <c r="AS925" s="15"/>
      <c r="AT925" s="15"/>
      <c r="AU925" s="15"/>
      <c r="AV925" s="15"/>
      <c r="AW925" s="15"/>
      <c r="AX925" s="15"/>
      <c r="AY925" s="15"/>
      <c r="AZ925" s="15"/>
      <c r="BA925" s="15"/>
      <c r="BB925" s="15"/>
      <c r="BC925" s="15"/>
      <c r="BD925" s="15"/>
      <c r="BE925" s="15"/>
      <c r="BF925" s="15"/>
      <c r="BG925" s="15"/>
      <c r="BH925" s="15"/>
      <c r="BI925" s="15"/>
      <c r="BJ925" s="15"/>
      <c r="BK925" s="15"/>
      <c r="BL925" s="15"/>
      <c r="BM925" s="15"/>
      <c r="BN925" s="15"/>
      <c r="BO925" s="15"/>
      <c r="BP925" s="15"/>
      <c r="BQ925" s="15"/>
      <c r="BR925" s="15"/>
      <c r="BS925" s="15"/>
      <c r="BT925" s="15"/>
      <c r="BU925" s="15"/>
      <c r="BV925" s="15"/>
      <c r="BW925" s="15"/>
      <c r="BX925" s="15"/>
      <c r="BY925" s="15"/>
      <c r="BZ925" s="15"/>
      <c r="CA925" s="8"/>
      <c r="CB925" s="8"/>
      <c r="CC925" s="8"/>
      <c r="CD925" s="8"/>
      <c r="CE925" s="8"/>
      <c r="CF925" s="8"/>
      <c r="CG925" s="8"/>
      <c r="CH925" s="8"/>
      <c r="CI925" s="8"/>
      <c r="CJ925" s="8"/>
      <c r="CK925" s="8"/>
      <c r="CL925" s="8"/>
      <c r="CM925" s="8"/>
      <c r="CN925" s="8"/>
      <c r="CO925" s="8"/>
      <c r="CP925" s="8"/>
      <c r="CQ925" s="8"/>
      <c r="CR925" s="8"/>
      <c r="CS925" s="8"/>
      <c r="CT925" s="8"/>
      <c r="CU925" s="8"/>
      <c r="CV925" s="8"/>
      <c r="CW925" s="8"/>
      <c r="CX925" s="8"/>
    </row>
    <row r="926" ht="14.25" customHeight="1">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c r="BC926" s="15"/>
      <c r="BD926" s="15"/>
      <c r="BE926" s="15"/>
      <c r="BF926" s="15"/>
      <c r="BG926" s="15"/>
      <c r="BH926" s="15"/>
      <c r="BI926" s="15"/>
      <c r="BJ926" s="15"/>
      <c r="BK926" s="15"/>
      <c r="BL926" s="15"/>
      <c r="BM926" s="15"/>
      <c r="BN926" s="15"/>
      <c r="BO926" s="15"/>
      <c r="BP926" s="15"/>
      <c r="BQ926" s="15"/>
      <c r="BR926" s="15"/>
      <c r="BS926" s="15"/>
      <c r="BT926" s="15"/>
      <c r="BU926" s="15"/>
      <c r="BV926" s="15"/>
      <c r="BW926" s="15"/>
      <c r="BX926" s="15"/>
      <c r="BY926" s="15"/>
      <c r="BZ926" s="15"/>
      <c r="CA926" s="8"/>
      <c r="CB926" s="8"/>
      <c r="CC926" s="8"/>
      <c r="CD926" s="8"/>
      <c r="CE926" s="8"/>
      <c r="CF926" s="8"/>
      <c r="CG926" s="8"/>
      <c r="CH926" s="8"/>
      <c r="CI926" s="8"/>
      <c r="CJ926" s="8"/>
      <c r="CK926" s="8"/>
      <c r="CL926" s="8"/>
      <c r="CM926" s="8"/>
      <c r="CN926" s="8"/>
      <c r="CO926" s="8"/>
      <c r="CP926" s="8"/>
      <c r="CQ926" s="8"/>
      <c r="CR926" s="8"/>
      <c r="CS926" s="8"/>
      <c r="CT926" s="8"/>
      <c r="CU926" s="8"/>
      <c r="CV926" s="8"/>
      <c r="CW926" s="8"/>
      <c r="CX926" s="8"/>
    </row>
    <row r="927" ht="14.25" customHeight="1">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c r="AA927" s="15"/>
      <c r="AB927" s="15"/>
      <c r="AC927" s="15"/>
      <c r="AD927" s="15"/>
      <c r="AE927" s="15"/>
      <c r="AF927" s="15"/>
      <c r="AG927" s="15"/>
      <c r="AH927" s="15"/>
      <c r="AI927" s="15"/>
      <c r="AJ927" s="15"/>
      <c r="AK927" s="15"/>
      <c r="AL927" s="15"/>
      <c r="AM927" s="15"/>
      <c r="AN927" s="15"/>
      <c r="AO927" s="15"/>
      <c r="AP927" s="15"/>
      <c r="AQ927" s="15"/>
      <c r="AR927" s="15"/>
      <c r="AS927" s="15"/>
      <c r="AT927" s="15"/>
      <c r="AU927" s="15"/>
      <c r="AV927" s="15"/>
      <c r="AW927" s="15"/>
      <c r="AX927" s="15"/>
      <c r="AY927" s="15"/>
      <c r="AZ927" s="15"/>
      <c r="BA927" s="15"/>
      <c r="BB927" s="15"/>
      <c r="BC927" s="15"/>
      <c r="BD927" s="15"/>
      <c r="BE927" s="15"/>
      <c r="BF927" s="15"/>
      <c r="BG927" s="15"/>
      <c r="BH927" s="15"/>
      <c r="BI927" s="15"/>
      <c r="BJ927" s="15"/>
      <c r="BK927" s="15"/>
      <c r="BL927" s="15"/>
      <c r="BM927" s="15"/>
      <c r="BN927" s="15"/>
      <c r="BO927" s="15"/>
      <c r="BP927" s="15"/>
      <c r="BQ927" s="15"/>
      <c r="BR927" s="15"/>
      <c r="BS927" s="15"/>
      <c r="BT927" s="15"/>
      <c r="BU927" s="15"/>
      <c r="BV927" s="15"/>
      <c r="BW927" s="15"/>
      <c r="BX927" s="15"/>
      <c r="BY927" s="15"/>
      <c r="BZ927" s="15"/>
      <c r="CA927" s="8"/>
      <c r="CB927" s="8"/>
      <c r="CC927" s="8"/>
      <c r="CD927" s="8"/>
      <c r="CE927" s="8"/>
      <c r="CF927" s="8"/>
      <c r="CG927" s="8"/>
      <c r="CH927" s="8"/>
      <c r="CI927" s="8"/>
      <c r="CJ927" s="8"/>
      <c r="CK927" s="8"/>
      <c r="CL927" s="8"/>
      <c r="CM927" s="8"/>
      <c r="CN927" s="8"/>
      <c r="CO927" s="8"/>
      <c r="CP927" s="8"/>
      <c r="CQ927" s="8"/>
      <c r="CR927" s="8"/>
      <c r="CS927" s="8"/>
      <c r="CT927" s="8"/>
      <c r="CU927" s="8"/>
      <c r="CV927" s="8"/>
      <c r="CW927" s="8"/>
      <c r="CX927" s="8"/>
    </row>
    <row r="928" ht="14.25" customHeight="1">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c r="BC928" s="15"/>
      <c r="BD928" s="15"/>
      <c r="BE928" s="15"/>
      <c r="BF928" s="15"/>
      <c r="BG928" s="15"/>
      <c r="BH928" s="15"/>
      <c r="BI928" s="15"/>
      <c r="BJ928" s="15"/>
      <c r="BK928" s="15"/>
      <c r="BL928" s="15"/>
      <c r="BM928" s="15"/>
      <c r="BN928" s="15"/>
      <c r="BO928" s="15"/>
      <c r="BP928" s="15"/>
      <c r="BQ928" s="15"/>
      <c r="BR928" s="15"/>
      <c r="BS928" s="15"/>
      <c r="BT928" s="15"/>
      <c r="BU928" s="15"/>
      <c r="BV928" s="15"/>
      <c r="BW928" s="15"/>
      <c r="BX928" s="15"/>
      <c r="BY928" s="15"/>
      <c r="BZ928" s="15"/>
      <c r="CA928" s="8"/>
      <c r="CB928" s="8"/>
      <c r="CC928" s="8"/>
      <c r="CD928" s="8"/>
      <c r="CE928" s="8"/>
      <c r="CF928" s="8"/>
      <c r="CG928" s="8"/>
      <c r="CH928" s="8"/>
      <c r="CI928" s="8"/>
      <c r="CJ928" s="8"/>
      <c r="CK928" s="8"/>
      <c r="CL928" s="8"/>
      <c r="CM928" s="8"/>
      <c r="CN928" s="8"/>
      <c r="CO928" s="8"/>
      <c r="CP928" s="8"/>
      <c r="CQ928" s="8"/>
      <c r="CR928" s="8"/>
      <c r="CS928" s="8"/>
      <c r="CT928" s="8"/>
      <c r="CU928" s="8"/>
      <c r="CV928" s="8"/>
      <c r="CW928" s="8"/>
      <c r="CX928" s="8"/>
    </row>
    <row r="929" ht="14.25" customHeight="1">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c r="AA929" s="15"/>
      <c r="AB929" s="15"/>
      <c r="AC929" s="15"/>
      <c r="AD929" s="15"/>
      <c r="AE929" s="15"/>
      <c r="AF929" s="15"/>
      <c r="AG929" s="15"/>
      <c r="AH929" s="15"/>
      <c r="AI929" s="15"/>
      <c r="AJ929" s="15"/>
      <c r="AK929" s="15"/>
      <c r="AL929" s="15"/>
      <c r="AM929" s="15"/>
      <c r="AN929" s="15"/>
      <c r="AO929" s="15"/>
      <c r="AP929" s="15"/>
      <c r="AQ929" s="15"/>
      <c r="AR929" s="15"/>
      <c r="AS929" s="15"/>
      <c r="AT929" s="15"/>
      <c r="AU929" s="15"/>
      <c r="AV929" s="15"/>
      <c r="AW929" s="15"/>
      <c r="AX929" s="15"/>
      <c r="AY929" s="15"/>
      <c r="AZ929" s="15"/>
      <c r="BA929" s="15"/>
      <c r="BB929" s="15"/>
      <c r="BC929" s="15"/>
      <c r="BD929" s="15"/>
      <c r="BE929" s="15"/>
      <c r="BF929" s="15"/>
      <c r="BG929" s="15"/>
      <c r="BH929" s="15"/>
      <c r="BI929" s="15"/>
      <c r="BJ929" s="15"/>
      <c r="BK929" s="15"/>
      <c r="BL929" s="15"/>
      <c r="BM929" s="15"/>
      <c r="BN929" s="15"/>
      <c r="BO929" s="15"/>
      <c r="BP929" s="15"/>
      <c r="BQ929" s="15"/>
      <c r="BR929" s="15"/>
      <c r="BS929" s="15"/>
      <c r="BT929" s="15"/>
      <c r="BU929" s="15"/>
      <c r="BV929" s="15"/>
      <c r="BW929" s="15"/>
      <c r="BX929" s="15"/>
      <c r="BY929" s="15"/>
      <c r="BZ929" s="15"/>
      <c r="CA929" s="8"/>
      <c r="CB929" s="8"/>
      <c r="CC929" s="8"/>
      <c r="CD929" s="8"/>
      <c r="CE929" s="8"/>
      <c r="CF929" s="8"/>
      <c r="CG929" s="8"/>
      <c r="CH929" s="8"/>
      <c r="CI929" s="8"/>
      <c r="CJ929" s="8"/>
      <c r="CK929" s="8"/>
      <c r="CL929" s="8"/>
      <c r="CM929" s="8"/>
      <c r="CN929" s="8"/>
      <c r="CO929" s="8"/>
      <c r="CP929" s="8"/>
      <c r="CQ929" s="8"/>
      <c r="CR929" s="8"/>
      <c r="CS929" s="8"/>
      <c r="CT929" s="8"/>
      <c r="CU929" s="8"/>
      <c r="CV929" s="8"/>
      <c r="CW929" s="8"/>
      <c r="CX929" s="8"/>
    </row>
    <row r="930" ht="14.25" customHeight="1">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c r="BC930" s="15"/>
      <c r="BD930" s="15"/>
      <c r="BE930" s="15"/>
      <c r="BF930" s="15"/>
      <c r="BG930" s="15"/>
      <c r="BH930" s="15"/>
      <c r="BI930" s="15"/>
      <c r="BJ930" s="15"/>
      <c r="BK930" s="15"/>
      <c r="BL930" s="15"/>
      <c r="BM930" s="15"/>
      <c r="BN930" s="15"/>
      <c r="BO930" s="15"/>
      <c r="BP930" s="15"/>
      <c r="BQ930" s="15"/>
      <c r="BR930" s="15"/>
      <c r="BS930" s="15"/>
      <c r="BT930" s="15"/>
      <c r="BU930" s="15"/>
      <c r="BV930" s="15"/>
      <c r="BW930" s="15"/>
      <c r="BX930" s="15"/>
      <c r="BY930" s="15"/>
      <c r="BZ930" s="15"/>
      <c r="CA930" s="8"/>
      <c r="CB930" s="8"/>
      <c r="CC930" s="8"/>
      <c r="CD930" s="8"/>
      <c r="CE930" s="8"/>
      <c r="CF930" s="8"/>
      <c r="CG930" s="8"/>
      <c r="CH930" s="8"/>
      <c r="CI930" s="8"/>
      <c r="CJ930" s="8"/>
      <c r="CK930" s="8"/>
      <c r="CL930" s="8"/>
      <c r="CM930" s="8"/>
      <c r="CN930" s="8"/>
      <c r="CO930" s="8"/>
      <c r="CP930" s="8"/>
      <c r="CQ930" s="8"/>
      <c r="CR930" s="8"/>
      <c r="CS930" s="8"/>
      <c r="CT930" s="8"/>
      <c r="CU930" s="8"/>
      <c r="CV930" s="8"/>
      <c r="CW930" s="8"/>
      <c r="CX930" s="8"/>
    </row>
    <row r="931" ht="14.25" customHeight="1">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c r="AA931" s="15"/>
      <c r="AB931" s="15"/>
      <c r="AC931" s="15"/>
      <c r="AD931" s="15"/>
      <c r="AE931" s="15"/>
      <c r="AF931" s="15"/>
      <c r="AG931" s="15"/>
      <c r="AH931" s="15"/>
      <c r="AI931" s="15"/>
      <c r="AJ931" s="15"/>
      <c r="AK931" s="15"/>
      <c r="AL931" s="15"/>
      <c r="AM931" s="15"/>
      <c r="AN931" s="15"/>
      <c r="AO931" s="15"/>
      <c r="AP931" s="15"/>
      <c r="AQ931" s="15"/>
      <c r="AR931" s="15"/>
      <c r="AS931" s="15"/>
      <c r="AT931" s="15"/>
      <c r="AU931" s="15"/>
      <c r="AV931" s="15"/>
      <c r="AW931" s="15"/>
      <c r="AX931" s="15"/>
      <c r="AY931" s="15"/>
      <c r="AZ931" s="15"/>
      <c r="BA931" s="15"/>
      <c r="BB931" s="15"/>
      <c r="BC931" s="15"/>
      <c r="BD931" s="15"/>
      <c r="BE931" s="15"/>
      <c r="BF931" s="15"/>
      <c r="BG931" s="15"/>
      <c r="BH931" s="15"/>
      <c r="BI931" s="15"/>
      <c r="BJ931" s="15"/>
      <c r="BK931" s="15"/>
      <c r="BL931" s="15"/>
      <c r="BM931" s="15"/>
      <c r="BN931" s="15"/>
      <c r="BO931" s="15"/>
      <c r="BP931" s="15"/>
      <c r="BQ931" s="15"/>
      <c r="BR931" s="15"/>
      <c r="BS931" s="15"/>
      <c r="BT931" s="15"/>
      <c r="BU931" s="15"/>
      <c r="BV931" s="15"/>
      <c r="BW931" s="15"/>
      <c r="BX931" s="15"/>
      <c r="BY931" s="15"/>
      <c r="BZ931" s="15"/>
      <c r="CA931" s="8"/>
      <c r="CB931" s="8"/>
      <c r="CC931" s="8"/>
      <c r="CD931" s="8"/>
      <c r="CE931" s="8"/>
      <c r="CF931" s="8"/>
      <c r="CG931" s="8"/>
      <c r="CH931" s="8"/>
      <c r="CI931" s="8"/>
      <c r="CJ931" s="8"/>
      <c r="CK931" s="8"/>
      <c r="CL931" s="8"/>
      <c r="CM931" s="8"/>
      <c r="CN931" s="8"/>
      <c r="CO931" s="8"/>
      <c r="CP931" s="8"/>
      <c r="CQ931" s="8"/>
      <c r="CR931" s="8"/>
      <c r="CS931" s="8"/>
      <c r="CT931" s="8"/>
      <c r="CU931" s="8"/>
      <c r="CV931" s="8"/>
      <c r="CW931" s="8"/>
      <c r="CX931" s="8"/>
    </row>
    <row r="932" ht="14.25" customHeight="1">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c r="BC932" s="15"/>
      <c r="BD932" s="15"/>
      <c r="BE932" s="15"/>
      <c r="BF932" s="15"/>
      <c r="BG932" s="15"/>
      <c r="BH932" s="15"/>
      <c r="BI932" s="15"/>
      <c r="BJ932" s="15"/>
      <c r="BK932" s="15"/>
      <c r="BL932" s="15"/>
      <c r="BM932" s="15"/>
      <c r="BN932" s="15"/>
      <c r="BO932" s="15"/>
      <c r="BP932" s="15"/>
      <c r="BQ932" s="15"/>
      <c r="BR932" s="15"/>
      <c r="BS932" s="15"/>
      <c r="BT932" s="15"/>
      <c r="BU932" s="15"/>
      <c r="BV932" s="15"/>
      <c r="BW932" s="15"/>
      <c r="BX932" s="15"/>
      <c r="BY932" s="15"/>
      <c r="BZ932" s="15"/>
      <c r="CA932" s="8"/>
      <c r="CB932" s="8"/>
      <c r="CC932" s="8"/>
      <c r="CD932" s="8"/>
      <c r="CE932" s="8"/>
      <c r="CF932" s="8"/>
      <c r="CG932" s="8"/>
      <c r="CH932" s="8"/>
      <c r="CI932" s="8"/>
      <c r="CJ932" s="8"/>
      <c r="CK932" s="8"/>
      <c r="CL932" s="8"/>
      <c r="CM932" s="8"/>
      <c r="CN932" s="8"/>
      <c r="CO932" s="8"/>
      <c r="CP932" s="8"/>
      <c r="CQ932" s="8"/>
      <c r="CR932" s="8"/>
      <c r="CS932" s="8"/>
      <c r="CT932" s="8"/>
      <c r="CU932" s="8"/>
      <c r="CV932" s="8"/>
      <c r="CW932" s="8"/>
      <c r="CX932" s="8"/>
    </row>
    <row r="933" ht="14.25" customHeight="1">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c r="AA933" s="15"/>
      <c r="AB933" s="15"/>
      <c r="AC933" s="15"/>
      <c r="AD933" s="15"/>
      <c r="AE933" s="15"/>
      <c r="AF933" s="15"/>
      <c r="AG933" s="15"/>
      <c r="AH933" s="15"/>
      <c r="AI933" s="15"/>
      <c r="AJ933" s="15"/>
      <c r="AK933" s="15"/>
      <c r="AL933" s="15"/>
      <c r="AM933" s="15"/>
      <c r="AN933" s="15"/>
      <c r="AO933" s="15"/>
      <c r="AP933" s="15"/>
      <c r="AQ933" s="15"/>
      <c r="AR933" s="15"/>
      <c r="AS933" s="15"/>
      <c r="AT933" s="15"/>
      <c r="AU933" s="15"/>
      <c r="AV933" s="15"/>
      <c r="AW933" s="15"/>
      <c r="AX933" s="15"/>
      <c r="AY933" s="15"/>
      <c r="AZ933" s="15"/>
      <c r="BA933" s="15"/>
      <c r="BB933" s="15"/>
      <c r="BC933" s="15"/>
      <c r="BD933" s="15"/>
      <c r="BE933" s="15"/>
      <c r="BF933" s="15"/>
      <c r="BG933" s="15"/>
      <c r="BH933" s="15"/>
      <c r="BI933" s="15"/>
      <c r="BJ933" s="15"/>
      <c r="BK933" s="15"/>
      <c r="BL933" s="15"/>
      <c r="BM933" s="15"/>
      <c r="BN933" s="15"/>
      <c r="BO933" s="15"/>
      <c r="BP933" s="15"/>
      <c r="BQ933" s="15"/>
      <c r="BR933" s="15"/>
      <c r="BS933" s="15"/>
      <c r="BT933" s="15"/>
      <c r="BU933" s="15"/>
      <c r="BV933" s="15"/>
      <c r="BW933" s="15"/>
      <c r="BX933" s="15"/>
      <c r="BY933" s="15"/>
      <c r="BZ933" s="15"/>
      <c r="CA933" s="8"/>
      <c r="CB933" s="8"/>
      <c r="CC933" s="8"/>
      <c r="CD933" s="8"/>
      <c r="CE933" s="8"/>
      <c r="CF933" s="8"/>
      <c r="CG933" s="8"/>
      <c r="CH933" s="8"/>
      <c r="CI933" s="8"/>
      <c r="CJ933" s="8"/>
      <c r="CK933" s="8"/>
      <c r="CL933" s="8"/>
      <c r="CM933" s="8"/>
      <c r="CN933" s="8"/>
      <c r="CO933" s="8"/>
      <c r="CP933" s="8"/>
      <c r="CQ933" s="8"/>
      <c r="CR933" s="8"/>
      <c r="CS933" s="8"/>
      <c r="CT933" s="8"/>
      <c r="CU933" s="8"/>
      <c r="CV933" s="8"/>
      <c r="CW933" s="8"/>
      <c r="CX933" s="8"/>
    </row>
    <row r="934" ht="14.25" customHeight="1">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c r="BC934" s="15"/>
      <c r="BD934" s="15"/>
      <c r="BE934" s="15"/>
      <c r="BF934" s="15"/>
      <c r="BG934" s="15"/>
      <c r="BH934" s="15"/>
      <c r="BI934" s="15"/>
      <c r="BJ934" s="15"/>
      <c r="BK934" s="15"/>
      <c r="BL934" s="15"/>
      <c r="BM934" s="15"/>
      <c r="BN934" s="15"/>
      <c r="BO934" s="15"/>
      <c r="BP934" s="15"/>
      <c r="BQ934" s="15"/>
      <c r="BR934" s="15"/>
      <c r="BS934" s="15"/>
      <c r="BT934" s="15"/>
      <c r="BU934" s="15"/>
      <c r="BV934" s="15"/>
      <c r="BW934" s="15"/>
      <c r="BX934" s="15"/>
      <c r="BY934" s="15"/>
      <c r="BZ934" s="15"/>
      <c r="CA934" s="8"/>
      <c r="CB934" s="8"/>
      <c r="CC934" s="8"/>
      <c r="CD934" s="8"/>
      <c r="CE934" s="8"/>
      <c r="CF934" s="8"/>
      <c r="CG934" s="8"/>
      <c r="CH934" s="8"/>
      <c r="CI934" s="8"/>
      <c r="CJ934" s="8"/>
      <c r="CK934" s="8"/>
      <c r="CL934" s="8"/>
      <c r="CM934" s="8"/>
      <c r="CN934" s="8"/>
      <c r="CO934" s="8"/>
      <c r="CP934" s="8"/>
      <c r="CQ934" s="8"/>
      <c r="CR934" s="8"/>
      <c r="CS934" s="8"/>
      <c r="CT934" s="8"/>
      <c r="CU934" s="8"/>
      <c r="CV934" s="8"/>
      <c r="CW934" s="8"/>
      <c r="CX934" s="8"/>
    </row>
    <row r="935" ht="14.25" customHeight="1">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c r="AA935" s="15"/>
      <c r="AB935" s="15"/>
      <c r="AC935" s="15"/>
      <c r="AD935" s="15"/>
      <c r="AE935" s="15"/>
      <c r="AF935" s="15"/>
      <c r="AG935" s="15"/>
      <c r="AH935" s="15"/>
      <c r="AI935" s="15"/>
      <c r="AJ935" s="15"/>
      <c r="AK935" s="15"/>
      <c r="AL935" s="15"/>
      <c r="AM935" s="15"/>
      <c r="AN935" s="15"/>
      <c r="AO935" s="15"/>
      <c r="AP935" s="15"/>
      <c r="AQ935" s="15"/>
      <c r="AR935" s="15"/>
      <c r="AS935" s="15"/>
      <c r="AT935" s="15"/>
      <c r="AU935" s="15"/>
      <c r="AV935" s="15"/>
      <c r="AW935" s="15"/>
      <c r="AX935" s="15"/>
      <c r="AY935" s="15"/>
      <c r="AZ935" s="15"/>
      <c r="BA935" s="15"/>
      <c r="BB935" s="15"/>
      <c r="BC935" s="15"/>
      <c r="BD935" s="15"/>
      <c r="BE935" s="15"/>
      <c r="BF935" s="15"/>
      <c r="BG935" s="15"/>
      <c r="BH935" s="15"/>
      <c r="BI935" s="15"/>
      <c r="BJ935" s="15"/>
      <c r="BK935" s="15"/>
      <c r="BL935" s="15"/>
      <c r="BM935" s="15"/>
      <c r="BN935" s="15"/>
      <c r="BO935" s="15"/>
      <c r="BP935" s="15"/>
      <c r="BQ935" s="15"/>
      <c r="BR935" s="15"/>
      <c r="BS935" s="15"/>
      <c r="BT935" s="15"/>
      <c r="BU935" s="15"/>
      <c r="BV935" s="15"/>
      <c r="BW935" s="15"/>
      <c r="BX935" s="15"/>
      <c r="BY935" s="15"/>
      <c r="BZ935" s="15"/>
      <c r="CA935" s="8"/>
      <c r="CB935" s="8"/>
      <c r="CC935" s="8"/>
      <c r="CD935" s="8"/>
      <c r="CE935" s="8"/>
      <c r="CF935" s="8"/>
      <c r="CG935" s="8"/>
      <c r="CH935" s="8"/>
      <c r="CI935" s="8"/>
      <c r="CJ935" s="8"/>
      <c r="CK935" s="8"/>
      <c r="CL935" s="8"/>
      <c r="CM935" s="8"/>
      <c r="CN935" s="8"/>
      <c r="CO935" s="8"/>
      <c r="CP935" s="8"/>
      <c r="CQ935" s="8"/>
      <c r="CR935" s="8"/>
      <c r="CS935" s="8"/>
      <c r="CT935" s="8"/>
      <c r="CU935" s="8"/>
      <c r="CV935" s="8"/>
      <c r="CW935" s="8"/>
      <c r="CX935" s="8"/>
    </row>
    <row r="936" ht="14.25" customHeight="1">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c r="BC936" s="15"/>
      <c r="BD936" s="15"/>
      <c r="BE936" s="15"/>
      <c r="BF936" s="15"/>
      <c r="BG936" s="15"/>
      <c r="BH936" s="15"/>
      <c r="BI936" s="15"/>
      <c r="BJ936" s="15"/>
      <c r="BK936" s="15"/>
      <c r="BL936" s="15"/>
      <c r="BM936" s="15"/>
      <c r="BN936" s="15"/>
      <c r="BO936" s="15"/>
      <c r="BP936" s="15"/>
      <c r="BQ936" s="15"/>
      <c r="BR936" s="15"/>
      <c r="BS936" s="15"/>
      <c r="BT936" s="15"/>
      <c r="BU936" s="15"/>
      <c r="BV936" s="15"/>
      <c r="BW936" s="15"/>
      <c r="BX936" s="15"/>
      <c r="BY936" s="15"/>
      <c r="BZ936" s="15"/>
      <c r="CA936" s="8"/>
      <c r="CB936" s="8"/>
      <c r="CC936" s="8"/>
      <c r="CD936" s="8"/>
      <c r="CE936" s="8"/>
      <c r="CF936" s="8"/>
      <c r="CG936" s="8"/>
      <c r="CH936" s="8"/>
      <c r="CI936" s="8"/>
      <c r="CJ936" s="8"/>
      <c r="CK936" s="8"/>
      <c r="CL936" s="8"/>
      <c r="CM936" s="8"/>
      <c r="CN936" s="8"/>
      <c r="CO936" s="8"/>
      <c r="CP936" s="8"/>
      <c r="CQ936" s="8"/>
      <c r="CR936" s="8"/>
      <c r="CS936" s="8"/>
      <c r="CT936" s="8"/>
      <c r="CU936" s="8"/>
      <c r="CV936" s="8"/>
      <c r="CW936" s="8"/>
      <c r="CX936" s="8"/>
    </row>
    <row r="937" ht="14.25" customHeight="1">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c r="AA937" s="15"/>
      <c r="AB937" s="15"/>
      <c r="AC937" s="15"/>
      <c r="AD937" s="15"/>
      <c r="AE937" s="15"/>
      <c r="AF937" s="15"/>
      <c r="AG937" s="15"/>
      <c r="AH937" s="15"/>
      <c r="AI937" s="15"/>
      <c r="AJ937" s="15"/>
      <c r="AK937" s="15"/>
      <c r="AL937" s="15"/>
      <c r="AM937" s="15"/>
      <c r="AN937" s="15"/>
      <c r="AO937" s="15"/>
      <c r="AP937" s="15"/>
      <c r="AQ937" s="15"/>
      <c r="AR937" s="15"/>
      <c r="AS937" s="15"/>
      <c r="AT937" s="15"/>
      <c r="AU937" s="15"/>
      <c r="AV937" s="15"/>
      <c r="AW937" s="15"/>
      <c r="AX937" s="15"/>
      <c r="AY937" s="15"/>
      <c r="AZ937" s="15"/>
      <c r="BA937" s="15"/>
      <c r="BB937" s="15"/>
      <c r="BC937" s="15"/>
      <c r="BD937" s="15"/>
      <c r="BE937" s="15"/>
      <c r="BF937" s="15"/>
      <c r="BG937" s="15"/>
      <c r="BH937" s="15"/>
      <c r="BI937" s="15"/>
      <c r="BJ937" s="15"/>
      <c r="BK937" s="15"/>
      <c r="BL937" s="15"/>
      <c r="BM937" s="15"/>
      <c r="BN937" s="15"/>
      <c r="BO937" s="15"/>
      <c r="BP937" s="15"/>
      <c r="BQ937" s="15"/>
      <c r="BR937" s="15"/>
      <c r="BS937" s="15"/>
      <c r="BT937" s="15"/>
      <c r="BU937" s="15"/>
      <c r="BV937" s="15"/>
      <c r="BW937" s="15"/>
      <c r="BX937" s="15"/>
      <c r="BY937" s="15"/>
      <c r="BZ937" s="15"/>
      <c r="CA937" s="8"/>
      <c r="CB937" s="8"/>
      <c r="CC937" s="8"/>
      <c r="CD937" s="8"/>
      <c r="CE937" s="8"/>
      <c r="CF937" s="8"/>
      <c r="CG937" s="8"/>
      <c r="CH937" s="8"/>
      <c r="CI937" s="8"/>
      <c r="CJ937" s="8"/>
      <c r="CK937" s="8"/>
      <c r="CL937" s="8"/>
      <c r="CM937" s="8"/>
      <c r="CN937" s="8"/>
      <c r="CO937" s="8"/>
      <c r="CP937" s="8"/>
      <c r="CQ937" s="8"/>
      <c r="CR937" s="8"/>
      <c r="CS937" s="8"/>
      <c r="CT937" s="8"/>
      <c r="CU937" s="8"/>
      <c r="CV937" s="8"/>
      <c r="CW937" s="8"/>
      <c r="CX937" s="8"/>
    </row>
    <row r="938" ht="14.25" customHeight="1">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c r="BC938" s="15"/>
      <c r="BD938" s="15"/>
      <c r="BE938" s="15"/>
      <c r="BF938" s="15"/>
      <c r="BG938" s="15"/>
      <c r="BH938" s="15"/>
      <c r="BI938" s="15"/>
      <c r="BJ938" s="15"/>
      <c r="BK938" s="15"/>
      <c r="BL938" s="15"/>
      <c r="BM938" s="15"/>
      <c r="BN938" s="15"/>
      <c r="BO938" s="15"/>
      <c r="BP938" s="15"/>
      <c r="BQ938" s="15"/>
      <c r="BR938" s="15"/>
      <c r="BS938" s="15"/>
      <c r="BT938" s="15"/>
      <c r="BU938" s="15"/>
      <c r="BV938" s="15"/>
      <c r="BW938" s="15"/>
      <c r="BX938" s="15"/>
      <c r="BY938" s="15"/>
      <c r="BZ938" s="15"/>
      <c r="CA938" s="8"/>
      <c r="CB938" s="8"/>
      <c r="CC938" s="8"/>
      <c r="CD938" s="8"/>
      <c r="CE938" s="8"/>
      <c r="CF938" s="8"/>
      <c r="CG938" s="8"/>
      <c r="CH938" s="8"/>
      <c r="CI938" s="8"/>
      <c r="CJ938" s="8"/>
      <c r="CK938" s="8"/>
      <c r="CL938" s="8"/>
      <c r="CM938" s="8"/>
      <c r="CN938" s="8"/>
      <c r="CO938" s="8"/>
      <c r="CP938" s="8"/>
      <c r="CQ938" s="8"/>
      <c r="CR938" s="8"/>
      <c r="CS938" s="8"/>
      <c r="CT938" s="8"/>
      <c r="CU938" s="8"/>
      <c r="CV938" s="8"/>
      <c r="CW938" s="8"/>
      <c r="CX938" s="8"/>
    </row>
    <row r="939" ht="14.25" customHeight="1">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c r="AA939" s="15"/>
      <c r="AB939" s="15"/>
      <c r="AC939" s="15"/>
      <c r="AD939" s="15"/>
      <c r="AE939" s="15"/>
      <c r="AF939" s="15"/>
      <c r="AG939" s="15"/>
      <c r="AH939" s="15"/>
      <c r="AI939" s="15"/>
      <c r="AJ939" s="15"/>
      <c r="AK939" s="15"/>
      <c r="AL939" s="15"/>
      <c r="AM939" s="15"/>
      <c r="AN939" s="15"/>
      <c r="AO939" s="15"/>
      <c r="AP939" s="15"/>
      <c r="AQ939" s="15"/>
      <c r="AR939" s="15"/>
      <c r="AS939" s="15"/>
      <c r="AT939" s="15"/>
      <c r="AU939" s="15"/>
      <c r="AV939" s="15"/>
      <c r="AW939" s="15"/>
      <c r="AX939" s="15"/>
      <c r="AY939" s="15"/>
      <c r="AZ939" s="15"/>
      <c r="BA939" s="15"/>
      <c r="BB939" s="15"/>
      <c r="BC939" s="15"/>
      <c r="BD939" s="15"/>
      <c r="BE939" s="15"/>
      <c r="BF939" s="15"/>
      <c r="BG939" s="15"/>
      <c r="BH939" s="15"/>
      <c r="BI939" s="15"/>
      <c r="BJ939" s="15"/>
      <c r="BK939" s="15"/>
      <c r="BL939" s="15"/>
      <c r="BM939" s="15"/>
      <c r="BN939" s="15"/>
      <c r="BO939" s="15"/>
      <c r="BP939" s="15"/>
      <c r="BQ939" s="15"/>
      <c r="BR939" s="15"/>
      <c r="BS939" s="15"/>
      <c r="BT939" s="15"/>
      <c r="BU939" s="15"/>
      <c r="BV939" s="15"/>
      <c r="BW939" s="15"/>
      <c r="BX939" s="15"/>
      <c r="BY939" s="15"/>
      <c r="BZ939" s="15"/>
      <c r="CA939" s="8"/>
      <c r="CB939" s="8"/>
      <c r="CC939" s="8"/>
      <c r="CD939" s="8"/>
      <c r="CE939" s="8"/>
      <c r="CF939" s="8"/>
      <c r="CG939" s="8"/>
      <c r="CH939" s="8"/>
      <c r="CI939" s="8"/>
      <c r="CJ939" s="8"/>
      <c r="CK939" s="8"/>
      <c r="CL939" s="8"/>
      <c r="CM939" s="8"/>
      <c r="CN939" s="8"/>
      <c r="CO939" s="8"/>
      <c r="CP939" s="8"/>
      <c r="CQ939" s="8"/>
      <c r="CR939" s="8"/>
      <c r="CS939" s="8"/>
      <c r="CT939" s="8"/>
      <c r="CU939" s="8"/>
      <c r="CV939" s="8"/>
      <c r="CW939" s="8"/>
      <c r="CX939" s="8"/>
    </row>
    <row r="940" ht="14.25" customHeight="1">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c r="BC940" s="15"/>
      <c r="BD940" s="15"/>
      <c r="BE940" s="15"/>
      <c r="BF940" s="15"/>
      <c r="BG940" s="15"/>
      <c r="BH940" s="15"/>
      <c r="BI940" s="15"/>
      <c r="BJ940" s="15"/>
      <c r="BK940" s="15"/>
      <c r="BL940" s="15"/>
      <c r="BM940" s="15"/>
      <c r="BN940" s="15"/>
      <c r="BO940" s="15"/>
      <c r="BP940" s="15"/>
      <c r="BQ940" s="15"/>
      <c r="BR940" s="15"/>
      <c r="BS940" s="15"/>
      <c r="BT940" s="15"/>
      <c r="BU940" s="15"/>
      <c r="BV940" s="15"/>
      <c r="BW940" s="15"/>
      <c r="BX940" s="15"/>
      <c r="BY940" s="15"/>
      <c r="BZ940" s="15"/>
      <c r="CA940" s="8"/>
      <c r="CB940" s="8"/>
      <c r="CC940" s="8"/>
      <c r="CD940" s="8"/>
      <c r="CE940" s="8"/>
      <c r="CF940" s="8"/>
      <c r="CG940" s="8"/>
      <c r="CH940" s="8"/>
      <c r="CI940" s="8"/>
      <c r="CJ940" s="8"/>
      <c r="CK940" s="8"/>
      <c r="CL940" s="8"/>
      <c r="CM940" s="8"/>
      <c r="CN940" s="8"/>
      <c r="CO940" s="8"/>
      <c r="CP940" s="8"/>
      <c r="CQ940" s="8"/>
      <c r="CR940" s="8"/>
      <c r="CS940" s="8"/>
      <c r="CT940" s="8"/>
      <c r="CU940" s="8"/>
      <c r="CV940" s="8"/>
      <c r="CW940" s="8"/>
      <c r="CX940" s="8"/>
    </row>
    <row r="941" ht="14.25" customHeight="1">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c r="AA941" s="15"/>
      <c r="AB941" s="15"/>
      <c r="AC941" s="15"/>
      <c r="AD941" s="15"/>
      <c r="AE941" s="15"/>
      <c r="AF941" s="15"/>
      <c r="AG941" s="15"/>
      <c r="AH941" s="15"/>
      <c r="AI941" s="15"/>
      <c r="AJ941" s="15"/>
      <c r="AK941" s="15"/>
      <c r="AL941" s="15"/>
      <c r="AM941" s="15"/>
      <c r="AN941" s="15"/>
      <c r="AO941" s="15"/>
      <c r="AP941" s="15"/>
      <c r="AQ941" s="15"/>
      <c r="AR941" s="15"/>
      <c r="AS941" s="15"/>
      <c r="AT941" s="15"/>
      <c r="AU941" s="15"/>
      <c r="AV941" s="15"/>
      <c r="AW941" s="15"/>
      <c r="AX941" s="15"/>
      <c r="AY941" s="15"/>
      <c r="AZ941" s="15"/>
      <c r="BA941" s="15"/>
      <c r="BB941" s="15"/>
      <c r="BC941" s="15"/>
      <c r="BD941" s="15"/>
      <c r="BE941" s="15"/>
      <c r="BF941" s="15"/>
      <c r="BG941" s="15"/>
      <c r="BH941" s="15"/>
      <c r="BI941" s="15"/>
      <c r="BJ941" s="15"/>
      <c r="BK941" s="15"/>
      <c r="BL941" s="15"/>
      <c r="BM941" s="15"/>
      <c r="BN941" s="15"/>
      <c r="BO941" s="15"/>
      <c r="BP941" s="15"/>
      <c r="BQ941" s="15"/>
      <c r="BR941" s="15"/>
      <c r="BS941" s="15"/>
      <c r="BT941" s="15"/>
      <c r="BU941" s="15"/>
      <c r="BV941" s="15"/>
      <c r="BW941" s="15"/>
      <c r="BX941" s="15"/>
      <c r="BY941" s="15"/>
      <c r="BZ941" s="15"/>
      <c r="CA941" s="8"/>
      <c r="CB941" s="8"/>
      <c r="CC941" s="8"/>
      <c r="CD941" s="8"/>
      <c r="CE941" s="8"/>
      <c r="CF941" s="8"/>
      <c r="CG941" s="8"/>
      <c r="CH941" s="8"/>
      <c r="CI941" s="8"/>
      <c r="CJ941" s="8"/>
      <c r="CK941" s="8"/>
      <c r="CL941" s="8"/>
      <c r="CM941" s="8"/>
      <c r="CN941" s="8"/>
      <c r="CO941" s="8"/>
      <c r="CP941" s="8"/>
      <c r="CQ941" s="8"/>
      <c r="CR941" s="8"/>
      <c r="CS941" s="8"/>
      <c r="CT941" s="8"/>
      <c r="CU941" s="8"/>
      <c r="CV941" s="8"/>
      <c r="CW941" s="8"/>
      <c r="CX941" s="8"/>
    </row>
    <row r="942" ht="14.25" customHeight="1">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c r="BC942" s="15"/>
      <c r="BD942" s="15"/>
      <c r="BE942" s="15"/>
      <c r="BF942" s="15"/>
      <c r="BG942" s="15"/>
      <c r="BH942" s="15"/>
      <c r="BI942" s="15"/>
      <c r="BJ942" s="15"/>
      <c r="BK942" s="15"/>
      <c r="BL942" s="15"/>
      <c r="BM942" s="15"/>
      <c r="BN942" s="15"/>
      <c r="BO942" s="15"/>
      <c r="BP942" s="15"/>
      <c r="BQ942" s="15"/>
      <c r="BR942" s="15"/>
      <c r="BS942" s="15"/>
      <c r="BT942" s="15"/>
      <c r="BU942" s="15"/>
      <c r="BV942" s="15"/>
      <c r="BW942" s="15"/>
      <c r="BX942" s="15"/>
      <c r="BY942" s="15"/>
      <c r="BZ942" s="15"/>
      <c r="CA942" s="8"/>
      <c r="CB942" s="8"/>
      <c r="CC942" s="8"/>
      <c r="CD942" s="8"/>
      <c r="CE942" s="8"/>
      <c r="CF942" s="8"/>
      <c r="CG942" s="8"/>
      <c r="CH942" s="8"/>
      <c r="CI942" s="8"/>
      <c r="CJ942" s="8"/>
      <c r="CK942" s="8"/>
      <c r="CL942" s="8"/>
      <c r="CM942" s="8"/>
      <c r="CN942" s="8"/>
      <c r="CO942" s="8"/>
      <c r="CP942" s="8"/>
      <c r="CQ942" s="8"/>
      <c r="CR942" s="8"/>
      <c r="CS942" s="8"/>
      <c r="CT942" s="8"/>
      <c r="CU942" s="8"/>
      <c r="CV942" s="8"/>
      <c r="CW942" s="8"/>
      <c r="CX942" s="8"/>
    </row>
    <row r="943" ht="14.25" customHeight="1">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c r="AA943" s="15"/>
      <c r="AB943" s="15"/>
      <c r="AC943" s="15"/>
      <c r="AD943" s="15"/>
      <c r="AE943" s="15"/>
      <c r="AF943" s="15"/>
      <c r="AG943" s="15"/>
      <c r="AH943" s="15"/>
      <c r="AI943" s="15"/>
      <c r="AJ943" s="15"/>
      <c r="AK943" s="15"/>
      <c r="AL943" s="15"/>
      <c r="AM943" s="15"/>
      <c r="AN943" s="15"/>
      <c r="AO943" s="15"/>
      <c r="AP943" s="15"/>
      <c r="AQ943" s="15"/>
      <c r="AR943" s="15"/>
      <c r="AS943" s="15"/>
      <c r="AT943" s="15"/>
      <c r="AU943" s="15"/>
      <c r="AV943" s="15"/>
      <c r="AW943" s="15"/>
      <c r="AX943" s="15"/>
      <c r="AY943" s="15"/>
      <c r="AZ943" s="15"/>
      <c r="BA943" s="15"/>
      <c r="BB943" s="15"/>
      <c r="BC943" s="15"/>
      <c r="BD943" s="15"/>
      <c r="BE943" s="15"/>
      <c r="BF943" s="15"/>
      <c r="BG943" s="15"/>
      <c r="BH943" s="15"/>
      <c r="BI943" s="15"/>
      <c r="BJ943" s="15"/>
      <c r="BK943" s="15"/>
      <c r="BL943" s="15"/>
      <c r="BM943" s="15"/>
      <c r="BN943" s="15"/>
      <c r="BO943" s="15"/>
      <c r="BP943" s="15"/>
      <c r="BQ943" s="15"/>
      <c r="BR943" s="15"/>
      <c r="BS943" s="15"/>
      <c r="BT943" s="15"/>
      <c r="BU943" s="15"/>
      <c r="BV943" s="15"/>
      <c r="BW943" s="15"/>
      <c r="BX943" s="15"/>
      <c r="BY943" s="15"/>
      <c r="BZ943" s="15"/>
      <c r="CA943" s="8"/>
      <c r="CB943" s="8"/>
      <c r="CC943" s="8"/>
      <c r="CD943" s="8"/>
      <c r="CE943" s="8"/>
      <c r="CF943" s="8"/>
      <c r="CG943" s="8"/>
      <c r="CH943" s="8"/>
      <c r="CI943" s="8"/>
      <c r="CJ943" s="8"/>
      <c r="CK943" s="8"/>
      <c r="CL943" s="8"/>
      <c r="CM943" s="8"/>
      <c r="CN943" s="8"/>
      <c r="CO943" s="8"/>
      <c r="CP943" s="8"/>
      <c r="CQ943" s="8"/>
      <c r="CR943" s="8"/>
      <c r="CS943" s="8"/>
      <c r="CT943" s="8"/>
      <c r="CU943" s="8"/>
      <c r="CV943" s="8"/>
      <c r="CW943" s="8"/>
      <c r="CX943" s="8"/>
    </row>
    <row r="944" ht="14.25" customHeight="1">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c r="BC944" s="15"/>
      <c r="BD944" s="15"/>
      <c r="BE944" s="15"/>
      <c r="BF944" s="15"/>
      <c r="BG944" s="15"/>
      <c r="BH944" s="15"/>
      <c r="BI944" s="15"/>
      <c r="BJ944" s="15"/>
      <c r="BK944" s="15"/>
      <c r="BL944" s="15"/>
      <c r="BM944" s="15"/>
      <c r="BN944" s="15"/>
      <c r="BO944" s="15"/>
      <c r="BP944" s="15"/>
      <c r="BQ944" s="15"/>
      <c r="BR944" s="15"/>
      <c r="BS944" s="15"/>
      <c r="BT944" s="15"/>
      <c r="BU944" s="15"/>
      <c r="BV944" s="15"/>
      <c r="BW944" s="15"/>
      <c r="BX944" s="15"/>
      <c r="BY944" s="15"/>
      <c r="BZ944" s="15"/>
      <c r="CA944" s="8"/>
      <c r="CB944" s="8"/>
      <c r="CC944" s="8"/>
      <c r="CD944" s="8"/>
      <c r="CE944" s="8"/>
      <c r="CF944" s="8"/>
      <c r="CG944" s="8"/>
      <c r="CH944" s="8"/>
      <c r="CI944" s="8"/>
      <c r="CJ944" s="8"/>
      <c r="CK944" s="8"/>
      <c r="CL944" s="8"/>
      <c r="CM944" s="8"/>
      <c r="CN944" s="8"/>
      <c r="CO944" s="8"/>
      <c r="CP944" s="8"/>
      <c r="CQ944" s="8"/>
      <c r="CR944" s="8"/>
      <c r="CS944" s="8"/>
      <c r="CT944" s="8"/>
      <c r="CU944" s="8"/>
      <c r="CV944" s="8"/>
      <c r="CW944" s="8"/>
      <c r="CX944" s="8"/>
    </row>
    <row r="945" ht="14.25" customHeight="1">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c r="AA945" s="15"/>
      <c r="AB945" s="15"/>
      <c r="AC945" s="15"/>
      <c r="AD945" s="15"/>
      <c r="AE945" s="15"/>
      <c r="AF945" s="15"/>
      <c r="AG945" s="15"/>
      <c r="AH945" s="15"/>
      <c r="AI945" s="15"/>
      <c r="AJ945" s="15"/>
      <c r="AK945" s="15"/>
      <c r="AL945" s="15"/>
      <c r="AM945" s="15"/>
      <c r="AN945" s="15"/>
      <c r="AO945" s="15"/>
      <c r="AP945" s="15"/>
      <c r="AQ945" s="15"/>
      <c r="AR945" s="15"/>
      <c r="AS945" s="15"/>
      <c r="AT945" s="15"/>
      <c r="AU945" s="15"/>
      <c r="AV945" s="15"/>
      <c r="AW945" s="15"/>
      <c r="AX945" s="15"/>
      <c r="AY945" s="15"/>
      <c r="AZ945" s="15"/>
      <c r="BA945" s="15"/>
      <c r="BB945" s="15"/>
      <c r="BC945" s="15"/>
      <c r="BD945" s="15"/>
      <c r="BE945" s="15"/>
      <c r="BF945" s="15"/>
      <c r="BG945" s="15"/>
      <c r="BH945" s="15"/>
      <c r="BI945" s="15"/>
      <c r="BJ945" s="15"/>
      <c r="BK945" s="15"/>
      <c r="BL945" s="15"/>
      <c r="BM945" s="15"/>
      <c r="BN945" s="15"/>
      <c r="BO945" s="15"/>
      <c r="BP945" s="15"/>
      <c r="BQ945" s="15"/>
      <c r="BR945" s="15"/>
      <c r="BS945" s="15"/>
      <c r="BT945" s="15"/>
      <c r="BU945" s="15"/>
      <c r="BV945" s="15"/>
      <c r="BW945" s="15"/>
      <c r="BX945" s="15"/>
      <c r="BY945" s="15"/>
      <c r="BZ945" s="15"/>
      <c r="CA945" s="8"/>
      <c r="CB945" s="8"/>
      <c r="CC945" s="8"/>
      <c r="CD945" s="8"/>
      <c r="CE945" s="8"/>
      <c r="CF945" s="8"/>
      <c r="CG945" s="8"/>
      <c r="CH945" s="8"/>
      <c r="CI945" s="8"/>
      <c r="CJ945" s="8"/>
      <c r="CK945" s="8"/>
      <c r="CL945" s="8"/>
      <c r="CM945" s="8"/>
      <c r="CN945" s="8"/>
      <c r="CO945" s="8"/>
      <c r="CP945" s="8"/>
      <c r="CQ945" s="8"/>
      <c r="CR945" s="8"/>
      <c r="CS945" s="8"/>
      <c r="CT945" s="8"/>
      <c r="CU945" s="8"/>
      <c r="CV945" s="8"/>
      <c r="CW945" s="8"/>
      <c r="CX945" s="8"/>
    </row>
    <row r="946" ht="14.25" customHeight="1">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c r="BC946" s="15"/>
      <c r="BD946" s="15"/>
      <c r="BE946" s="15"/>
      <c r="BF946" s="15"/>
      <c r="BG946" s="15"/>
      <c r="BH946" s="15"/>
      <c r="BI946" s="15"/>
      <c r="BJ946" s="15"/>
      <c r="BK946" s="15"/>
      <c r="BL946" s="15"/>
      <c r="BM946" s="15"/>
      <c r="BN946" s="15"/>
      <c r="BO946" s="15"/>
      <c r="BP946" s="15"/>
      <c r="BQ946" s="15"/>
      <c r="BR946" s="15"/>
      <c r="BS946" s="15"/>
      <c r="BT946" s="15"/>
      <c r="BU946" s="15"/>
      <c r="BV946" s="15"/>
      <c r="BW946" s="15"/>
      <c r="BX946" s="15"/>
      <c r="BY946" s="15"/>
      <c r="BZ946" s="15"/>
      <c r="CA946" s="8"/>
      <c r="CB946" s="8"/>
      <c r="CC946" s="8"/>
      <c r="CD946" s="8"/>
      <c r="CE946" s="8"/>
      <c r="CF946" s="8"/>
      <c r="CG946" s="8"/>
      <c r="CH946" s="8"/>
      <c r="CI946" s="8"/>
      <c r="CJ946" s="8"/>
      <c r="CK946" s="8"/>
      <c r="CL946" s="8"/>
      <c r="CM946" s="8"/>
      <c r="CN946" s="8"/>
      <c r="CO946" s="8"/>
      <c r="CP946" s="8"/>
      <c r="CQ946" s="8"/>
      <c r="CR946" s="8"/>
      <c r="CS946" s="8"/>
      <c r="CT946" s="8"/>
      <c r="CU946" s="8"/>
      <c r="CV946" s="8"/>
      <c r="CW946" s="8"/>
      <c r="CX946" s="8"/>
    </row>
    <row r="947" ht="14.25" customHeight="1">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c r="AA947" s="15"/>
      <c r="AB947" s="15"/>
      <c r="AC947" s="15"/>
      <c r="AD947" s="15"/>
      <c r="AE947" s="15"/>
      <c r="AF947" s="15"/>
      <c r="AG947" s="15"/>
      <c r="AH947" s="15"/>
      <c r="AI947" s="15"/>
      <c r="AJ947" s="15"/>
      <c r="AK947" s="15"/>
      <c r="AL947" s="15"/>
      <c r="AM947" s="15"/>
      <c r="AN947" s="15"/>
      <c r="AO947" s="15"/>
      <c r="AP947" s="15"/>
      <c r="AQ947" s="15"/>
      <c r="AR947" s="15"/>
      <c r="AS947" s="15"/>
      <c r="AT947" s="15"/>
      <c r="AU947" s="15"/>
      <c r="AV947" s="15"/>
      <c r="AW947" s="15"/>
      <c r="AX947" s="15"/>
      <c r="AY947" s="15"/>
      <c r="AZ947" s="15"/>
      <c r="BA947" s="15"/>
      <c r="BB947" s="15"/>
      <c r="BC947" s="15"/>
      <c r="BD947" s="15"/>
      <c r="BE947" s="15"/>
      <c r="BF947" s="15"/>
      <c r="BG947" s="15"/>
      <c r="BH947" s="15"/>
      <c r="BI947" s="15"/>
      <c r="BJ947" s="15"/>
      <c r="BK947" s="15"/>
      <c r="BL947" s="15"/>
      <c r="BM947" s="15"/>
      <c r="BN947" s="15"/>
      <c r="BO947" s="15"/>
      <c r="BP947" s="15"/>
      <c r="BQ947" s="15"/>
      <c r="BR947" s="15"/>
      <c r="BS947" s="15"/>
      <c r="BT947" s="15"/>
      <c r="BU947" s="15"/>
      <c r="BV947" s="15"/>
      <c r="BW947" s="15"/>
      <c r="BX947" s="15"/>
      <c r="BY947" s="15"/>
      <c r="BZ947" s="15"/>
      <c r="CA947" s="8"/>
      <c r="CB947" s="8"/>
      <c r="CC947" s="8"/>
      <c r="CD947" s="8"/>
      <c r="CE947" s="8"/>
      <c r="CF947" s="8"/>
      <c r="CG947" s="8"/>
      <c r="CH947" s="8"/>
      <c r="CI947" s="8"/>
      <c r="CJ947" s="8"/>
      <c r="CK947" s="8"/>
      <c r="CL947" s="8"/>
      <c r="CM947" s="8"/>
      <c r="CN947" s="8"/>
      <c r="CO947" s="8"/>
      <c r="CP947" s="8"/>
      <c r="CQ947" s="8"/>
      <c r="CR947" s="8"/>
      <c r="CS947" s="8"/>
      <c r="CT947" s="8"/>
      <c r="CU947" s="8"/>
      <c r="CV947" s="8"/>
      <c r="CW947" s="8"/>
      <c r="CX947" s="8"/>
    </row>
    <row r="948" ht="14.25" customHeight="1">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c r="BC948" s="15"/>
      <c r="BD948" s="15"/>
      <c r="BE948" s="15"/>
      <c r="BF948" s="15"/>
      <c r="BG948" s="15"/>
      <c r="BH948" s="15"/>
      <c r="BI948" s="15"/>
      <c r="BJ948" s="15"/>
      <c r="BK948" s="15"/>
      <c r="BL948" s="15"/>
      <c r="BM948" s="15"/>
      <c r="BN948" s="15"/>
      <c r="BO948" s="15"/>
      <c r="BP948" s="15"/>
      <c r="BQ948" s="15"/>
      <c r="BR948" s="15"/>
      <c r="BS948" s="15"/>
      <c r="BT948" s="15"/>
      <c r="BU948" s="15"/>
      <c r="BV948" s="15"/>
      <c r="BW948" s="15"/>
      <c r="BX948" s="15"/>
      <c r="BY948" s="15"/>
      <c r="BZ948" s="15"/>
      <c r="CA948" s="8"/>
      <c r="CB948" s="8"/>
      <c r="CC948" s="8"/>
      <c r="CD948" s="8"/>
      <c r="CE948" s="8"/>
      <c r="CF948" s="8"/>
      <c r="CG948" s="8"/>
      <c r="CH948" s="8"/>
      <c r="CI948" s="8"/>
      <c r="CJ948" s="8"/>
      <c r="CK948" s="8"/>
      <c r="CL948" s="8"/>
      <c r="CM948" s="8"/>
      <c r="CN948" s="8"/>
      <c r="CO948" s="8"/>
      <c r="CP948" s="8"/>
      <c r="CQ948" s="8"/>
      <c r="CR948" s="8"/>
      <c r="CS948" s="8"/>
      <c r="CT948" s="8"/>
      <c r="CU948" s="8"/>
      <c r="CV948" s="8"/>
      <c r="CW948" s="8"/>
      <c r="CX948" s="8"/>
    </row>
    <row r="949" ht="14.25" customHeight="1">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c r="AA949" s="15"/>
      <c r="AB949" s="15"/>
      <c r="AC949" s="15"/>
      <c r="AD949" s="15"/>
      <c r="AE949" s="15"/>
      <c r="AF949" s="15"/>
      <c r="AG949" s="15"/>
      <c r="AH949" s="15"/>
      <c r="AI949" s="15"/>
      <c r="AJ949" s="15"/>
      <c r="AK949" s="15"/>
      <c r="AL949" s="15"/>
      <c r="AM949" s="15"/>
      <c r="AN949" s="15"/>
      <c r="AO949" s="15"/>
      <c r="AP949" s="15"/>
      <c r="AQ949" s="15"/>
      <c r="AR949" s="15"/>
      <c r="AS949" s="15"/>
      <c r="AT949" s="15"/>
      <c r="AU949" s="15"/>
      <c r="AV949" s="15"/>
      <c r="AW949" s="15"/>
      <c r="AX949" s="15"/>
      <c r="AY949" s="15"/>
      <c r="AZ949" s="15"/>
      <c r="BA949" s="15"/>
      <c r="BB949" s="15"/>
      <c r="BC949" s="15"/>
      <c r="BD949" s="15"/>
      <c r="BE949" s="15"/>
      <c r="BF949" s="15"/>
      <c r="BG949" s="15"/>
      <c r="BH949" s="15"/>
      <c r="BI949" s="15"/>
      <c r="BJ949" s="15"/>
      <c r="BK949" s="15"/>
      <c r="BL949" s="15"/>
      <c r="BM949" s="15"/>
      <c r="BN949" s="15"/>
      <c r="BO949" s="15"/>
      <c r="BP949" s="15"/>
      <c r="BQ949" s="15"/>
      <c r="BR949" s="15"/>
      <c r="BS949" s="15"/>
      <c r="BT949" s="15"/>
      <c r="BU949" s="15"/>
      <c r="BV949" s="15"/>
      <c r="BW949" s="15"/>
      <c r="BX949" s="15"/>
      <c r="BY949" s="15"/>
      <c r="BZ949" s="15"/>
      <c r="CA949" s="8"/>
      <c r="CB949" s="8"/>
      <c r="CC949" s="8"/>
      <c r="CD949" s="8"/>
      <c r="CE949" s="8"/>
      <c r="CF949" s="8"/>
      <c r="CG949" s="8"/>
      <c r="CH949" s="8"/>
      <c r="CI949" s="8"/>
      <c r="CJ949" s="8"/>
      <c r="CK949" s="8"/>
      <c r="CL949" s="8"/>
      <c r="CM949" s="8"/>
      <c r="CN949" s="8"/>
      <c r="CO949" s="8"/>
      <c r="CP949" s="8"/>
      <c r="CQ949" s="8"/>
      <c r="CR949" s="8"/>
      <c r="CS949" s="8"/>
      <c r="CT949" s="8"/>
      <c r="CU949" s="8"/>
      <c r="CV949" s="8"/>
      <c r="CW949" s="8"/>
      <c r="CX949" s="8"/>
    </row>
    <row r="950" ht="14.25" customHeight="1">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c r="BC950" s="15"/>
      <c r="BD950" s="15"/>
      <c r="BE950" s="15"/>
      <c r="BF950" s="15"/>
      <c r="BG950" s="15"/>
      <c r="BH950" s="15"/>
      <c r="BI950" s="15"/>
      <c r="BJ950" s="15"/>
      <c r="BK950" s="15"/>
      <c r="BL950" s="15"/>
      <c r="BM950" s="15"/>
      <c r="BN950" s="15"/>
      <c r="BO950" s="15"/>
      <c r="BP950" s="15"/>
      <c r="BQ950" s="15"/>
      <c r="BR950" s="15"/>
      <c r="BS950" s="15"/>
      <c r="BT950" s="15"/>
      <c r="BU950" s="15"/>
      <c r="BV950" s="15"/>
      <c r="BW950" s="15"/>
      <c r="BX950" s="15"/>
      <c r="BY950" s="15"/>
      <c r="BZ950" s="15"/>
      <c r="CA950" s="8"/>
      <c r="CB950" s="8"/>
      <c r="CC950" s="8"/>
      <c r="CD950" s="8"/>
      <c r="CE950" s="8"/>
      <c r="CF950" s="8"/>
      <c r="CG950" s="8"/>
      <c r="CH950" s="8"/>
      <c r="CI950" s="8"/>
      <c r="CJ950" s="8"/>
      <c r="CK950" s="8"/>
      <c r="CL950" s="8"/>
      <c r="CM950" s="8"/>
      <c r="CN950" s="8"/>
      <c r="CO950" s="8"/>
      <c r="CP950" s="8"/>
      <c r="CQ950" s="8"/>
      <c r="CR950" s="8"/>
      <c r="CS950" s="8"/>
      <c r="CT950" s="8"/>
      <c r="CU950" s="8"/>
      <c r="CV950" s="8"/>
      <c r="CW950" s="8"/>
      <c r="CX950" s="8"/>
    </row>
    <row r="951" ht="14.25" customHeight="1">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c r="AA951" s="15"/>
      <c r="AB951" s="15"/>
      <c r="AC951" s="15"/>
      <c r="AD951" s="15"/>
      <c r="AE951" s="15"/>
      <c r="AF951" s="15"/>
      <c r="AG951" s="15"/>
      <c r="AH951" s="15"/>
      <c r="AI951" s="15"/>
      <c r="AJ951" s="15"/>
      <c r="AK951" s="15"/>
      <c r="AL951" s="15"/>
      <c r="AM951" s="15"/>
      <c r="AN951" s="15"/>
      <c r="AO951" s="15"/>
      <c r="AP951" s="15"/>
      <c r="AQ951" s="15"/>
      <c r="AR951" s="15"/>
      <c r="AS951" s="15"/>
      <c r="AT951" s="15"/>
      <c r="AU951" s="15"/>
      <c r="AV951" s="15"/>
      <c r="AW951" s="15"/>
      <c r="AX951" s="15"/>
      <c r="AY951" s="15"/>
      <c r="AZ951" s="15"/>
      <c r="BA951" s="15"/>
      <c r="BB951" s="15"/>
      <c r="BC951" s="15"/>
      <c r="BD951" s="15"/>
      <c r="BE951" s="15"/>
      <c r="BF951" s="15"/>
      <c r="BG951" s="15"/>
      <c r="BH951" s="15"/>
      <c r="BI951" s="15"/>
      <c r="BJ951" s="15"/>
      <c r="BK951" s="15"/>
      <c r="BL951" s="15"/>
      <c r="BM951" s="15"/>
      <c r="BN951" s="15"/>
      <c r="BO951" s="15"/>
      <c r="BP951" s="15"/>
      <c r="BQ951" s="15"/>
      <c r="BR951" s="15"/>
      <c r="BS951" s="15"/>
      <c r="BT951" s="15"/>
      <c r="BU951" s="15"/>
      <c r="BV951" s="15"/>
      <c r="BW951" s="15"/>
      <c r="BX951" s="15"/>
      <c r="BY951" s="15"/>
      <c r="BZ951" s="15"/>
      <c r="CA951" s="8"/>
      <c r="CB951" s="8"/>
      <c r="CC951" s="8"/>
      <c r="CD951" s="8"/>
      <c r="CE951" s="8"/>
      <c r="CF951" s="8"/>
      <c r="CG951" s="8"/>
      <c r="CH951" s="8"/>
      <c r="CI951" s="8"/>
      <c r="CJ951" s="8"/>
      <c r="CK951" s="8"/>
      <c r="CL951" s="8"/>
      <c r="CM951" s="8"/>
      <c r="CN951" s="8"/>
      <c r="CO951" s="8"/>
      <c r="CP951" s="8"/>
      <c r="CQ951" s="8"/>
      <c r="CR951" s="8"/>
      <c r="CS951" s="8"/>
      <c r="CT951" s="8"/>
      <c r="CU951" s="8"/>
      <c r="CV951" s="8"/>
      <c r="CW951" s="8"/>
      <c r="CX951" s="8"/>
    </row>
    <row r="952" ht="14.25" customHeight="1">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c r="BC952" s="15"/>
      <c r="BD952" s="15"/>
      <c r="BE952" s="15"/>
      <c r="BF952" s="15"/>
      <c r="BG952" s="15"/>
      <c r="BH952" s="15"/>
      <c r="BI952" s="15"/>
      <c r="BJ952" s="15"/>
      <c r="BK952" s="15"/>
      <c r="BL952" s="15"/>
      <c r="BM952" s="15"/>
      <c r="BN952" s="15"/>
      <c r="BO952" s="15"/>
      <c r="BP952" s="15"/>
      <c r="BQ952" s="15"/>
      <c r="BR952" s="15"/>
      <c r="BS952" s="15"/>
      <c r="BT952" s="15"/>
      <c r="BU952" s="15"/>
      <c r="BV952" s="15"/>
      <c r="BW952" s="15"/>
      <c r="BX952" s="15"/>
      <c r="BY952" s="15"/>
      <c r="BZ952" s="15"/>
      <c r="CA952" s="8"/>
      <c r="CB952" s="8"/>
      <c r="CC952" s="8"/>
      <c r="CD952" s="8"/>
      <c r="CE952" s="8"/>
      <c r="CF952" s="8"/>
      <c r="CG952" s="8"/>
      <c r="CH952" s="8"/>
      <c r="CI952" s="8"/>
      <c r="CJ952" s="8"/>
      <c r="CK952" s="8"/>
      <c r="CL952" s="8"/>
      <c r="CM952" s="8"/>
      <c r="CN952" s="8"/>
      <c r="CO952" s="8"/>
      <c r="CP952" s="8"/>
      <c r="CQ952" s="8"/>
      <c r="CR952" s="8"/>
      <c r="CS952" s="8"/>
      <c r="CT952" s="8"/>
      <c r="CU952" s="8"/>
      <c r="CV952" s="8"/>
      <c r="CW952" s="8"/>
      <c r="CX952" s="8"/>
    </row>
    <row r="953" ht="14.25" customHeight="1">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c r="AA953" s="15"/>
      <c r="AB953" s="15"/>
      <c r="AC953" s="15"/>
      <c r="AD953" s="15"/>
      <c r="AE953" s="15"/>
      <c r="AF953" s="15"/>
      <c r="AG953" s="15"/>
      <c r="AH953" s="15"/>
      <c r="AI953" s="15"/>
      <c r="AJ953" s="15"/>
      <c r="AK953" s="15"/>
      <c r="AL953" s="15"/>
      <c r="AM953" s="15"/>
      <c r="AN953" s="15"/>
      <c r="AO953" s="15"/>
      <c r="AP953" s="15"/>
      <c r="AQ953" s="15"/>
      <c r="AR953" s="15"/>
      <c r="AS953" s="15"/>
      <c r="AT953" s="15"/>
      <c r="AU953" s="15"/>
      <c r="AV953" s="15"/>
      <c r="AW953" s="15"/>
      <c r="AX953" s="15"/>
      <c r="AY953" s="15"/>
      <c r="AZ953" s="15"/>
      <c r="BA953" s="15"/>
      <c r="BB953" s="15"/>
      <c r="BC953" s="15"/>
      <c r="BD953" s="15"/>
      <c r="BE953" s="15"/>
      <c r="BF953" s="15"/>
      <c r="BG953" s="15"/>
      <c r="BH953" s="15"/>
      <c r="BI953" s="15"/>
      <c r="BJ953" s="15"/>
      <c r="BK953" s="15"/>
      <c r="BL953" s="15"/>
      <c r="BM953" s="15"/>
      <c r="BN953" s="15"/>
      <c r="BO953" s="15"/>
      <c r="BP953" s="15"/>
      <c r="BQ953" s="15"/>
      <c r="BR953" s="15"/>
      <c r="BS953" s="15"/>
      <c r="BT953" s="15"/>
      <c r="BU953" s="15"/>
      <c r="BV953" s="15"/>
      <c r="BW953" s="15"/>
      <c r="BX953" s="15"/>
      <c r="BY953" s="15"/>
      <c r="BZ953" s="15"/>
      <c r="CA953" s="8"/>
      <c r="CB953" s="8"/>
      <c r="CC953" s="8"/>
      <c r="CD953" s="8"/>
      <c r="CE953" s="8"/>
      <c r="CF953" s="8"/>
      <c r="CG953" s="8"/>
      <c r="CH953" s="8"/>
      <c r="CI953" s="8"/>
      <c r="CJ953" s="8"/>
      <c r="CK953" s="8"/>
      <c r="CL953" s="8"/>
      <c r="CM953" s="8"/>
      <c r="CN953" s="8"/>
      <c r="CO953" s="8"/>
      <c r="CP953" s="8"/>
      <c r="CQ953" s="8"/>
      <c r="CR953" s="8"/>
      <c r="CS953" s="8"/>
      <c r="CT953" s="8"/>
      <c r="CU953" s="8"/>
      <c r="CV953" s="8"/>
      <c r="CW953" s="8"/>
      <c r="CX953" s="8"/>
    </row>
    <row r="954" ht="14.25" customHeight="1">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c r="BC954" s="15"/>
      <c r="BD954" s="15"/>
      <c r="BE954" s="15"/>
      <c r="BF954" s="15"/>
      <c r="BG954" s="15"/>
      <c r="BH954" s="15"/>
      <c r="BI954" s="15"/>
      <c r="BJ954" s="15"/>
      <c r="BK954" s="15"/>
      <c r="BL954" s="15"/>
      <c r="BM954" s="15"/>
      <c r="BN954" s="15"/>
      <c r="BO954" s="15"/>
      <c r="BP954" s="15"/>
      <c r="BQ954" s="15"/>
      <c r="BR954" s="15"/>
      <c r="BS954" s="15"/>
      <c r="BT954" s="15"/>
      <c r="BU954" s="15"/>
      <c r="BV954" s="15"/>
      <c r="BW954" s="15"/>
      <c r="BX954" s="15"/>
      <c r="BY954" s="15"/>
      <c r="BZ954" s="15"/>
      <c r="CA954" s="8"/>
      <c r="CB954" s="8"/>
      <c r="CC954" s="8"/>
      <c r="CD954" s="8"/>
      <c r="CE954" s="8"/>
      <c r="CF954" s="8"/>
      <c r="CG954" s="8"/>
      <c r="CH954" s="8"/>
      <c r="CI954" s="8"/>
      <c r="CJ954" s="8"/>
      <c r="CK954" s="8"/>
      <c r="CL954" s="8"/>
      <c r="CM954" s="8"/>
      <c r="CN954" s="8"/>
      <c r="CO954" s="8"/>
      <c r="CP954" s="8"/>
      <c r="CQ954" s="8"/>
      <c r="CR954" s="8"/>
      <c r="CS954" s="8"/>
      <c r="CT954" s="8"/>
      <c r="CU954" s="8"/>
      <c r="CV954" s="8"/>
      <c r="CW954" s="8"/>
      <c r="CX954" s="8"/>
    </row>
    <row r="955" ht="14.25" customHeight="1">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c r="AA955" s="15"/>
      <c r="AB955" s="15"/>
      <c r="AC955" s="15"/>
      <c r="AD955" s="15"/>
      <c r="AE955" s="15"/>
      <c r="AF955" s="15"/>
      <c r="AG955" s="15"/>
      <c r="AH955" s="15"/>
      <c r="AI955" s="15"/>
      <c r="AJ955" s="15"/>
      <c r="AK955" s="15"/>
      <c r="AL955" s="15"/>
      <c r="AM955" s="15"/>
      <c r="AN955" s="15"/>
      <c r="AO955" s="15"/>
      <c r="AP955" s="15"/>
      <c r="AQ955" s="15"/>
      <c r="AR955" s="15"/>
      <c r="AS955" s="15"/>
      <c r="AT955" s="15"/>
      <c r="AU955" s="15"/>
      <c r="AV955" s="15"/>
      <c r="AW955" s="15"/>
      <c r="AX955" s="15"/>
      <c r="AY955" s="15"/>
      <c r="AZ955" s="15"/>
      <c r="BA955" s="15"/>
      <c r="BB955" s="15"/>
      <c r="BC955" s="15"/>
      <c r="BD955" s="15"/>
      <c r="BE955" s="15"/>
      <c r="BF955" s="15"/>
      <c r="BG955" s="15"/>
      <c r="BH955" s="15"/>
      <c r="BI955" s="15"/>
      <c r="BJ955" s="15"/>
      <c r="BK955" s="15"/>
      <c r="BL955" s="15"/>
      <c r="BM955" s="15"/>
      <c r="BN955" s="15"/>
      <c r="BO955" s="15"/>
      <c r="BP955" s="15"/>
      <c r="BQ955" s="15"/>
      <c r="BR955" s="15"/>
      <c r="BS955" s="15"/>
      <c r="BT955" s="15"/>
      <c r="BU955" s="15"/>
      <c r="BV955" s="15"/>
      <c r="BW955" s="15"/>
      <c r="BX955" s="15"/>
      <c r="BY955" s="15"/>
      <c r="BZ955" s="15"/>
      <c r="CA955" s="8"/>
      <c r="CB955" s="8"/>
      <c r="CC955" s="8"/>
      <c r="CD955" s="8"/>
      <c r="CE955" s="8"/>
      <c r="CF955" s="8"/>
      <c r="CG955" s="8"/>
      <c r="CH955" s="8"/>
      <c r="CI955" s="8"/>
      <c r="CJ955" s="8"/>
      <c r="CK955" s="8"/>
      <c r="CL955" s="8"/>
      <c r="CM955" s="8"/>
      <c r="CN955" s="8"/>
      <c r="CO955" s="8"/>
      <c r="CP955" s="8"/>
      <c r="CQ955" s="8"/>
      <c r="CR955" s="8"/>
      <c r="CS955" s="8"/>
      <c r="CT955" s="8"/>
      <c r="CU955" s="8"/>
      <c r="CV955" s="8"/>
      <c r="CW955" s="8"/>
      <c r="CX955" s="8"/>
    </row>
    <row r="956" ht="14.25" customHeight="1">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c r="BC956" s="15"/>
      <c r="BD956" s="15"/>
      <c r="BE956" s="15"/>
      <c r="BF956" s="15"/>
      <c r="BG956" s="15"/>
      <c r="BH956" s="15"/>
      <c r="BI956" s="15"/>
      <c r="BJ956" s="15"/>
      <c r="BK956" s="15"/>
      <c r="BL956" s="15"/>
      <c r="BM956" s="15"/>
      <c r="BN956" s="15"/>
      <c r="BO956" s="15"/>
      <c r="BP956" s="15"/>
      <c r="BQ956" s="15"/>
      <c r="BR956" s="15"/>
      <c r="BS956" s="15"/>
      <c r="BT956" s="15"/>
      <c r="BU956" s="15"/>
      <c r="BV956" s="15"/>
      <c r="BW956" s="15"/>
      <c r="BX956" s="15"/>
      <c r="BY956" s="15"/>
      <c r="BZ956" s="15"/>
      <c r="CA956" s="8"/>
      <c r="CB956" s="8"/>
      <c r="CC956" s="8"/>
      <c r="CD956" s="8"/>
      <c r="CE956" s="8"/>
      <c r="CF956" s="8"/>
      <c r="CG956" s="8"/>
      <c r="CH956" s="8"/>
      <c r="CI956" s="8"/>
      <c r="CJ956" s="8"/>
      <c r="CK956" s="8"/>
      <c r="CL956" s="8"/>
      <c r="CM956" s="8"/>
      <c r="CN956" s="8"/>
      <c r="CO956" s="8"/>
      <c r="CP956" s="8"/>
      <c r="CQ956" s="8"/>
      <c r="CR956" s="8"/>
      <c r="CS956" s="8"/>
      <c r="CT956" s="8"/>
      <c r="CU956" s="8"/>
      <c r="CV956" s="8"/>
      <c r="CW956" s="8"/>
      <c r="CX956" s="8"/>
    </row>
    <row r="957" ht="14.25" customHeight="1">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c r="AA957" s="15"/>
      <c r="AB957" s="15"/>
      <c r="AC957" s="15"/>
      <c r="AD957" s="15"/>
      <c r="AE957" s="15"/>
      <c r="AF957" s="15"/>
      <c r="AG957" s="15"/>
      <c r="AH957" s="15"/>
      <c r="AI957" s="15"/>
      <c r="AJ957" s="15"/>
      <c r="AK957" s="15"/>
      <c r="AL957" s="15"/>
      <c r="AM957" s="15"/>
      <c r="AN957" s="15"/>
      <c r="AO957" s="15"/>
      <c r="AP957" s="15"/>
      <c r="AQ957" s="15"/>
      <c r="AR957" s="15"/>
      <c r="AS957" s="15"/>
      <c r="AT957" s="15"/>
      <c r="AU957" s="15"/>
      <c r="AV957" s="15"/>
      <c r="AW957" s="15"/>
      <c r="AX957" s="15"/>
      <c r="AY957" s="15"/>
      <c r="AZ957" s="15"/>
      <c r="BA957" s="15"/>
      <c r="BB957" s="15"/>
      <c r="BC957" s="15"/>
      <c r="BD957" s="15"/>
      <c r="BE957" s="15"/>
      <c r="BF957" s="15"/>
      <c r="BG957" s="15"/>
      <c r="BH957" s="15"/>
      <c r="BI957" s="15"/>
      <c r="BJ957" s="15"/>
      <c r="BK957" s="15"/>
      <c r="BL957" s="15"/>
      <c r="BM957" s="15"/>
      <c r="BN957" s="15"/>
      <c r="BO957" s="15"/>
      <c r="BP957" s="15"/>
      <c r="BQ957" s="15"/>
      <c r="BR957" s="15"/>
      <c r="BS957" s="15"/>
      <c r="BT957" s="15"/>
      <c r="BU957" s="15"/>
      <c r="BV957" s="15"/>
      <c r="BW957" s="15"/>
      <c r="BX957" s="15"/>
      <c r="BY957" s="15"/>
      <c r="BZ957" s="15"/>
      <c r="CA957" s="8"/>
      <c r="CB957" s="8"/>
      <c r="CC957" s="8"/>
      <c r="CD957" s="8"/>
      <c r="CE957" s="8"/>
      <c r="CF957" s="8"/>
      <c r="CG957" s="8"/>
      <c r="CH957" s="8"/>
      <c r="CI957" s="8"/>
      <c r="CJ957" s="8"/>
      <c r="CK957" s="8"/>
      <c r="CL957" s="8"/>
      <c r="CM957" s="8"/>
      <c r="CN957" s="8"/>
      <c r="CO957" s="8"/>
      <c r="CP957" s="8"/>
      <c r="CQ957" s="8"/>
      <c r="CR957" s="8"/>
      <c r="CS957" s="8"/>
      <c r="CT957" s="8"/>
      <c r="CU957" s="8"/>
      <c r="CV957" s="8"/>
      <c r="CW957" s="8"/>
      <c r="CX957" s="8"/>
    </row>
    <row r="958" ht="14.25" customHeight="1">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c r="BC958" s="15"/>
      <c r="BD958" s="15"/>
      <c r="BE958" s="15"/>
      <c r="BF958" s="15"/>
      <c r="BG958" s="15"/>
      <c r="BH958" s="15"/>
      <c r="BI958" s="15"/>
      <c r="BJ958" s="15"/>
      <c r="BK958" s="15"/>
      <c r="BL958" s="15"/>
      <c r="BM958" s="15"/>
      <c r="BN958" s="15"/>
      <c r="BO958" s="15"/>
      <c r="BP958" s="15"/>
      <c r="BQ958" s="15"/>
      <c r="BR958" s="15"/>
      <c r="BS958" s="15"/>
      <c r="BT958" s="15"/>
      <c r="BU958" s="15"/>
      <c r="BV958" s="15"/>
      <c r="BW958" s="15"/>
      <c r="BX958" s="15"/>
      <c r="BY958" s="15"/>
      <c r="BZ958" s="15"/>
      <c r="CA958" s="8"/>
      <c r="CB958" s="8"/>
      <c r="CC958" s="8"/>
      <c r="CD958" s="8"/>
      <c r="CE958" s="8"/>
      <c r="CF958" s="8"/>
      <c r="CG958" s="8"/>
      <c r="CH958" s="8"/>
      <c r="CI958" s="8"/>
      <c r="CJ958" s="8"/>
      <c r="CK958" s="8"/>
      <c r="CL958" s="8"/>
      <c r="CM958" s="8"/>
      <c r="CN958" s="8"/>
      <c r="CO958" s="8"/>
      <c r="CP958" s="8"/>
      <c r="CQ958" s="8"/>
      <c r="CR958" s="8"/>
      <c r="CS958" s="8"/>
      <c r="CT958" s="8"/>
      <c r="CU958" s="8"/>
      <c r="CV958" s="8"/>
      <c r="CW958" s="8"/>
      <c r="CX958" s="8"/>
    </row>
    <row r="959" ht="14.25" customHeight="1">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c r="AA959" s="15"/>
      <c r="AB959" s="15"/>
      <c r="AC959" s="15"/>
      <c r="AD959" s="15"/>
      <c r="AE959" s="15"/>
      <c r="AF959" s="15"/>
      <c r="AG959" s="15"/>
      <c r="AH959" s="15"/>
      <c r="AI959" s="15"/>
      <c r="AJ959" s="15"/>
      <c r="AK959" s="15"/>
      <c r="AL959" s="15"/>
      <c r="AM959" s="15"/>
      <c r="AN959" s="15"/>
      <c r="AO959" s="15"/>
      <c r="AP959" s="15"/>
      <c r="AQ959" s="15"/>
      <c r="AR959" s="15"/>
      <c r="AS959" s="15"/>
      <c r="AT959" s="15"/>
      <c r="AU959" s="15"/>
      <c r="AV959" s="15"/>
      <c r="AW959" s="15"/>
      <c r="AX959" s="15"/>
      <c r="AY959" s="15"/>
      <c r="AZ959" s="15"/>
      <c r="BA959" s="15"/>
      <c r="BB959" s="15"/>
      <c r="BC959" s="15"/>
      <c r="BD959" s="15"/>
      <c r="BE959" s="15"/>
      <c r="BF959" s="15"/>
      <c r="BG959" s="15"/>
      <c r="BH959" s="15"/>
      <c r="BI959" s="15"/>
      <c r="BJ959" s="15"/>
      <c r="BK959" s="15"/>
      <c r="BL959" s="15"/>
      <c r="BM959" s="15"/>
      <c r="BN959" s="15"/>
      <c r="BO959" s="15"/>
      <c r="BP959" s="15"/>
      <c r="BQ959" s="15"/>
      <c r="BR959" s="15"/>
      <c r="BS959" s="15"/>
      <c r="BT959" s="15"/>
      <c r="BU959" s="15"/>
      <c r="BV959" s="15"/>
      <c r="BW959" s="15"/>
      <c r="BX959" s="15"/>
      <c r="BY959" s="15"/>
      <c r="BZ959" s="15"/>
      <c r="CA959" s="8"/>
      <c r="CB959" s="8"/>
      <c r="CC959" s="8"/>
      <c r="CD959" s="8"/>
      <c r="CE959" s="8"/>
      <c r="CF959" s="8"/>
      <c r="CG959" s="8"/>
      <c r="CH959" s="8"/>
      <c r="CI959" s="8"/>
      <c r="CJ959" s="8"/>
      <c r="CK959" s="8"/>
      <c r="CL959" s="8"/>
      <c r="CM959" s="8"/>
      <c r="CN959" s="8"/>
      <c r="CO959" s="8"/>
      <c r="CP959" s="8"/>
      <c r="CQ959" s="8"/>
      <c r="CR959" s="8"/>
      <c r="CS959" s="8"/>
      <c r="CT959" s="8"/>
      <c r="CU959" s="8"/>
      <c r="CV959" s="8"/>
      <c r="CW959" s="8"/>
      <c r="CX959" s="8"/>
    </row>
    <row r="960" ht="14.25" customHeight="1">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c r="BC960" s="15"/>
      <c r="BD960" s="15"/>
      <c r="BE960" s="15"/>
      <c r="BF960" s="15"/>
      <c r="BG960" s="15"/>
      <c r="BH960" s="15"/>
      <c r="BI960" s="15"/>
      <c r="BJ960" s="15"/>
      <c r="BK960" s="15"/>
      <c r="BL960" s="15"/>
      <c r="BM960" s="15"/>
      <c r="BN960" s="15"/>
      <c r="BO960" s="15"/>
      <c r="BP960" s="15"/>
      <c r="BQ960" s="15"/>
      <c r="BR960" s="15"/>
      <c r="BS960" s="15"/>
      <c r="BT960" s="15"/>
      <c r="BU960" s="15"/>
      <c r="BV960" s="15"/>
      <c r="BW960" s="15"/>
      <c r="BX960" s="15"/>
      <c r="BY960" s="15"/>
      <c r="BZ960" s="15"/>
      <c r="CA960" s="8"/>
      <c r="CB960" s="8"/>
      <c r="CC960" s="8"/>
      <c r="CD960" s="8"/>
      <c r="CE960" s="8"/>
      <c r="CF960" s="8"/>
      <c r="CG960" s="8"/>
      <c r="CH960" s="8"/>
      <c r="CI960" s="8"/>
      <c r="CJ960" s="8"/>
      <c r="CK960" s="8"/>
      <c r="CL960" s="8"/>
      <c r="CM960" s="8"/>
      <c r="CN960" s="8"/>
      <c r="CO960" s="8"/>
      <c r="CP960" s="8"/>
      <c r="CQ960" s="8"/>
      <c r="CR960" s="8"/>
      <c r="CS960" s="8"/>
      <c r="CT960" s="8"/>
      <c r="CU960" s="8"/>
      <c r="CV960" s="8"/>
      <c r="CW960" s="8"/>
      <c r="CX960" s="8"/>
    </row>
    <row r="961" ht="14.25" customHeight="1">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c r="AA961" s="15"/>
      <c r="AB961" s="15"/>
      <c r="AC961" s="15"/>
      <c r="AD961" s="15"/>
      <c r="AE961" s="15"/>
      <c r="AF961" s="15"/>
      <c r="AG961" s="15"/>
      <c r="AH961" s="15"/>
      <c r="AI961" s="15"/>
      <c r="AJ961" s="15"/>
      <c r="AK961" s="15"/>
      <c r="AL961" s="15"/>
      <c r="AM961" s="15"/>
      <c r="AN961" s="15"/>
      <c r="AO961" s="15"/>
      <c r="AP961" s="15"/>
      <c r="AQ961" s="15"/>
      <c r="AR961" s="15"/>
      <c r="AS961" s="15"/>
      <c r="AT961" s="15"/>
      <c r="AU961" s="15"/>
      <c r="AV961" s="15"/>
      <c r="AW961" s="15"/>
      <c r="AX961" s="15"/>
      <c r="AY961" s="15"/>
      <c r="AZ961" s="15"/>
      <c r="BA961" s="15"/>
      <c r="BB961" s="15"/>
      <c r="BC961" s="15"/>
      <c r="BD961" s="15"/>
      <c r="BE961" s="15"/>
      <c r="BF961" s="15"/>
      <c r="BG961" s="15"/>
      <c r="BH961" s="15"/>
      <c r="BI961" s="15"/>
      <c r="BJ961" s="15"/>
      <c r="BK961" s="15"/>
      <c r="BL961" s="15"/>
      <c r="BM961" s="15"/>
      <c r="BN961" s="15"/>
      <c r="BO961" s="15"/>
      <c r="BP961" s="15"/>
      <c r="BQ961" s="15"/>
      <c r="BR961" s="15"/>
      <c r="BS961" s="15"/>
      <c r="BT961" s="15"/>
      <c r="BU961" s="15"/>
      <c r="BV961" s="15"/>
      <c r="BW961" s="15"/>
      <c r="BX961" s="15"/>
      <c r="BY961" s="15"/>
      <c r="BZ961" s="15"/>
      <c r="CA961" s="8"/>
      <c r="CB961" s="8"/>
      <c r="CC961" s="8"/>
      <c r="CD961" s="8"/>
      <c r="CE961" s="8"/>
      <c r="CF961" s="8"/>
      <c r="CG961" s="8"/>
      <c r="CH961" s="8"/>
      <c r="CI961" s="8"/>
      <c r="CJ961" s="8"/>
      <c r="CK961" s="8"/>
      <c r="CL961" s="8"/>
      <c r="CM961" s="8"/>
      <c r="CN961" s="8"/>
      <c r="CO961" s="8"/>
      <c r="CP961" s="8"/>
      <c r="CQ961" s="8"/>
      <c r="CR961" s="8"/>
      <c r="CS961" s="8"/>
      <c r="CT961" s="8"/>
      <c r="CU961" s="8"/>
      <c r="CV961" s="8"/>
      <c r="CW961" s="8"/>
      <c r="CX961" s="8"/>
    </row>
    <row r="962" ht="14.25" customHeight="1">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c r="AA962" s="15"/>
      <c r="AB962" s="15"/>
      <c r="AC962" s="15"/>
      <c r="AD962" s="15"/>
      <c r="AE962" s="15"/>
      <c r="AF962" s="15"/>
      <c r="AG962" s="15"/>
      <c r="AH962" s="15"/>
      <c r="AI962" s="15"/>
      <c r="AJ962" s="15"/>
      <c r="AK962" s="15"/>
      <c r="AL962" s="15"/>
      <c r="AM962" s="15"/>
      <c r="AN962" s="15"/>
      <c r="AO962" s="15"/>
      <c r="AP962" s="15"/>
      <c r="AQ962" s="15"/>
      <c r="AR962" s="15"/>
      <c r="AS962" s="15"/>
      <c r="AT962" s="15"/>
      <c r="AU962" s="15"/>
      <c r="AV962" s="15"/>
      <c r="AW962" s="15"/>
      <c r="AX962" s="15"/>
      <c r="AY962" s="15"/>
      <c r="AZ962" s="15"/>
      <c r="BA962" s="15"/>
      <c r="BB962" s="15"/>
      <c r="BC962" s="15"/>
      <c r="BD962" s="15"/>
      <c r="BE962" s="15"/>
      <c r="BF962" s="15"/>
      <c r="BG962" s="15"/>
      <c r="BH962" s="15"/>
      <c r="BI962" s="15"/>
      <c r="BJ962" s="15"/>
      <c r="BK962" s="15"/>
      <c r="BL962" s="15"/>
      <c r="BM962" s="15"/>
      <c r="BN962" s="15"/>
      <c r="BO962" s="15"/>
      <c r="BP962" s="15"/>
      <c r="BQ962" s="15"/>
      <c r="BR962" s="15"/>
      <c r="BS962" s="15"/>
      <c r="BT962" s="15"/>
      <c r="BU962" s="15"/>
      <c r="BV962" s="15"/>
      <c r="BW962" s="15"/>
      <c r="BX962" s="15"/>
      <c r="BY962" s="15"/>
      <c r="BZ962" s="15"/>
      <c r="CA962" s="8"/>
      <c r="CB962" s="8"/>
      <c r="CC962" s="8"/>
      <c r="CD962" s="8"/>
      <c r="CE962" s="8"/>
      <c r="CF962" s="8"/>
      <c r="CG962" s="8"/>
      <c r="CH962" s="8"/>
      <c r="CI962" s="8"/>
      <c r="CJ962" s="8"/>
      <c r="CK962" s="8"/>
      <c r="CL962" s="8"/>
      <c r="CM962" s="8"/>
      <c r="CN962" s="8"/>
      <c r="CO962" s="8"/>
      <c r="CP962" s="8"/>
      <c r="CQ962" s="8"/>
      <c r="CR962" s="8"/>
      <c r="CS962" s="8"/>
      <c r="CT962" s="8"/>
      <c r="CU962" s="8"/>
      <c r="CV962" s="8"/>
      <c r="CW962" s="8"/>
      <c r="CX962" s="8"/>
    </row>
    <row r="963" ht="14.25" customHeight="1">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c r="AA963" s="15"/>
      <c r="AB963" s="15"/>
      <c r="AC963" s="15"/>
      <c r="AD963" s="15"/>
      <c r="AE963" s="15"/>
      <c r="AF963" s="15"/>
      <c r="AG963" s="15"/>
      <c r="AH963" s="15"/>
      <c r="AI963" s="15"/>
      <c r="AJ963" s="15"/>
      <c r="AK963" s="15"/>
      <c r="AL963" s="15"/>
      <c r="AM963" s="15"/>
      <c r="AN963" s="15"/>
      <c r="AO963" s="15"/>
      <c r="AP963" s="15"/>
      <c r="AQ963" s="15"/>
      <c r="AR963" s="15"/>
      <c r="AS963" s="15"/>
      <c r="AT963" s="15"/>
      <c r="AU963" s="15"/>
      <c r="AV963" s="15"/>
      <c r="AW963" s="15"/>
      <c r="AX963" s="15"/>
      <c r="AY963" s="15"/>
      <c r="AZ963" s="15"/>
      <c r="BA963" s="15"/>
      <c r="BB963" s="15"/>
      <c r="BC963" s="15"/>
      <c r="BD963" s="15"/>
      <c r="BE963" s="15"/>
      <c r="BF963" s="15"/>
      <c r="BG963" s="15"/>
      <c r="BH963" s="15"/>
      <c r="BI963" s="15"/>
      <c r="BJ963" s="15"/>
      <c r="BK963" s="15"/>
      <c r="BL963" s="15"/>
      <c r="BM963" s="15"/>
      <c r="BN963" s="15"/>
      <c r="BO963" s="15"/>
      <c r="BP963" s="15"/>
      <c r="BQ963" s="15"/>
      <c r="BR963" s="15"/>
      <c r="BS963" s="15"/>
      <c r="BT963" s="15"/>
      <c r="BU963" s="15"/>
      <c r="BV963" s="15"/>
      <c r="BW963" s="15"/>
      <c r="BX963" s="15"/>
      <c r="BY963" s="15"/>
      <c r="BZ963" s="15"/>
      <c r="CA963" s="8"/>
      <c r="CB963" s="8"/>
      <c r="CC963" s="8"/>
      <c r="CD963" s="8"/>
      <c r="CE963" s="8"/>
      <c r="CF963" s="8"/>
      <c r="CG963" s="8"/>
      <c r="CH963" s="8"/>
      <c r="CI963" s="8"/>
      <c r="CJ963" s="8"/>
      <c r="CK963" s="8"/>
      <c r="CL963" s="8"/>
      <c r="CM963" s="8"/>
      <c r="CN963" s="8"/>
      <c r="CO963" s="8"/>
      <c r="CP963" s="8"/>
      <c r="CQ963" s="8"/>
      <c r="CR963" s="8"/>
      <c r="CS963" s="8"/>
      <c r="CT963" s="8"/>
      <c r="CU963" s="8"/>
      <c r="CV963" s="8"/>
      <c r="CW963" s="8"/>
      <c r="CX963" s="8"/>
    </row>
    <row r="964" ht="14.25" customHeight="1">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c r="BC964" s="15"/>
      <c r="BD964" s="15"/>
      <c r="BE964" s="15"/>
      <c r="BF964" s="15"/>
      <c r="BG964" s="15"/>
      <c r="BH964" s="15"/>
      <c r="BI964" s="15"/>
      <c r="BJ964" s="15"/>
      <c r="BK964" s="15"/>
      <c r="BL964" s="15"/>
      <c r="BM964" s="15"/>
      <c r="BN964" s="15"/>
      <c r="BO964" s="15"/>
      <c r="BP964" s="15"/>
      <c r="BQ964" s="15"/>
      <c r="BR964" s="15"/>
      <c r="BS964" s="15"/>
      <c r="BT964" s="15"/>
      <c r="BU964" s="15"/>
      <c r="BV964" s="15"/>
      <c r="BW964" s="15"/>
      <c r="BX964" s="15"/>
      <c r="BY964" s="15"/>
      <c r="BZ964" s="15"/>
      <c r="CA964" s="8"/>
      <c r="CB964" s="8"/>
      <c r="CC964" s="8"/>
      <c r="CD964" s="8"/>
      <c r="CE964" s="8"/>
      <c r="CF964" s="8"/>
      <c r="CG964" s="8"/>
      <c r="CH964" s="8"/>
      <c r="CI964" s="8"/>
      <c r="CJ964" s="8"/>
      <c r="CK964" s="8"/>
      <c r="CL964" s="8"/>
      <c r="CM964" s="8"/>
      <c r="CN964" s="8"/>
      <c r="CO964" s="8"/>
      <c r="CP964" s="8"/>
      <c r="CQ964" s="8"/>
      <c r="CR964" s="8"/>
      <c r="CS964" s="8"/>
      <c r="CT964" s="8"/>
      <c r="CU964" s="8"/>
      <c r="CV964" s="8"/>
      <c r="CW964" s="8"/>
      <c r="CX964" s="8"/>
    </row>
    <row r="965" ht="14.25" customHeight="1">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c r="AA965" s="15"/>
      <c r="AB965" s="15"/>
      <c r="AC965" s="15"/>
      <c r="AD965" s="15"/>
      <c r="AE965" s="15"/>
      <c r="AF965" s="15"/>
      <c r="AG965" s="15"/>
      <c r="AH965" s="15"/>
      <c r="AI965" s="15"/>
      <c r="AJ965" s="15"/>
      <c r="AK965" s="15"/>
      <c r="AL965" s="15"/>
      <c r="AM965" s="15"/>
      <c r="AN965" s="15"/>
      <c r="AO965" s="15"/>
      <c r="AP965" s="15"/>
      <c r="AQ965" s="15"/>
      <c r="AR965" s="15"/>
      <c r="AS965" s="15"/>
      <c r="AT965" s="15"/>
      <c r="AU965" s="15"/>
      <c r="AV965" s="15"/>
      <c r="AW965" s="15"/>
      <c r="AX965" s="15"/>
      <c r="AY965" s="15"/>
      <c r="AZ965" s="15"/>
      <c r="BA965" s="15"/>
      <c r="BB965" s="15"/>
      <c r="BC965" s="15"/>
      <c r="BD965" s="15"/>
      <c r="BE965" s="15"/>
      <c r="BF965" s="15"/>
      <c r="BG965" s="15"/>
      <c r="BH965" s="15"/>
      <c r="BI965" s="15"/>
      <c r="BJ965" s="15"/>
      <c r="BK965" s="15"/>
      <c r="BL965" s="15"/>
      <c r="BM965" s="15"/>
      <c r="BN965" s="15"/>
      <c r="BO965" s="15"/>
      <c r="BP965" s="15"/>
      <c r="BQ965" s="15"/>
      <c r="BR965" s="15"/>
      <c r="BS965" s="15"/>
      <c r="BT965" s="15"/>
      <c r="BU965" s="15"/>
      <c r="BV965" s="15"/>
      <c r="BW965" s="15"/>
      <c r="BX965" s="15"/>
      <c r="BY965" s="15"/>
      <c r="BZ965" s="15"/>
      <c r="CA965" s="8"/>
      <c r="CB965" s="8"/>
      <c r="CC965" s="8"/>
      <c r="CD965" s="8"/>
      <c r="CE965" s="8"/>
      <c r="CF965" s="8"/>
      <c r="CG965" s="8"/>
      <c r="CH965" s="8"/>
      <c r="CI965" s="8"/>
      <c r="CJ965" s="8"/>
      <c r="CK965" s="8"/>
      <c r="CL965" s="8"/>
      <c r="CM965" s="8"/>
      <c r="CN965" s="8"/>
      <c r="CO965" s="8"/>
      <c r="CP965" s="8"/>
      <c r="CQ965" s="8"/>
      <c r="CR965" s="8"/>
      <c r="CS965" s="8"/>
      <c r="CT965" s="8"/>
      <c r="CU965" s="8"/>
      <c r="CV965" s="8"/>
      <c r="CW965" s="8"/>
      <c r="CX965" s="8"/>
    </row>
    <row r="966" ht="14.25" customHeight="1">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c r="BC966" s="15"/>
      <c r="BD966" s="15"/>
      <c r="BE966" s="15"/>
      <c r="BF966" s="15"/>
      <c r="BG966" s="15"/>
      <c r="BH966" s="15"/>
      <c r="BI966" s="15"/>
      <c r="BJ966" s="15"/>
      <c r="BK966" s="15"/>
      <c r="BL966" s="15"/>
      <c r="BM966" s="15"/>
      <c r="BN966" s="15"/>
      <c r="BO966" s="15"/>
      <c r="BP966" s="15"/>
      <c r="BQ966" s="15"/>
      <c r="BR966" s="15"/>
      <c r="BS966" s="15"/>
      <c r="BT966" s="15"/>
      <c r="BU966" s="15"/>
      <c r="BV966" s="15"/>
      <c r="BW966" s="15"/>
      <c r="BX966" s="15"/>
      <c r="BY966" s="15"/>
      <c r="BZ966" s="15"/>
      <c r="CA966" s="8"/>
      <c r="CB966" s="8"/>
      <c r="CC966" s="8"/>
      <c r="CD966" s="8"/>
      <c r="CE966" s="8"/>
      <c r="CF966" s="8"/>
      <c r="CG966" s="8"/>
      <c r="CH966" s="8"/>
      <c r="CI966" s="8"/>
      <c r="CJ966" s="8"/>
      <c r="CK966" s="8"/>
      <c r="CL966" s="8"/>
      <c r="CM966" s="8"/>
      <c r="CN966" s="8"/>
      <c r="CO966" s="8"/>
      <c r="CP966" s="8"/>
      <c r="CQ966" s="8"/>
      <c r="CR966" s="8"/>
      <c r="CS966" s="8"/>
      <c r="CT966" s="8"/>
      <c r="CU966" s="8"/>
      <c r="CV966" s="8"/>
      <c r="CW966" s="8"/>
      <c r="CX966" s="8"/>
    </row>
    <row r="967" ht="14.25" customHeight="1">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c r="AA967" s="15"/>
      <c r="AB967" s="15"/>
      <c r="AC967" s="15"/>
      <c r="AD967" s="15"/>
      <c r="AE967" s="15"/>
      <c r="AF967" s="15"/>
      <c r="AG967" s="15"/>
      <c r="AH967" s="15"/>
      <c r="AI967" s="15"/>
      <c r="AJ967" s="15"/>
      <c r="AK967" s="15"/>
      <c r="AL967" s="15"/>
      <c r="AM967" s="15"/>
      <c r="AN967" s="15"/>
      <c r="AO967" s="15"/>
      <c r="AP967" s="15"/>
      <c r="AQ967" s="15"/>
      <c r="AR967" s="15"/>
      <c r="AS967" s="15"/>
      <c r="AT967" s="15"/>
      <c r="AU967" s="15"/>
      <c r="AV967" s="15"/>
      <c r="AW967" s="15"/>
      <c r="AX967" s="15"/>
      <c r="AY967" s="15"/>
      <c r="AZ967" s="15"/>
      <c r="BA967" s="15"/>
      <c r="BB967" s="15"/>
      <c r="BC967" s="15"/>
      <c r="BD967" s="15"/>
      <c r="BE967" s="15"/>
      <c r="BF967" s="15"/>
      <c r="BG967" s="15"/>
      <c r="BH967" s="15"/>
      <c r="BI967" s="15"/>
      <c r="BJ967" s="15"/>
      <c r="BK967" s="15"/>
      <c r="BL967" s="15"/>
      <c r="BM967" s="15"/>
      <c r="BN967" s="15"/>
      <c r="BO967" s="15"/>
      <c r="BP967" s="15"/>
      <c r="BQ967" s="15"/>
      <c r="BR967" s="15"/>
      <c r="BS967" s="15"/>
      <c r="BT967" s="15"/>
      <c r="BU967" s="15"/>
      <c r="BV967" s="15"/>
      <c r="BW967" s="15"/>
      <c r="BX967" s="15"/>
      <c r="BY967" s="15"/>
      <c r="BZ967" s="15"/>
      <c r="CA967" s="8"/>
      <c r="CB967" s="8"/>
      <c r="CC967" s="8"/>
      <c r="CD967" s="8"/>
      <c r="CE967" s="8"/>
      <c r="CF967" s="8"/>
      <c r="CG967" s="8"/>
      <c r="CH967" s="8"/>
      <c r="CI967" s="8"/>
      <c r="CJ967" s="8"/>
      <c r="CK967" s="8"/>
      <c r="CL967" s="8"/>
      <c r="CM967" s="8"/>
      <c r="CN967" s="8"/>
      <c r="CO967" s="8"/>
      <c r="CP967" s="8"/>
      <c r="CQ967" s="8"/>
      <c r="CR967" s="8"/>
      <c r="CS967" s="8"/>
      <c r="CT967" s="8"/>
      <c r="CU967" s="8"/>
      <c r="CV967" s="8"/>
      <c r="CW967" s="8"/>
      <c r="CX967" s="8"/>
    </row>
    <row r="968" ht="14.25" customHeight="1">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c r="BC968" s="15"/>
      <c r="BD968" s="15"/>
      <c r="BE968" s="15"/>
      <c r="BF968" s="15"/>
      <c r="BG968" s="15"/>
      <c r="BH968" s="15"/>
      <c r="BI968" s="15"/>
      <c r="BJ968" s="15"/>
      <c r="BK968" s="15"/>
      <c r="BL968" s="15"/>
      <c r="BM968" s="15"/>
      <c r="BN968" s="15"/>
      <c r="BO968" s="15"/>
      <c r="BP968" s="15"/>
      <c r="BQ968" s="15"/>
      <c r="BR968" s="15"/>
      <c r="BS968" s="15"/>
      <c r="BT968" s="15"/>
      <c r="BU968" s="15"/>
      <c r="BV968" s="15"/>
      <c r="BW968" s="15"/>
      <c r="BX968" s="15"/>
      <c r="BY968" s="15"/>
      <c r="BZ968" s="15"/>
      <c r="CA968" s="8"/>
      <c r="CB968" s="8"/>
      <c r="CC968" s="8"/>
      <c r="CD968" s="8"/>
      <c r="CE968" s="8"/>
      <c r="CF968" s="8"/>
      <c r="CG968" s="8"/>
      <c r="CH968" s="8"/>
      <c r="CI968" s="8"/>
      <c r="CJ968" s="8"/>
      <c r="CK968" s="8"/>
      <c r="CL968" s="8"/>
      <c r="CM968" s="8"/>
      <c r="CN968" s="8"/>
      <c r="CO968" s="8"/>
      <c r="CP968" s="8"/>
      <c r="CQ968" s="8"/>
      <c r="CR968" s="8"/>
      <c r="CS968" s="8"/>
      <c r="CT968" s="8"/>
      <c r="CU968" s="8"/>
      <c r="CV968" s="8"/>
      <c r="CW968" s="8"/>
      <c r="CX968" s="8"/>
    </row>
    <row r="969" ht="14.25" customHeight="1">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c r="AA969" s="15"/>
      <c r="AB969" s="15"/>
      <c r="AC969" s="15"/>
      <c r="AD969" s="15"/>
      <c r="AE969" s="15"/>
      <c r="AF969" s="15"/>
      <c r="AG969" s="15"/>
      <c r="AH969" s="15"/>
      <c r="AI969" s="15"/>
      <c r="AJ969" s="15"/>
      <c r="AK969" s="15"/>
      <c r="AL969" s="15"/>
      <c r="AM969" s="15"/>
      <c r="AN969" s="15"/>
      <c r="AO969" s="15"/>
      <c r="AP969" s="15"/>
      <c r="AQ969" s="15"/>
      <c r="AR969" s="15"/>
      <c r="AS969" s="15"/>
      <c r="AT969" s="15"/>
      <c r="AU969" s="15"/>
      <c r="AV969" s="15"/>
      <c r="AW969" s="15"/>
      <c r="AX969" s="15"/>
      <c r="AY969" s="15"/>
      <c r="AZ969" s="15"/>
      <c r="BA969" s="15"/>
      <c r="BB969" s="15"/>
      <c r="BC969" s="15"/>
      <c r="BD969" s="15"/>
      <c r="BE969" s="15"/>
      <c r="BF969" s="15"/>
      <c r="BG969" s="15"/>
      <c r="BH969" s="15"/>
      <c r="BI969" s="15"/>
      <c r="BJ969" s="15"/>
      <c r="BK969" s="15"/>
      <c r="BL969" s="15"/>
      <c r="BM969" s="15"/>
      <c r="BN969" s="15"/>
      <c r="BO969" s="15"/>
      <c r="BP969" s="15"/>
      <c r="BQ969" s="15"/>
      <c r="BR969" s="15"/>
      <c r="BS969" s="15"/>
      <c r="BT969" s="15"/>
      <c r="BU969" s="15"/>
      <c r="BV969" s="15"/>
      <c r="BW969" s="15"/>
      <c r="BX969" s="15"/>
      <c r="BY969" s="15"/>
      <c r="BZ969" s="15"/>
      <c r="CA969" s="8"/>
      <c r="CB969" s="8"/>
      <c r="CC969" s="8"/>
      <c r="CD969" s="8"/>
      <c r="CE969" s="8"/>
      <c r="CF969" s="8"/>
      <c r="CG969" s="8"/>
      <c r="CH969" s="8"/>
      <c r="CI969" s="8"/>
      <c r="CJ969" s="8"/>
      <c r="CK969" s="8"/>
      <c r="CL969" s="8"/>
      <c r="CM969" s="8"/>
      <c r="CN969" s="8"/>
      <c r="CO969" s="8"/>
      <c r="CP969" s="8"/>
      <c r="CQ969" s="8"/>
      <c r="CR969" s="8"/>
      <c r="CS969" s="8"/>
      <c r="CT969" s="8"/>
      <c r="CU969" s="8"/>
      <c r="CV969" s="8"/>
      <c r="CW969" s="8"/>
      <c r="CX969" s="8"/>
    </row>
    <row r="970" ht="14.25" customHeight="1">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c r="BC970" s="15"/>
      <c r="BD970" s="15"/>
      <c r="BE970" s="15"/>
      <c r="BF970" s="15"/>
      <c r="BG970" s="15"/>
      <c r="BH970" s="15"/>
      <c r="BI970" s="15"/>
      <c r="BJ970" s="15"/>
      <c r="BK970" s="15"/>
      <c r="BL970" s="15"/>
      <c r="BM970" s="15"/>
      <c r="BN970" s="15"/>
      <c r="BO970" s="15"/>
      <c r="BP970" s="15"/>
      <c r="BQ970" s="15"/>
      <c r="BR970" s="15"/>
      <c r="BS970" s="15"/>
      <c r="BT970" s="15"/>
      <c r="BU970" s="15"/>
      <c r="BV970" s="15"/>
      <c r="BW970" s="15"/>
      <c r="BX970" s="15"/>
      <c r="BY970" s="15"/>
      <c r="BZ970" s="15"/>
      <c r="CA970" s="8"/>
      <c r="CB970" s="8"/>
      <c r="CC970" s="8"/>
      <c r="CD970" s="8"/>
      <c r="CE970" s="8"/>
      <c r="CF970" s="8"/>
      <c r="CG970" s="8"/>
      <c r="CH970" s="8"/>
      <c r="CI970" s="8"/>
      <c r="CJ970" s="8"/>
      <c r="CK970" s="8"/>
      <c r="CL970" s="8"/>
      <c r="CM970" s="8"/>
      <c r="CN970" s="8"/>
      <c r="CO970" s="8"/>
      <c r="CP970" s="8"/>
      <c r="CQ970" s="8"/>
      <c r="CR970" s="8"/>
      <c r="CS970" s="8"/>
      <c r="CT970" s="8"/>
      <c r="CU970" s="8"/>
      <c r="CV970" s="8"/>
      <c r="CW970" s="8"/>
      <c r="CX970" s="8"/>
    </row>
    <row r="971" ht="14.25" customHeight="1">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c r="AA971" s="15"/>
      <c r="AB971" s="15"/>
      <c r="AC971" s="15"/>
      <c r="AD971" s="15"/>
      <c r="AE971" s="15"/>
      <c r="AF971" s="15"/>
      <c r="AG971" s="15"/>
      <c r="AH971" s="15"/>
      <c r="AI971" s="15"/>
      <c r="AJ971" s="15"/>
      <c r="AK971" s="15"/>
      <c r="AL971" s="15"/>
      <c r="AM971" s="15"/>
      <c r="AN971" s="15"/>
      <c r="AO971" s="15"/>
      <c r="AP971" s="15"/>
      <c r="AQ971" s="15"/>
      <c r="AR971" s="15"/>
      <c r="AS971" s="15"/>
      <c r="AT971" s="15"/>
      <c r="AU971" s="15"/>
      <c r="AV971" s="15"/>
      <c r="AW971" s="15"/>
      <c r="AX971" s="15"/>
      <c r="AY971" s="15"/>
      <c r="AZ971" s="15"/>
      <c r="BA971" s="15"/>
      <c r="BB971" s="15"/>
      <c r="BC971" s="15"/>
      <c r="BD971" s="15"/>
      <c r="BE971" s="15"/>
      <c r="BF971" s="15"/>
      <c r="BG971" s="15"/>
      <c r="BH971" s="15"/>
      <c r="BI971" s="15"/>
      <c r="BJ971" s="15"/>
      <c r="BK971" s="15"/>
      <c r="BL971" s="15"/>
      <c r="BM971" s="15"/>
      <c r="BN971" s="15"/>
      <c r="BO971" s="15"/>
      <c r="BP971" s="15"/>
      <c r="BQ971" s="15"/>
      <c r="BR971" s="15"/>
      <c r="BS971" s="15"/>
      <c r="BT971" s="15"/>
      <c r="BU971" s="15"/>
      <c r="BV971" s="15"/>
      <c r="BW971" s="15"/>
      <c r="BX971" s="15"/>
      <c r="BY971" s="15"/>
      <c r="BZ971" s="15"/>
      <c r="CA971" s="8"/>
      <c r="CB971" s="8"/>
      <c r="CC971" s="8"/>
      <c r="CD971" s="8"/>
      <c r="CE971" s="8"/>
      <c r="CF971" s="8"/>
      <c r="CG971" s="8"/>
      <c r="CH971" s="8"/>
      <c r="CI971" s="8"/>
      <c r="CJ971" s="8"/>
      <c r="CK971" s="8"/>
      <c r="CL971" s="8"/>
      <c r="CM971" s="8"/>
      <c r="CN971" s="8"/>
      <c r="CO971" s="8"/>
      <c r="CP971" s="8"/>
      <c r="CQ971" s="8"/>
      <c r="CR971" s="8"/>
      <c r="CS971" s="8"/>
      <c r="CT971" s="8"/>
      <c r="CU971" s="8"/>
      <c r="CV971" s="8"/>
      <c r="CW971" s="8"/>
      <c r="CX971" s="8"/>
    </row>
    <row r="972" ht="14.25" customHeight="1">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c r="BC972" s="15"/>
      <c r="BD972" s="15"/>
      <c r="BE972" s="15"/>
      <c r="BF972" s="15"/>
      <c r="BG972" s="15"/>
      <c r="BH972" s="15"/>
      <c r="BI972" s="15"/>
      <c r="BJ972" s="15"/>
      <c r="BK972" s="15"/>
      <c r="BL972" s="15"/>
      <c r="BM972" s="15"/>
      <c r="BN972" s="15"/>
      <c r="BO972" s="15"/>
      <c r="BP972" s="15"/>
      <c r="BQ972" s="15"/>
      <c r="BR972" s="15"/>
      <c r="BS972" s="15"/>
      <c r="BT972" s="15"/>
      <c r="BU972" s="15"/>
      <c r="BV972" s="15"/>
      <c r="BW972" s="15"/>
      <c r="BX972" s="15"/>
      <c r="BY972" s="15"/>
      <c r="BZ972" s="15"/>
      <c r="CA972" s="8"/>
      <c r="CB972" s="8"/>
      <c r="CC972" s="8"/>
      <c r="CD972" s="8"/>
      <c r="CE972" s="8"/>
      <c r="CF972" s="8"/>
      <c r="CG972" s="8"/>
      <c r="CH972" s="8"/>
      <c r="CI972" s="8"/>
      <c r="CJ972" s="8"/>
      <c r="CK972" s="8"/>
      <c r="CL972" s="8"/>
      <c r="CM972" s="8"/>
      <c r="CN972" s="8"/>
      <c r="CO972" s="8"/>
      <c r="CP972" s="8"/>
      <c r="CQ972" s="8"/>
      <c r="CR972" s="8"/>
      <c r="CS972" s="8"/>
      <c r="CT972" s="8"/>
      <c r="CU972" s="8"/>
      <c r="CV972" s="8"/>
      <c r="CW972" s="8"/>
      <c r="CX972" s="8"/>
    </row>
    <row r="973" ht="14.25" customHeight="1">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c r="AA973" s="15"/>
      <c r="AB973" s="15"/>
      <c r="AC973" s="15"/>
      <c r="AD973" s="15"/>
      <c r="AE973" s="15"/>
      <c r="AF973" s="15"/>
      <c r="AG973" s="15"/>
      <c r="AH973" s="15"/>
      <c r="AI973" s="15"/>
      <c r="AJ973" s="15"/>
      <c r="AK973" s="15"/>
      <c r="AL973" s="15"/>
      <c r="AM973" s="15"/>
      <c r="AN973" s="15"/>
      <c r="AO973" s="15"/>
      <c r="AP973" s="15"/>
      <c r="AQ973" s="15"/>
      <c r="AR973" s="15"/>
      <c r="AS973" s="15"/>
      <c r="AT973" s="15"/>
      <c r="AU973" s="15"/>
      <c r="AV973" s="15"/>
      <c r="AW973" s="15"/>
      <c r="AX973" s="15"/>
      <c r="AY973" s="15"/>
      <c r="AZ973" s="15"/>
      <c r="BA973" s="15"/>
      <c r="BB973" s="15"/>
      <c r="BC973" s="15"/>
      <c r="BD973" s="15"/>
      <c r="BE973" s="15"/>
      <c r="BF973" s="15"/>
      <c r="BG973" s="15"/>
      <c r="BH973" s="15"/>
      <c r="BI973" s="15"/>
      <c r="BJ973" s="15"/>
      <c r="BK973" s="15"/>
      <c r="BL973" s="15"/>
      <c r="BM973" s="15"/>
      <c r="BN973" s="15"/>
      <c r="BO973" s="15"/>
      <c r="BP973" s="15"/>
      <c r="BQ973" s="15"/>
      <c r="BR973" s="15"/>
      <c r="BS973" s="15"/>
      <c r="BT973" s="15"/>
      <c r="BU973" s="15"/>
      <c r="BV973" s="15"/>
      <c r="BW973" s="15"/>
      <c r="BX973" s="15"/>
      <c r="BY973" s="15"/>
      <c r="BZ973" s="15"/>
      <c r="CA973" s="8"/>
      <c r="CB973" s="8"/>
      <c r="CC973" s="8"/>
      <c r="CD973" s="8"/>
      <c r="CE973" s="8"/>
      <c r="CF973" s="8"/>
      <c r="CG973" s="8"/>
      <c r="CH973" s="8"/>
      <c r="CI973" s="8"/>
      <c r="CJ973" s="8"/>
      <c r="CK973" s="8"/>
      <c r="CL973" s="8"/>
      <c r="CM973" s="8"/>
      <c r="CN973" s="8"/>
      <c r="CO973" s="8"/>
      <c r="CP973" s="8"/>
      <c r="CQ973" s="8"/>
      <c r="CR973" s="8"/>
      <c r="CS973" s="8"/>
      <c r="CT973" s="8"/>
      <c r="CU973" s="8"/>
      <c r="CV973" s="8"/>
      <c r="CW973" s="8"/>
      <c r="CX973" s="8"/>
    </row>
    <row r="974" ht="14.25" customHeight="1">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c r="BC974" s="15"/>
      <c r="BD974" s="15"/>
      <c r="BE974" s="15"/>
      <c r="BF974" s="15"/>
      <c r="BG974" s="15"/>
      <c r="BH974" s="15"/>
      <c r="BI974" s="15"/>
      <c r="BJ974" s="15"/>
      <c r="BK974" s="15"/>
      <c r="BL974" s="15"/>
      <c r="BM974" s="15"/>
      <c r="BN974" s="15"/>
      <c r="BO974" s="15"/>
      <c r="BP974" s="15"/>
      <c r="BQ974" s="15"/>
      <c r="BR974" s="15"/>
      <c r="BS974" s="15"/>
      <c r="BT974" s="15"/>
      <c r="BU974" s="15"/>
      <c r="BV974" s="15"/>
      <c r="BW974" s="15"/>
      <c r="BX974" s="15"/>
      <c r="BY974" s="15"/>
      <c r="BZ974" s="15"/>
      <c r="CA974" s="8"/>
      <c r="CB974" s="8"/>
      <c r="CC974" s="8"/>
      <c r="CD974" s="8"/>
      <c r="CE974" s="8"/>
      <c r="CF974" s="8"/>
      <c r="CG974" s="8"/>
      <c r="CH974" s="8"/>
      <c r="CI974" s="8"/>
      <c r="CJ974" s="8"/>
      <c r="CK974" s="8"/>
      <c r="CL974" s="8"/>
      <c r="CM974" s="8"/>
      <c r="CN974" s="8"/>
      <c r="CO974" s="8"/>
      <c r="CP974" s="8"/>
      <c r="CQ974" s="8"/>
      <c r="CR974" s="8"/>
      <c r="CS974" s="8"/>
      <c r="CT974" s="8"/>
      <c r="CU974" s="8"/>
      <c r="CV974" s="8"/>
      <c r="CW974" s="8"/>
      <c r="CX974" s="8"/>
    </row>
    <row r="975" ht="14.25" customHeight="1">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c r="AA975" s="15"/>
      <c r="AB975" s="15"/>
      <c r="AC975" s="15"/>
      <c r="AD975" s="15"/>
      <c r="AE975" s="15"/>
      <c r="AF975" s="15"/>
      <c r="AG975" s="15"/>
      <c r="AH975" s="15"/>
      <c r="AI975" s="15"/>
      <c r="AJ975" s="15"/>
      <c r="AK975" s="15"/>
      <c r="AL975" s="15"/>
      <c r="AM975" s="15"/>
      <c r="AN975" s="15"/>
      <c r="AO975" s="15"/>
      <c r="AP975" s="15"/>
      <c r="AQ975" s="15"/>
      <c r="AR975" s="15"/>
      <c r="AS975" s="15"/>
      <c r="AT975" s="15"/>
      <c r="AU975" s="15"/>
      <c r="AV975" s="15"/>
      <c r="AW975" s="15"/>
      <c r="AX975" s="15"/>
      <c r="AY975" s="15"/>
      <c r="AZ975" s="15"/>
      <c r="BA975" s="15"/>
      <c r="BB975" s="15"/>
      <c r="BC975" s="15"/>
      <c r="BD975" s="15"/>
      <c r="BE975" s="15"/>
      <c r="BF975" s="15"/>
      <c r="BG975" s="15"/>
      <c r="BH975" s="15"/>
      <c r="BI975" s="15"/>
      <c r="BJ975" s="15"/>
      <c r="BK975" s="15"/>
      <c r="BL975" s="15"/>
      <c r="BM975" s="15"/>
      <c r="BN975" s="15"/>
      <c r="BO975" s="15"/>
      <c r="BP975" s="15"/>
      <c r="BQ975" s="15"/>
      <c r="BR975" s="15"/>
      <c r="BS975" s="15"/>
      <c r="BT975" s="15"/>
      <c r="BU975" s="15"/>
      <c r="BV975" s="15"/>
      <c r="BW975" s="15"/>
      <c r="BX975" s="15"/>
      <c r="BY975" s="15"/>
      <c r="BZ975" s="15"/>
      <c r="CA975" s="8"/>
      <c r="CB975" s="8"/>
      <c r="CC975" s="8"/>
      <c r="CD975" s="8"/>
      <c r="CE975" s="8"/>
      <c r="CF975" s="8"/>
      <c r="CG975" s="8"/>
      <c r="CH975" s="8"/>
      <c r="CI975" s="8"/>
      <c r="CJ975" s="8"/>
      <c r="CK975" s="8"/>
      <c r="CL975" s="8"/>
      <c r="CM975" s="8"/>
      <c r="CN975" s="8"/>
      <c r="CO975" s="8"/>
      <c r="CP975" s="8"/>
      <c r="CQ975" s="8"/>
      <c r="CR975" s="8"/>
      <c r="CS975" s="8"/>
      <c r="CT975" s="8"/>
      <c r="CU975" s="8"/>
      <c r="CV975" s="8"/>
      <c r="CW975" s="8"/>
      <c r="CX975" s="8"/>
    </row>
    <row r="976" ht="14.25" customHeight="1">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c r="BC976" s="15"/>
      <c r="BD976" s="15"/>
      <c r="BE976" s="15"/>
      <c r="BF976" s="15"/>
      <c r="BG976" s="15"/>
      <c r="BH976" s="15"/>
      <c r="BI976" s="15"/>
      <c r="BJ976" s="15"/>
      <c r="BK976" s="15"/>
      <c r="BL976" s="15"/>
      <c r="BM976" s="15"/>
      <c r="BN976" s="15"/>
      <c r="BO976" s="15"/>
      <c r="BP976" s="15"/>
      <c r="BQ976" s="15"/>
      <c r="BR976" s="15"/>
      <c r="BS976" s="15"/>
      <c r="BT976" s="15"/>
      <c r="BU976" s="15"/>
      <c r="BV976" s="15"/>
      <c r="BW976" s="15"/>
      <c r="BX976" s="15"/>
      <c r="BY976" s="15"/>
      <c r="BZ976" s="15"/>
      <c r="CA976" s="8"/>
      <c r="CB976" s="8"/>
      <c r="CC976" s="8"/>
      <c r="CD976" s="8"/>
      <c r="CE976" s="8"/>
      <c r="CF976" s="8"/>
      <c r="CG976" s="8"/>
      <c r="CH976" s="8"/>
      <c r="CI976" s="8"/>
      <c r="CJ976" s="8"/>
      <c r="CK976" s="8"/>
      <c r="CL976" s="8"/>
      <c r="CM976" s="8"/>
      <c r="CN976" s="8"/>
      <c r="CO976" s="8"/>
      <c r="CP976" s="8"/>
      <c r="CQ976" s="8"/>
      <c r="CR976" s="8"/>
      <c r="CS976" s="8"/>
      <c r="CT976" s="8"/>
      <c r="CU976" s="8"/>
      <c r="CV976" s="8"/>
      <c r="CW976" s="8"/>
      <c r="CX976" s="8"/>
    </row>
    <row r="977" ht="14.25" customHeight="1">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c r="AA977" s="15"/>
      <c r="AB977" s="15"/>
      <c r="AC977" s="15"/>
      <c r="AD977" s="15"/>
      <c r="AE977" s="15"/>
      <c r="AF977" s="15"/>
      <c r="AG977" s="15"/>
      <c r="AH977" s="15"/>
      <c r="AI977" s="15"/>
      <c r="AJ977" s="15"/>
      <c r="AK977" s="15"/>
      <c r="AL977" s="15"/>
      <c r="AM977" s="15"/>
      <c r="AN977" s="15"/>
      <c r="AO977" s="15"/>
      <c r="AP977" s="15"/>
      <c r="AQ977" s="15"/>
      <c r="AR977" s="15"/>
      <c r="AS977" s="15"/>
      <c r="AT977" s="15"/>
      <c r="AU977" s="15"/>
      <c r="AV977" s="15"/>
      <c r="AW977" s="15"/>
      <c r="AX977" s="15"/>
      <c r="AY977" s="15"/>
      <c r="AZ977" s="15"/>
      <c r="BA977" s="15"/>
      <c r="BB977" s="15"/>
      <c r="BC977" s="15"/>
      <c r="BD977" s="15"/>
      <c r="BE977" s="15"/>
      <c r="BF977" s="15"/>
      <c r="BG977" s="15"/>
      <c r="BH977" s="15"/>
      <c r="BI977" s="15"/>
      <c r="BJ977" s="15"/>
      <c r="BK977" s="15"/>
      <c r="BL977" s="15"/>
      <c r="BM977" s="15"/>
      <c r="BN977" s="15"/>
      <c r="BO977" s="15"/>
      <c r="BP977" s="15"/>
      <c r="BQ977" s="15"/>
      <c r="BR977" s="15"/>
      <c r="BS977" s="15"/>
      <c r="BT977" s="15"/>
      <c r="BU977" s="15"/>
      <c r="BV977" s="15"/>
      <c r="BW977" s="15"/>
      <c r="BX977" s="15"/>
      <c r="BY977" s="15"/>
      <c r="BZ977" s="15"/>
      <c r="CA977" s="8"/>
      <c r="CB977" s="8"/>
      <c r="CC977" s="8"/>
      <c r="CD977" s="8"/>
      <c r="CE977" s="8"/>
      <c r="CF977" s="8"/>
      <c r="CG977" s="8"/>
      <c r="CH977" s="8"/>
      <c r="CI977" s="8"/>
      <c r="CJ977" s="8"/>
      <c r="CK977" s="8"/>
      <c r="CL977" s="8"/>
      <c r="CM977" s="8"/>
      <c r="CN977" s="8"/>
      <c r="CO977" s="8"/>
      <c r="CP977" s="8"/>
      <c r="CQ977" s="8"/>
      <c r="CR977" s="8"/>
      <c r="CS977" s="8"/>
      <c r="CT977" s="8"/>
      <c r="CU977" s="8"/>
      <c r="CV977" s="8"/>
      <c r="CW977" s="8"/>
      <c r="CX977" s="8"/>
    </row>
    <row r="978" ht="14.25" customHeight="1">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c r="BC978" s="15"/>
      <c r="BD978" s="15"/>
      <c r="BE978" s="15"/>
      <c r="BF978" s="15"/>
      <c r="BG978" s="15"/>
      <c r="BH978" s="15"/>
      <c r="BI978" s="15"/>
      <c r="BJ978" s="15"/>
      <c r="BK978" s="15"/>
      <c r="BL978" s="15"/>
      <c r="BM978" s="15"/>
      <c r="BN978" s="15"/>
      <c r="BO978" s="15"/>
      <c r="BP978" s="15"/>
      <c r="BQ978" s="15"/>
      <c r="BR978" s="15"/>
      <c r="BS978" s="15"/>
      <c r="BT978" s="15"/>
      <c r="BU978" s="15"/>
      <c r="BV978" s="15"/>
      <c r="BW978" s="15"/>
      <c r="BX978" s="15"/>
      <c r="BY978" s="15"/>
      <c r="BZ978" s="15"/>
      <c r="CA978" s="8"/>
      <c r="CB978" s="8"/>
      <c r="CC978" s="8"/>
      <c r="CD978" s="8"/>
      <c r="CE978" s="8"/>
      <c r="CF978" s="8"/>
      <c r="CG978" s="8"/>
      <c r="CH978" s="8"/>
      <c r="CI978" s="8"/>
      <c r="CJ978" s="8"/>
      <c r="CK978" s="8"/>
      <c r="CL978" s="8"/>
      <c r="CM978" s="8"/>
      <c r="CN978" s="8"/>
      <c r="CO978" s="8"/>
      <c r="CP978" s="8"/>
      <c r="CQ978" s="8"/>
      <c r="CR978" s="8"/>
      <c r="CS978" s="8"/>
      <c r="CT978" s="8"/>
      <c r="CU978" s="8"/>
      <c r="CV978" s="8"/>
      <c r="CW978" s="8"/>
      <c r="CX978" s="8"/>
    </row>
    <row r="979" ht="14.25" customHeight="1">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c r="AA979" s="15"/>
      <c r="AB979" s="15"/>
      <c r="AC979" s="15"/>
      <c r="AD979" s="15"/>
      <c r="AE979" s="15"/>
      <c r="AF979" s="15"/>
      <c r="AG979" s="15"/>
      <c r="AH979" s="15"/>
      <c r="AI979" s="15"/>
      <c r="AJ979" s="15"/>
      <c r="AK979" s="15"/>
      <c r="AL979" s="15"/>
      <c r="AM979" s="15"/>
      <c r="AN979" s="15"/>
      <c r="AO979" s="15"/>
      <c r="AP979" s="15"/>
      <c r="AQ979" s="15"/>
      <c r="AR979" s="15"/>
      <c r="AS979" s="15"/>
      <c r="AT979" s="15"/>
      <c r="AU979" s="15"/>
      <c r="AV979" s="15"/>
      <c r="AW979" s="15"/>
      <c r="AX979" s="15"/>
      <c r="AY979" s="15"/>
      <c r="AZ979" s="15"/>
      <c r="BA979" s="15"/>
      <c r="BB979" s="15"/>
      <c r="BC979" s="15"/>
      <c r="BD979" s="15"/>
      <c r="BE979" s="15"/>
      <c r="BF979" s="15"/>
      <c r="BG979" s="15"/>
      <c r="BH979" s="15"/>
      <c r="BI979" s="15"/>
      <c r="BJ979" s="15"/>
      <c r="BK979" s="15"/>
      <c r="BL979" s="15"/>
      <c r="BM979" s="15"/>
      <c r="BN979" s="15"/>
      <c r="BO979" s="15"/>
      <c r="BP979" s="15"/>
      <c r="BQ979" s="15"/>
      <c r="BR979" s="15"/>
      <c r="BS979" s="15"/>
      <c r="BT979" s="15"/>
      <c r="BU979" s="15"/>
      <c r="BV979" s="15"/>
      <c r="BW979" s="15"/>
      <c r="BX979" s="15"/>
      <c r="BY979" s="15"/>
      <c r="BZ979" s="15"/>
      <c r="CA979" s="8"/>
      <c r="CB979" s="8"/>
      <c r="CC979" s="8"/>
      <c r="CD979" s="8"/>
      <c r="CE979" s="8"/>
      <c r="CF979" s="8"/>
      <c r="CG979" s="8"/>
      <c r="CH979" s="8"/>
      <c r="CI979" s="8"/>
      <c r="CJ979" s="8"/>
      <c r="CK979" s="8"/>
      <c r="CL979" s="8"/>
      <c r="CM979" s="8"/>
      <c r="CN979" s="8"/>
      <c r="CO979" s="8"/>
      <c r="CP979" s="8"/>
      <c r="CQ979" s="8"/>
      <c r="CR979" s="8"/>
      <c r="CS979" s="8"/>
      <c r="CT979" s="8"/>
      <c r="CU979" s="8"/>
      <c r="CV979" s="8"/>
      <c r="CW979" s="8"/>
      <c r="CX979" s="8"/>
    </row>
    <row r="980" ht="14.25" customHeight="1">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c r="BC980" s="15"/>
      <c r="BD980" s="15"/>
      <c r="BE980" s="15"/>
      <c r="BF980" s="15"/>
      <c r="BG980" s="15"/>
      <c r="BH980" s="15"/>
      <c r="BI980" s="15"/>
      <c r="BJ980" s="15"/>
      <c r="BK980" s="15"/>
      <c r="BL980" s="15"/>
      <c r="BM980" s="15"/>
      <c r="BN980" s="15"/>
      <c r="BO980" s="15"/>
      <c r="BP980" s="15"/>
      <c r="BQ980" s="15"/>
      <c r="BR980" s="15"/>
      <c r="BS980" s="15"/>
      <c r="BT980" s="15"/>
      <c r="BU980" s="15"/>
      <c r="BV980" s="15"/>
      <c r="BW980" s="15"/>
      <c r="BX980" s="15"/>
      <c r="BY980" s="15"/>
      <c r="BZ980" s="15"/>
      <c r="CA980" s="8"/>
      <c r="CB980" s="8"/>
      <c r="CC980" s="8"/>
      <c r="CD980" s="8"/>
      <c r="CE980" s="8"/>
      <c r="CF980" s="8"/>
      <c r="CG980" s="8"/>
      <c r="CH980" s="8"/>
      <c r="CI980" s="8"/>
      <c r="CJ980" s="8"/>
      <c r="CK980" s="8"/>
      <c r="CL980" s="8"/>
      <c r="CM980" s="8"/>
      <c r="CN980" s="8"/>
      <c r="CO980" s="8"/>
      <c r="CP980" s="8"/>
      <c r="CQ980" s="8"/>
      <c r="CR980" s="8"/>
      <c r="CS980" s="8"/>
      <c r="CT980" s="8"/>
      <c r="CU980" s="8"/>
      <c r="CV980" s="8"/>
      <c r="CW980" s="8"/>
      <c r="CX980" s="8"/>
    </row>
    <row r="981" ht="14.25" customHeight="1">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c r="AA981" s="15"/>
      <c r="AB981" s="15"/>
      <c r="AC981" s="15"/>
      <c r="AD981" s="15"/>
      <c r="AE981" s="15"/>
      <c r="AF981" s="15"/>
      <c r="AG981" s="15"/>
      <c r="AH981" s="15"/>
      <c r="AI981" s="15"/>
      <c r="AJ981" s="15"/>
      <c r="AK981" s="15"/>
      <c r="AL981" s="15"/>
      <c r="AM981" s="15"/>
      <c r="AN981" s="15"/>
      <c r="AO981" s="15"/>
      <c r="AP981" s="15"/>
      <c r="AQ981" s="15"/>
      <c r="AR981" s="15"/>
      <c r="AS981" s="15"/>
      <c r="AT981" s="15"/>
      <c r="AU981" s="15"/>
      <c r="AV981" s="15"/>
      <c r="AW981" s="15"/>
      <c r="AX981" s="15"/>
      <c r="AY981" s="15"/>
      <c r="AZ981" s="15"/>
      <c r="BA981" s="15"/>
      <c r="BB981" s="15"/>
      <c r="BC981" s="15"/>
      <c r="BD981" s="15"/>
      <c r="BE981" s="15"/>
      <c r="BF981" s="15"/>
      <c r="BG981" s="15"/>
      <c r="BH981" s="15"/>
      <c r="BI981" s="15"/>
      <c r="BJ981" s="15"/>
      <c r="BK981" s="15"/>
      <c r="BL981" s="15"/>
      <c r="BM981" s="15"/>
      <c r="BN981" s="15"/>
      <c r="BO981" s="15"/>
      <c r="BP981" s="15"/>
      <c r="BQ981" s="15"/>
      <c r="BR981" s="15"/>
      <c r="BS981" s="15"/>
      <c r="BT981" s="15"/>
      <c r="BU981" s="15"/>
      <c r="BV981" s="15"/>
      <c r="BW981" s="15"/>
      <c r="BX981" s="15"/>
      <c r="BY981" s="15"/>
      <c r="BZ981" s="15"/>
      <c r="CA981" s="8"/>
      <c r="CB981" s="8"/>
      <c r="CC981" s="8"/>
      <c r="CD981" s="8"/>
      <c r="CE981" s="8"/>
      <c r="CF981" s="8"/>
      <c r="CG981" s="8"/>
      <c r="CH981" s="8"/>
      <c r="CI981" s="8"/>
      <c r="CJ981" s="8"/>
      <c r="CK981" s="8"/>
      <c r="CL981" s="8"/>
      <c r="CM981" s="8"/>
      <c r="CN981" s="8"/>
      <c r="CO981" s="8"/>
      <c r="CP981" s="8"/>
      <c r="CQ981" s="8"/>
      <c r="CR981" s="8"/>
      <c r="CS981" s="8"/>
      <c r="CT981" s="8"/>
      <c r="CU981" s="8"/>
      <c r="CV981" s="8"/>
      <c r="CW981" s="8"/>
      <c r="CX981" s="8"/>
    </row>
    <row r="982" ht="14.25" customHeight="1">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c r="BC982" s="15"/>
      <c r="BD982" s="15"/>
      <c r="BE982" s="15"/>
      <c r="BF982" s="15"/>
      <c r="BG982" s="15"/>
      <c r="BH982" s="15"/>
      <c r="BI982" s="15"/>
      <c r="BJ982" s="15"/>
      <c r="BK982" s="15"/>
      <c r="BL982" s="15"/>
      <c r="BM982" s="15"/>
      <c r="BN982" s="15"/>
      <c r="BO982" s="15"/>
      <c r="BP982" s="15"/>
      <c r="BQ982" s="15"/>
      <c r="BR982" s="15"/>
      <c r="BS982" s="15"/>
      <c r="BT982" s="15"/>
      <c r="BU982" s="15"/>
      <c r="BV982" s="15"/>
      <c r="BW982" s="15"/>
      <c r="BX982" s="15"/>
      <c r="BY982" s="15"/>
      <c r="BZ982" s="15"/>
      <c r="CA982" s="8"/>
      <c r="CB982" s="8"/>
      <c r="CC982" s="8"/>
      <c r="CD982" s="8"/>
      <c r="CE982" s="8"/>
      <c r="CF982" s="8"/>
      <c r="CG982" s="8"/>
      <c r="CH982" s="8"/>
      <c r="CI982" s="8"/>
      <c r="CJ982" s="8"/>
      <c r="CK982" s="8"/>
      <c r="CL982" s="8"/>
      <c r="CM982" s="8"/>
      <c r="CN982" s="8"/>
      <c r="CO982" s="8"/>
      <c r="CP982" s="8"/>
      <c r="CQ982" s="8"/>
      <c r="CR982" s="8"/>
      <c r="CS982" s="8"/>
      <c r="CT982" s="8"/>
      <c r="CU982" s="8"/>
      <c r="CV982" s="8"/>
      <c r="CW982" s="8"/>
      <c r="CX982" s="8"/>
    </row>
    <row r="983" ht="14.25" customHeight="1">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c r="AA983" s="15"/>
      <c r="AB983" s="15"/>
      <c r="AC983" s="15"/>
      <c r="AD983" s="15"/>
      <c r="AE983" s="15"/>
      <c r="AF983" s="15"/>
      <c r="AG983" s="15"/>
      <c r="AH983" s="15"/>
      <c r="AI983" s="15"/>
      <c r="AJ983" s="15"/>
      <c r="AK983" s="15"/>
      <c r="AL983" s="15"/>
      <c r="AM983" s="15"/>
      <c r="AN983" s="15"/>
      <c r="AO983" s="15"/>
      <c r="AP983" s="15"/>
      <c r="AQ983" s="15"/>
      <c r="AR983" s="15"/>
      <c r="AS983" s="15"/>
      <c r="AT983" s="15"/>
      <c r="AU983" s="15"/>
      <c r="AV983" s="15"/>
      <c r="AW983" s="15"/>
      <c r="AX983" s="15"/>
      <c r="AY983" s="15"/>
      <c r="AZ983" s="15"/>
      <c r="BA983" s="15"/>
      <c r="BB983" s="15"/>
      <c r="BC983" s="15"/>
      <c r="BD983" s="15"/>
      <c r="BE983" s="15"/>
      <c r="BF983" s="15"/>
      <c r="BG983" s="15"/>
      <c r="BH983" s="15"/>
      <c r="BI983" s="15"/>
      <c r="BJ983" s="15"/>
      <c r="BK983" s="15"/>
      <c r="BL983" s="15"/>
      <c r="BM983" s="15"/>
      <c r="BN983" s="15"/>
      <c r="BO983" s="15"/>
      <c r="BP983" s="15"/>
      <c r="BQ983" s="15"/>
      <c r="BR983" s="15"/>
      <c r="BS983" s="15"/>
      <c r="BT983" s="15"/>
      <c r="BU983" s="15"/>
      <c r="BV983" s="15"/>
      <c r="BW983" s="15"/>
      <c r="BX983" s="15"/>
      <c r="BY983" s="15"/>
      <c r="BZ983" s="15"/>
      <c r="CA983" s="8"/>
      <c r="CB983" s="8"/>
      <c r="CC983" s="8"/>
      <c r="CD983" s="8"/>
      <c r="CE983" s="8"/>
      <c r="CF983" s="8"/>
      <c r="CG983" s="8"/>
      <c r="CH983" s="8"/>
      <c r="CI983" s="8"/>
      <c r="CJ983" s="8"/>
      <c r="CK983" s="8"/>
      <c r="CL983" s="8"/>
      <c r="CM983" s="8"/>
      <c r="CN983" s="8"/>
      <c r="CO983" s="8"/>
      <c r="CP983" s="8"/>
      <c r="CQ983" s="8"/>
      <c r="CR983" s="8"/>
      <c r="CS983" s="8"/>
      <c r="CT983" s="8"/>
      <c r="CU983" s="8"/>
      <c r="CV983" s="8"/>
      <c r="CW983" s="8"/>
      <c r="CX983" s="8"/>
    </row>
    <row r="984" ht="14.25" customHeight="1">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c r="BC984" s="15"/>
      <c r="BD984" s="15"/>
      <c r="BE984" s="15"/>
      <c r="BF984" s="15"/>
      <c r="BG984" s="15"/>
      <c r="BH984" s="15"/>
      <c r="BI984" s="15"/>
      <c r="BJ984" s="15"/>
      <c r="BK984" s="15"/>
      <c r="BL984" s="15"/>
      <c r="BM984" s="15"/>
      <c r="BN984" s="15"/>
      <c r="BO984" s="15"/>
      <c r="BP984" s="15"/>
      <c r="BQ984" s="15"/>
      <c r="BR984" s="15"/>
      <c r="BS984" s="15"/>
      <c r="BT984" s="15"/>
      <c r="BU984" s="15"/>
      <c r="BV984" s="15"/>
      <c r="BW984" s="15"/>
      <c r="BX984" s="15"/>
      <c r="BY984" s="15"/>
      <c r="BZ984" s="15"/>
      <c r="CA984" s="8"/>
      <c r="CB984" s="8"/>
      <c r="CC984" s="8"/>
      <c r="CD984" s="8"/>
      <c r="CE984" s="8"/>
      <c r="CF984" s="8"/>
      <c r="CG984" s="8"/>
      <c r="CH984" s="8"/>
      <c r="CI984" s="8"/>
      <c r="CJ984" s="8"/>
      <c r="CK984" s="8"/>
      <c r="CL984" s="8"/>
      <c r="CM984" s="8"/>
      <c r="CN984" s="8"/>
      <c r="CO984" s="8"/>
      <c r="CP984" s="8"/>
      <c r="CQ984" s="8"/>
      <c r="CR984" s="8"/>
      <c r="CS984" s="8"/>
      <c r="CT984" s="8"/>
      <c r="CU984" s="8"/>
      <c r="CV984" s="8"/>
      <c r="CW984" s="8"/>
      <c r="CX984" s="8"/>
    </row>
    <row r="985" ht="14.25" customHeight="1">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c r="AA985" s="15"/>
      <c r="AB985" s="15"/>
      <c r="AC985" s="15"/>
      <c r="AD985" s="15"/>
      <c r="AE985" s="15"/>
      <c r="AF985" s="15"/>
      <c r="AG985" s="15"/>
      <c r="AH985" s="15"/>
      <c r="AI985" s="15"/>
      <c r="AJ985" s="15"/>
      <c r="AK985" s="15"/>
      <c r="AL985" s="15"/>
      <c r="AM985" s="15"/>
      <c r="AN985" s="15"/>
      <c r="AO985" s="15"/>
      <c r="AP985" s="15"/>
      <c r="AQ985" s="15"/>
      <c r="AR985" s="15"/>
      <c r="AS985" s="15"/>
      <c r="AT985" s="15"/>
      <c r="AU985" s="15"/>
      <c r="AV985" s="15"/>
      <c r="AW985" s="15"/>
      <c r="AX985" s="15"/>
      <c r="AY985" s="15"/>
      <c r="AZ985" s="15"/>
      <c r="BA985" s="15"/>
      <c r="BB985" s="15"/>
      <c r="BC985" s="15"/>
      <c r="BD985" s="15"/>
      <c r="BE985" s="15"/>
      <c r="BF985" s="15"/>
      <c r="BG985" s="15"/>
      <c r="BH985" s="15"/>
      <c r="BI985" s="15"/>
      <c r="BJ985" s="15"/>
      <c r="BK985" s="15"/>
      <c r="BL985" s="15"/>
      <c r="BM985" s="15"/>
      <c r="BN985" s="15"/>
      <c r="BO985" s="15"/>
      <c r="BP985" s="15"/>
      <c r="BQ985" s="15"/>
      <c r="BR985" s="15"/>
      <c r="BS985" s="15"/>
      <c r="BT985" s="15"/>
      <c r="BU985" s="15"/>
      <c r="BV985" s="15"/>
      <c r="BW985" s="15"/>
      <c r="BX985" s="15"/>
      <c r="BY985" s="15"/>
      <c r="BZ985" s="15"/>
      <c r="CA985" s="8"/>
      <c r="CB985" s="8"/>
      <c r="CC985" s="8"/>
      <c r="CD985" s="8"/>
      <c r="CE985" s="8"/>
      <c r="CF985" s="8"/>
      <c r="CG985" s="8"/>
      <c r="CH985" s="8"/>
      <c r="CI985" s="8"/>
      <c r="CJ985" s="8"/>
      <c r="CK985" s="8"/>
      <c r="CL985" s="8"/>
      <c r="CM985" s="8"/>
      <c r="CN985" s="8"/>
      <c r="CO985" s="8"/>
      <c r="CP985" s="8"/>
      <c r="CQ985" s="8"/>
      <c r="CR985" s="8"/>
      <c r="CS985" s="8"/>
      <c r="CT985" s="8"/>
      <c r="CU985" s="8"/>
      <c r="CV985" s="8"/>
      <c r="CW985" s="8"/>
      <c r="CX985" s="8"/>
    </row>
    <row r="986" ht="14.25" customHeight="1">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c r="BC986" s="15"/>
      <c r="BD986" s="15"/>
      <c r="BE986" s="15"/>
      <c r="BF986" s="15"/>
      <c r="BG986" s="15"/>
      <c r="BH986" s="15"/>
      <c r="BI986" s="15"/>
      <c r="BJ986" s="15"/>
      <c r="BK986" s="15"/>
      <c r="BL986" s="15"/>
      <c r="BM986" s="15"/>
      <c r="BN986" s="15"/>
      <c r="BO986" s="15"/>
      <c r="BP986" s="15"/>
      <c r="BQ986" s="15"/>
      <c r="BR986" s="15"/>
      <c r="BS986" s="15"/>
      <c r="BT986" s="15"/>
      <c r="BU986" s="15"/>
      <c r="BV986" s="15"/>
      <c r="BW986" s="15"/>
      <c r="BX986" s="15"/>
      <c r="BY986" s="15"/>
      <c r="BZ986" s="15"/>
      <c r="CA986" s="8"/>
      <c r="CB986" s="8"/>
      <c r="CC986" s="8"/>
      <c r="CD986" s="8"/>
      <c r="CE986" s="8"/>
      <c r="CF986" s="8"/>
      <c r="CG986" s="8"/>
      <c r="CH986" s="8"/>
      <c r="CI986" s="8"/>
      <c r="CJ986" s="8"/>
      <c r="CK986" s="8"/>
      <c r="CL986" s="8"/>
      <c r="CM986" s="8"/>
      <c r="CN986" s="8"/>
      <c r="CO986" s="8"/>
      <c r="CP986" s="8"/>
      <c r="CQ986" s="8"/>
      <c r="CR986" s="8"/>
      <c r="CS986" s="8"/>
      <c r="CT986" s="8"/>
      <c r="CU986" s="8"/>
      <c r="CV986" s="8"/>
      <c r="CW986" s="8"/>
      <c r="CX986" s="8"/>
    </row>
    <row r="987" ht="14.25" customHeight="1">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c r="AA987" s="15"/>
      <c r="AB987" s="15"/>
      <c r="AC987" s="15"/>
      <c r="AD987" s="15"/>
      <c r="AE987" s="15"/>
      <c r="AF987" s="15"/>
      <c r="AG987" s="15"/>
      <c r="AH987" s="15"/>
      <c r="AI987" s="15"/>
      <c r="AJ987" s="15"/>
      <c r="AK987" s="15"/>
      <c r="AL987" s="15"/>
      <c r="AM987" s="15"/>
      <c r="AN987" s="15"/>
      <c r="AO987" s="15"/>
      <c r="AP987" s="15"/>
      <c r="AQ987" s="15"/>
      <c r="AR987" s="15"/>
      <c r="AS987" s="15"/>
      <c r="AT987" s="15"/>
      <c r="AU987" s="15"/>
      <c r="AV987" s="15"/>
      <c r="AW987" s="15"/>
      <c r="AX987" s="15"/>
      <c r="AY987" s="15"/>
      <c r="AZ987" s="15"/>
      <c r="BA987" s="15"/>
      <c r="BB987" s="15"/>
      <c r="BC987" s="15"/>
      <c r="BD987" s="15"/>
      <c r="BE987" s="15"/>
      <c r="BF987" s="15"/>
      <c r="BG987" s="15"/>
      <c r="BH987" s="15"/>
      <c r="BI987" s="15"/>
      <c r="BJ987" s="15"/>
      <c r="BK987" s="15"/>
      <c r="BL987" s="15"/>
      <c r="BM987" s="15"/>
      <c r="BN987" s="15"/>
      <c r="BO987" s="15"/>
      <c r="BP987" s="15"/>
      <c r="BQ987" s="15"/>
      <c r="BR987" s="15"/>
      <c r="BS987" s="15"/>
      <c r="BT987" s="15"/>
      <c r="BU987" s="15"/>
      <c r="BV987" s="15"/>
      <c r="BW987" s="15"/>
      <c r="BX987" s="15"/>
      <c r="BY987" s="15"/>
      <c r="BZ987" s="15"/>
      <c r="CA987" s="8"/>
      <c r="CB987" s="8"/>
      <c r="CC987" s="8"/>
      <c r="CD987" s="8"/>
      <c r="CE987" s="8"/>
      <c r="CF987" s="8"/>
      <c r="CG987" s="8"/>
      <c r="CH987" s="8"/>
      <c r="CI987" s="8"/>
      <c r="CJ987" s="8"/>
      <c r="CK987" s="8"/>
      <c r="CL987" s="8"/>
      <c r="CM987" s="8"/>
      <c r="CN987" s="8"/>
      <c r="CO987" s="8"/>
      <c r="CP987" s="8"/>
      <c r="CQ987" s="8"/>
      <c r="CR987" s="8"/>
      <c r="CS987" s="8"/>
      <c r="CT987" s="8"/>
      <c r="CU987" s="8"/>
      <c r="CV987" s="8"/>
      <c r="CW987" s="8"/>
      <c r="CX987" s="8"/>
    </row>
    <row r="988" ht="14.25" customHeight="1">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c r="BC988" s="15"/>
      <c r="BD988" s="15"/>
      <c r="BE988" s="15"/>
      <c r="BF988" s="15"/>
      <c r="BG988" s="15"/>
      <c r="BH988" s="15"/>
      <c r="BI988" s="15"/>
      <c r="BJ988" s="15"/>
      <c r="BK988" s="15"/>
      <c r="BL988" s="15"/>
      <c r="BM988" s="15"/>
      <c r="BN988" s="15"/>
      <c r="BO988" s="15"/>
      <c r="BP988" s="15"/>
      <c r="BQ988" s="15"/>
      <c r="BR988" s="15"/>
      <c r="BS988" s="15"/>
      <c r="BT988" s="15"/>
      <c r="BU988" s="15"/>
      <c r="BV988" s="15"/>
      <c r="BW988" s="15"/>
      <c r="BX988" s="15"/>
      <c r="BY988" s="15"/>
      <c r="BZ988" s="15"/>
      <c r="CA988" s="8"/>
      <c r="CB988" s="8"/>
      <c r="CC988" s="8"/>
      <c r="CD988" s="8"/>
      <c r="CE988" s="8"/>
      <c r="CF988" s="8"/>
      <c r="CG988" s="8"/>
      <c r="CH988" s="8"/>
      <c r="CI988" s="8"/>
      <c r="CJ988" s="8"/>
      <c r="CK988" s="8"/>
      <c r="CL988" s="8"/>
      <c r="CM988" s="8"/>
      <c r="CN988" s="8"/>
      <c r="CO988" s="8"/>
      <c r="CP988" s="8"/>
      <c r="CQ988" s="8"/>
      <c r="CR988" s="8"/>
      <c r="CS988" s="8"/>
      <c r="CT988" s="8"/>
      <c r="CU988" s="8"/>
      <c r="CV988" s="8"/>
      <c r="CW988" s="8"/>
      <c r="CX988" s="8"/>
    </row>
    <row r="989" ht="14.25" customHeight="1">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c r="AA989" s="15"/>
      <c r="AB989" s="15"/>
      <c r="AC989" s="15"/>
      <c r="AD989" s="15"/>
      <c r="AE989" s="15"/>
      <c r="AF989" s="15"/>
      <c r="AG989" s="15"/>
      <c r="AH989" s="15"/>
      <c r="AI989" s="15"/>
      <c r="AJ989" s="15"/>
      <c r="AK989" s="15"/>
      <c r="AL989" s="15"/>
      <c r="AM989" s="15"/>
      <c r="AN989" s="15"/>
      <c r="AO989" s="15"/>
      <c r="AP989" s="15"/>
      <c r="AQ989" s="15"/>
      <c r="AR989" s="15"/>
      <c r="AS989" s="15"/>
      <c r="AT989" s="15"/>
      <c r="AU989" s="15"/>
      <c r="AV989" s="15"/>
      <c r="AW989" s="15"/>
      <c r="AX989" s="15"/>
      <c r="AY989" s="15"/>
      <c r="AZ989" s="15"/>
      <c r="BA989" s="15"/>
      <c r="BB989" s="15"/>
      <c r="BC989" s="15"/>
      <c r="BD989" s="15"/>
      <c r="BE989" s="15"/>
      <c r="BF989" s="15"/>
      <c r="BG989" s="15"/>
      <c r="BH989" s="15"/>
      <c r="BI989" s="15"/>
      <c r="BJ989" s="15"/>
      <c r="BK989" s="15"/>
      <c r="BL989" s="15"/>
      <c r="BM989" s="15"/>
      <c r="BN989" s="15"/>
      <c r="BO989" s="15"/>
      <c r="BP989" s="15"/>
      <c r="BQ989" s="15"/>
      <c r="BR989" s="15"/>
      <c r="BS989" s="15"/>
      <c r="BT989" s="15"/>
      <c r="BU989" s="15"/>
      <c r="BV989" s="15"/>
      <c r="BW989" s="15"/>
      <c r="BX989" s="15"/>
      <c r="BY989" s="15"/>
      <c r="BZ989" s="15"/>
      <c r="CA989" s="8"/>
      <c r="CB989" s="8"/>
      <c r="CC989" s="8"/>
      <c r="CD989" s="8"/>
      <c r="CE989" s="8"/>
      <c r="CF989" s="8"/>
      <c r="CG989" s="8"/>
      <c r="CH989" s="8"/>
      <c r="CI989" s="8"/>
      <c r="CJ989" s="8"/>
      <c r="CK989" s="8"/>
      <c r="CL989" s="8"/>
      <c r="CM989" s="8"/>
      <c r="CN989" s="8"/>
      <c r="CO989" s="8"/>
      <c r="CP989" s="8"/>
      <c r="CQ989" s="8"/>
      <c r="CR989" s="8"/>
      <c r="CS989" s="8"/>
      <c r="CT989" s="8"/>
      <c r="CU989" s="8"/>
      <c r="CV989" s="8"/>
      <c r="CW989" s="8"/>
      <c r="CX989" s="8"/>
    </row>
    <row r="990" ht="14.25" customHeight="1">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c r="BC990" s="15"/>
      <c r="BD990" s="15"/>
      <c r="BE990" s="15"/>
      <c r="BF990" s="15"/>
      <c r="BG990" s="15"/>
      <c r="BH990" s="15"/>
      <c r="BI990" s="15"/>
      <c r="BJ990" s="15"/>
      <c r="BK990" s="15"/>
      <c r="BL990" s="15"/>
      <c r="BM990" s="15"/>
      <c r="BN990" s="15"/>
      <c r="BO990" s="15"/>
      <c r="BP990" s="15"/>
      <c r="BQ990" s="15"/>
      <c r="BR990" s="15"/>
      <c r="BS990" s="15"/>
      <c r="BT990" s="15"/>
      <c r="BU990" s="15"/>
      <c r="BV990" s="15"/>
      <c r="BW990" s="15"/>
      <c r="BX990" s="15"/>
      <c r="BY990" s="15"/>
      <c r="BZ990" s="15"/>
      <c r="CA990" s="8"/>
      <c r="CB990" s="8"/>
      <c r="CC990" s="8"/>
      <c r="CD990" s="8"/>
      <c r="CE990" s="8"/>
      <c r="CF990" s="8"/>
      <c r="CG990" s="8"/>
      <c r="CH990" s="8"/>
      <c r="CI990" s="8"/>
      <c r="CJ990" s="8"/>
      <c r="CK990" s="8"/>
      <c r="CL990" s="8"/>
      <c r="CM990" s="8"/>
      <c r="CN990" s="8"/>
      <c r="CO990" s="8"/>
      <c r="CP990" s="8"/>
      <c r="CQ990" s="8"/>
      <c r="CR990" s="8"/>
      <c r="CS990" s="8"/>
      <c r="CT990" s="8"/>
      <c r="CU990" s="8"/>
      <c r="CV990" s="8"/>
      <c r="CW990" s="8"/>
      <c r="CX990" s="8"/>
    </row>
    <row r="991" ht="14.25" customHeight="1">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c r="AA991" s="15"/>
      <c r="AB991" s="15"/>
      <c r="AC991" s="15"/>
      <c r="AD991" s="15"/>
      <c r="AE991" s="15"/>
      <c r="AF991" s="15"/>
      <c r="AG991" s="15"/>
      <c r="AH991" s="15"/>
      <c r="AI991" s="15"/>
      <c r="AJ991" s="15"/>
      <c r="AK991" s="15"/>
      <c r="AL991" s="15"/>
      <c r="AM991" s="15"/>
      <c r="AN991" s="15"/>
      <c r="AO991" s="15"/>
      <c r="AP991" s="15"/>
      <c r="AQ991" s="15"/>
      <c r="AR991" s="15"/>
      <c r="AS991" s="15"/>
      <c r="AT991" s="15"/>
      <c r="AU991" s="15"/>
      <c r="AV991" s="15"/>
      <c r="AW991" s="15"/>
      <c r="AX991" s="15"/>
      <c r="AY991" s="15"/>
      <c r="AZ991" s="15"/>
      <c r="BA991" s="15"/>
      <c r="BB991" s="15"/>
      <c r="BC991" s="15"/>
      <c r="BD991" s="15"/>
      <c r="BE991" s="15"/>
      <c r="BF991" s="15"/>
      <c r="BG991" s="15"/>
      <c r="BH991" s="15"/>
      <c r="BI991" s="15"/>
      <c r="BJ991" s="15"/>
      <c r="BK991" s="15"/>
      <c r="BL991" s="15"/>
      <c r="BM991" s="15"/>
      <c r="BN991" s="15"/>
      <c r="BO991" s="15"/>
      <c r="BP991" s="15"/>
      <c r="BQ991" s="15"/>
      <c r="BR991" s="15"/>
      <c r="BS991" s="15"/>
      <c r="BT991" s="15"/>
      <c r="BU991" s="15"/>
      <c r="BV991" s="15"/>
      <c r="BW991" s="15"/>
      <c r="BX991" s="15"/>
      <c r="BY991" s="15"/>
      <c r="BZ991" s="15"/>
      <c r="CA991" s="8"/>
      <c r="CB991" s="8"/>
      <c r="CC991" s="8"/>
      <c r="CD991" s="8"/>
      <c r="CE991" s="8"/>
      <c r="CF991" s="8"/>
      <c r="CG991" s="8"/>
      <c r="CH991" s="8"/>
      <c r="CI991" s="8"/>
      <c r="CJ991" s="8"/>
      <c r="CK991" s="8"/>
      <c r="CL991" s="8"/>
      <c r="CM991" s="8"/>
      <c r="CN991" s="8"/>
      <c r="CO991" s="8"/>
      <c r="CP991" s="8"/>
      <c r="CQ991" s="8"/>
      <c r="CR991" s="8"/>
      <c r="CS991" s="8"/>
      <c r="CT991" s="8"/>
      <c r="CU991" s="8"/>
      <c r="CV991" s="8"/>
      <c r="CW991" s="8"/>
      <c r="CX991" s="8"/>
    </row>
    <row r="992" ht="14.25" customHeight="1">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c r="BC992" s="15"/>
      <c r="BD992" s="15"/>
      <c r="BE992" s="15"/>
      <c r="BF992" s="15"/>
      <c r="BG992" s="15"/>
      <c r="BH992" s="15"/>
      <c r="BI992" s="15"/>
      <c r="BJ992" s="15"/>
      <c r="BK992" s="15"/>
      <c r="BL992" s="15"/>
      <c r="BM992" s="15"/>
      <c r="BN992" s="15"/>
      <c r="BO992" s="15"/>
      <c r="BP992" s="15"/>
      <c r="BQ992" s="15"/>
      <c r="BR992" s="15"/>
      <c r="BS992" s="15"/>
      <c r="BT992" s="15"/>
      <c r="BU992" s="15"/>
      <c r="BV992" s="15"/>
      <c r="BW992" s="15"/>
      <c r="BX992" s="15"/>
      <c r="BY992" s="15"/>
      <c r="BZ992" s="15"/>
      <c r="CA992" s="8"/>
      <c r="CB992" s="8"/>
      <c r="CC992" s="8"/>
      <c r="CD992" s="8"/>
      <c r="CE992" s="8"/>
      <c r="CF992" s="8"/>
      <c r="CG992" s="8"/>
      <c r="CH992" s="8"/>
      <c r="CI992" s="8"/>
      <c r="CJ992" s="8"/>
      <c r="CK992" s="8"/>
      <c r="CL992" s="8"/>
      <c r="CM992" s="8"/>
      <c r="CN992" s="8"/>
      <c r="CO992" s="8"/>
      <c r="CP992" s="8"/>
      <c r="CQ992" s="8"/>
      <c r="CR992" s="8"/>
      <c r="CS992" s="8"/>
      <c r="CT992" s="8"/>
      <c r="CU992" s="8"/>
      <c r="CV992" s="8"/>
      <c r="CW992" s="8"/>
      <c r="CX992" s="8"/>
    </row>
    <row r="993" ht="14.25" customHeight="1">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c r="AA993" s="15"/>
      <c r="AB993" s="15"/>
      <c r="AC993" s="15"/>
      <c r="AD993" s="15"/>
      <c r="AE993" s="15"/>
      <c r="AF993" s="15"/>
      <c r="AG993" s="15"/>
      <c r="AH993" s="15"/>
      <c r="AI993" s="15"/>
      <c r="AJ993" s="15"/>
      <c r="AK993" s="15"/>
      <c r="AL993" s="15"/>
      <c r="AM993" s="15"/>
      <c r="AN993" s="15"/>
      <c r="AO993" s="15"/>
      <c r="AP993" s="15"/>
      <c r="AQ993" s="15"/>
      <c r="AR993" s="15"/>
      <c r="AS993" s="15"/>
      <c r="AT993" s="15"/>
      <c r="AU993" s="15"/>
      <c r="AV993" s="15"/>
      <c r="AW993" s="15"/>
      <c r="AX993" s="15"/>
      <c r="AY993" s="15"/>
      <c r="AZ993" s="15"/>
      <c r="BA993" s="15"/>
      <c r="BB993" s="15"/>
      <c r="BC993" s="15"/>
      <c r="BD993" s="15"/>
      <c r="BE993" s="15"/>
      <c r="BF993" s="15"/>
      <c r="BG993" s="15"/>
      <c r="BH993" s="15"/>
      <c r="BI993" s="15"/>
      <c r="BJ993" s="15"/>
      <c r="BK993" s="15"/>
      <c r="BL993" s="15"/>
      <c r="BM993" s="15"/>
      <c r="BN993" s="15"/>
      <c r="BO993" s="15"/>
      <c r="BP993" s="15"/>
      <c r="BQ993" s="15"/>
      <c r="BR993" s="15"/>
      <c r="BS993" s="15"/>
      <c r="BT993" s="15"/>
      <c r="BU993" s="15"/>
      <c r="BV993" s="15"/>
      <c r="BW993" s="15"/>
      <c r="BX993" s="15"/>
      <c r="BY993" s="15"/>
      <c r="BZ993" s="15"/>
      <c r="CA993" s="8"/>
      <c r="CB993" s="8"/>
      <c r="CC993" s="8"/>
      <c r="CD993" s="8"/>
      <c r="CE993" s="8"/>
      <c r="CF993" s="8"/>
      <c r="CG993" s="8"/>
      <c r="CH993" s="8"/>
      <c r="CI993" s="8"/>
      <c r="CJ993" s="8"/>
      <c r="CK993" s="8"/>
      <c r="CL993" s="8"/>
      <c r="CM993" s="8"/>
      <c r="CN993" s="8"/>
      <c r="CO993" s="8"/>
      <c r="CP993" s="8"/>
      <c r="CQ993" s="8"/>
      <c r="CR993" s="8"/>
      <c r="CS993" s="8"/>
      <c r="CT993" s="8"/>
      <c r="CU993" s="8"/>
      <c r="CV993" s="8"/>
      <c r="CW993" s="8"/>
      <c r="CX993" s="8"/>
    </row>
    <row r="994" ht="14.25" customHeight="1">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c r="BC994" s="15"/>
      <c r="BD994" s="15"/>
      <c r="BE994" s="15"/>
      <c r="BF994" s="15"/>
      <c r="BG994" s="15"/>
      <c r="BH994" s="15"/>
      <c r="BI994" s="15"/>
      <c r="BJ994" s="15"/>
      <c r="BK994" s="15"/>
      <c r="BL994" s="15"/>
      <c r="BM994" s="15"/>
      <c r="BN994" s="15"/>
      <c r="BO994" s="15"/>
      <c r="BP994" s="15"/>
      <c r="BQ994" s="15"/>
      <c r="BR994" s="15"/>
      <c r="BS994" s="15"/>
      <c r="BT994" s="15"/>
      <c r="BU994" s="15"/>
      <c r="BV994" s="15"/>
      <c r="BW994" s="15"/>
      <c r="BX994" s="15"/>
      <c r="BY994" s="15"/>
      <c r="BZ994" s="15"/>
      <c r="CA994" s="8"/>
      <c r="CB994" s="8"/>
      <c r="CC994" s="8"/>
      <c r="CD994" s="8"/>
      <c r="CE994" s="8"/>
      <c r="CF994" s="8"/>
      <c r="CG994" s="8"/>
      <c r="CH994" s="8"/>
      <c r="CI994" s="8"/>
      <c r="CJ994" s="8"/>
      <c r="CK994" s="8"/>
      <c r="CL994" s="8"/>
      <c r="CM994" s="8"/>
      <c r="CN994" s="8"/>
      <c r="CO994" s="8"/>
      <c r="CP994" s="8"/>
      <c r="CQ994" s="8"/>
      <c r="CR994" s="8"/>
      <c r="CS994" s="8"/>
      <c r="CT994" s="8"/>
      <c r="CU994" s="8"/>
      <c r="CV994" s="8"/>
      <c r="CW994" s="8"/>
      <c r="CX994" s="8"/>
    </row>
    <row r="995" ht="14.25" customHeight="1">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c r="AA995" s="15"/>
      <c r="AB995" s="15"/>
      <c r="AC995" s="15"/>
      <c r="AD995" s="15"/>
      <c r="AE995" s="15"/>
      <c r="AF995" s="15"/>
      <c r="AG995" s="15"/>
      <c r="AH995" s="15"/>
      <c r="AI995" s="15"/>
      <c r="AJ995" s="15"/>
      <c r="AK995" s="15"/>
      <c r="AL995" s="15"/>
      <c r="AM995" s="15"/>
      <c r="AN995" s="15"/>
      <c r="AO995" s="15"/>
      <c r="AP995" s="15"/>
      <c r="AQ995" s="15"/>
      <c r="AR995" s="15"/>
      <c r="AS995" s="15"/>
      <c r="AT995" s="15"/>
      <c r="AU995" s="15"/>
      <c r="AV995" s="15"/>
      <c r="AW995" s="15"/>
      <c r="AX995" s="15"/>
      <c r="AY995" s="15"/>
      <c r="AZ995" s="15"/>
      <c r="BA995" s="15"/>
      <c r="BB995" s="15"/>
      <c r="BC995" s="15"/>
      <c r="BD995" s="15"/>
      <c r="BE995" s="15"/>
      <c r="BF995" s="15"/>
      <c r="BG995" s="15"/>
      <c r="BH995" s="15"/>
      <c r="BI995" s="15"/>
      <c r="BJ995" s="15"/>
      <c r="BK995" s="15"/>
      <c r="BL995" s="15"/>
      <c r="BM995" s="15"/>
      <c r="BN995" s="15"/>
      <c r="BO995" s="15"/>
      <c r="BP995" s="15"/>
      <c r="BQ995" s="15"/>
      <c r="BR995" s="15"/>
      <c r="BS995" s="15"/>
      <c r="BT995" s="15"/>
      <c r="BU995" s="15"/>
      <c r="BV995" s="15"/>
      <c r="BW995" s="15"/>
      <c r="BX995" s="15"/>
      <c r="BY995" s="15"/>
      <c r="BZ995" s="15"/>
      <c r="CA995" s="8"/>
      <c r="CB995" s="8"/>
      <c r="CC995" s="8"/>
      <c r="CD995" s="8"/>
      <c r="CE995" s="8"/>
      <c r="CF995" s="8"/>
      <c r="CG995" s="8"/>
      <c r="CH995" s="8"/>
      <c r="CI995" s="8"/>
      <c r="CJ995" s="8"/>
      <c r="CK995" s="8"/>
      <c r="CL995" s="8"/>
      <c r="CM995" s="8"/>
      <c r="CN995" s="8"/>
      <c r="CO995" s="8"/>
      <c r="CP995" s="8"/>
      <c r="CQ995" s="8"/>
      <c r="CR995" s="8"/>
      <c r="CS995" s="8"/>
      <c r="CT995" s="8"/>
      <c r="CU995" s="8"/>
      <c r="CV995" s="8"/>
      <c r="CW995" s="8"/>
      <c r="CX995" s="8"/>
    </row>
    <row r="996" ht="14.25" customHeight="1">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c r="BC996" s="15"/>
      <c r="BD996" s="15"/>
      <c r="BE996" s="15"/>
      <c r="BF996" s="15"/>
      <c r="BG996" s="15"/>
      <c r="BH996" s="15"/>
      <c r="BI996" s="15"/>
      <c r="BJ996" s="15"/>
      <c r="BK996" s="15"/>
      <c r="BL996" s="15"/>
      <c r="BM996" s="15"/>
      <c r="BN996" s="15"/>
      <c r="BO996" s="15"/>
      <c r="BP996" s="15"/>
      <c r="BQ996" s="15"/>
      <c r="BR996" s="15"/>
      <c r="BS996" s="15"/>
      <c r="BT996" s="15"/>
      <c r="BU996" s="15"/>
      <c r="BV996" s="15"/>
      <c r="BW996" s="15"/>
      <c r="BX996" s="15"/>
      <c r="BY996" s="15"/>
      <c r="BZ996" s="15"/>
      <c r="CA996" s="8"/>
      <c r="CB996" s="8"/>
      <c r="CC996" s="8"/>
      <c r="CD996" s="8"/>
      <c r="CE996" s="8"/>
      <c r="CF996" s="8"/>
      <c r="CG996" s="8"/>
      <c r="CH996" s="8"/>
      <c r="CI996" s="8"/>
      <c r="CJ996" s="8"/>
      <c r="CK996" s="8"/>
      <c r="CL996" s="8"/>
      <c r="CM996" s="8"/>
      <c r="CN996" s="8"/>
      <c r="CO996" s="8"/>
      <c r="CP996" s="8"/>
      <c r="CQ996" s="8"/>
      <c r="CR996" s="8"/>
      <c r="CS996" s="8"/>
      <c r="CT996" s="8"/>
      <c r="CU996" s="8"/>
      <c r="CV996" s="8"/>
      <c r="CW996" s="8"/>
      <c r="CX996" s="8"/>
    </row>
    <row r="997" ht="14.25" customHeight="1">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c r="AA997" s="15"/>
      <c r="AB997" s="15"/>
      <c r="AC997" s="15"/>
      <c r="AD997" s="15"/>
      <c r="AE997" s="15"/>
      <c r="AF997" s="15"/>
      <c r="AG997" s="15"/>
      <c r="AH997" s="15"/>
      <c r="AI997" s="15"/>
      <c r="AJ997" s="15"/>
      <c r="AK997" s="15"/>
      <c r="AL997" s="15"/>
      <c r="AM997" s="15"/>
      <c r="AN997" s="15"/>
      <c r="AO997" s="15"/>
      <c r="AP997" s="15"/>
      <c r="AQ997" s="15"/>
      <c r="AR997" s="15"/>
      <c r="AS997" s="15"/>
      <c r="AT997" s="15"/>
      <c r="AU997" s="15"/>
      <c r="AV997" s="15"/>
      <c r="AW997" s="15"/>
      <c r="AX997" s="15"/>
      <c r="AY997" s="15"/>
      <c r="AZ997" s="15"/>
      <c r="BA997" s="15"/>
      <c r="BB997" s="15"/>
      <c r="BC997" s="15"/>
      <c r="BD997" s="15"/>
      <c r="BE997" s="15"/>
      <c r="BF997" s="15"/>
      <c r="BG997" s="15"/>
      <c r="BH997" s="15"/>
      <c r="BI997" s="15"/>
      <c r="BJ997" s="15"/>
      <c r="BK997" s="15"/>
      <c r="BL997" s="15"/>
      <c r="BM997" s="15"/>
      <c r="BN997" s="15"/>
      <c r="BO997" s="15"/>
      <c r="BP997" s="15"/>
      <c r="BQ997" s="15"/>
      <c r="BR997" s="15"/>
      <c r="BS997" s="15"/>
      <c r="BT997" s="15"/>
      <c r="BU997" s="15"/>
      <c r="BV997" s="15"/>
      <c r="BW997" s="15"/>
      <c r="BX997" s="15"/>
      <c r="BY997" s="15"/>
      <c r="BZ997" s="15"/>
      <c r="CA997" s="8"/>
      <c r="CB997" s="8"/>
      <c r="CC997" s="8"/>
      <c r="CD997" s="8"/>
      <c r="CE997" s="8"/>
      <c r="CF997" s="8"/>
      <c r="CG997" s="8"/>
      <c r="CH997" s="8"/>
      <c r="CI997" s="8"/>
      <c r="CJ997" s="8"/>
      <c r="CK997" s="8"/>
      <c r="CL997" s="8"/>
      <c r="CM997" s="8"/>
      <c r="CN997" s="8"/>
      <c r="CO997" s="8"/>
      <c r="CP997" s="8"/>
      <c r="CQ997" s="8"/>
      <c r="CR997" s="8"/>
      <c r="CS997" s="8"/>
      <c r="CT997" s="8"/>
      <c r="CU997" s="8"/>
      <c r="CV997" s="8"/>
      <c r="CW997" s="8"/>
      <c r="CX997" s="8"/>
    </row>
    <row r="998" ht="14.25" customHeight="1">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c r="BC998" s="15"/>
      <c r="BD998" s="15"/>
      <c r="BE998" s="15"/>
      <c r="BF998" s="15"/>
      <c r="BG998" s="15"/>
      <c r="BH998" s="15"/>
      <c r="BI998" s="15"/>
      <c r="BJ998" s="15"/>
      <c r="BK998" s="15"/>
      <c r="BL998" s="15"/>
      <c r="BM998" s="15"/>
      <c r="BN998" s="15"/>
      <c r="BO998" s="15"/>
      <c r="BP998" s="15"/>
      <c r="BQ998" s="15"/>
      <c r="BR998" s="15"/>
      <c r="BS998" s="15"/>
      <c r="BT998" s="15"/>
      <c r="BU998" s="15"/>
      <c r="BV998" s="15"/>
      <c r="BW998" s="15"/>
      <c r="BX998" s="15"/>
      <c r="BY998" s="15"/>
      <c r="BZ998" s="15"/>
      <c r="CA998" s="8"/>
      <c r="CB998" s="8"/>
      <c r="CC998" s="8"/>
      <c r="CD998" s="8"/>
      <c r="CE998" s="8"/>
      <c r="CF998" s="8"/>
      <c r="CG998" s="8"/>
      <c r="CH998" s="8"/>
      <c r="CI998" s="8"/>
      <c r="CJ998" s="8"/>
      <c r="CK998" s="8"/>
      <c r="CL998" s="8"/>
      <c r="CM998" s="8"/>
      <c r="CN998" s="8"/>
      <c r="CO998" s="8"/>
      <c r="CP998" s="8"/>
      <c r="CQ998" s="8"/>
      <c r="CR998" s="8"/>
      <c r="CS998" s="8"/>
      <c r="CT998" s="8"/>
      <c r="CU998" s="8"/>
      <c r="CV998" s="8"/>
      <c r="CW998" s="8"/>
      <c r="CX998" s="8"/>
    </row>
    <row r="999" ht="14.25" customHeight="1">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c r="AA999" s="15"/>
      <c r="AB999" s="15"/>
      <c r="AC999" s="15"/>
      <c r="AD999" s="15"/>
      <c r="AE999" s="15"/>
      <c r="AF999" s="15"/>
      <c r="AG999" s="15"/>
      <c r="AH999" s="15"/>
      <c r="AI999" s="15"/>
      <c r="AJ999" s="15"/>
      <c r="AK999" s="15"/>
      <c r="AL999" s="15"/>
      <c r="AM999" s="15"/>
      <c r="AN999" s="15"/>
      <c r="AO999" s="15"/>
      <c r="AP999" s="15"/>
      <c r="AQ999" s="15"/>
      <c r="AR999" s="15"/>
      <c r="AS999" s="15"/>
      <c r="AT999" s="15"/>
      <c r="AU999" s="15"/>
      <c r="AV999" s="15"/>
      <c r="AW999" s="15"/>
      <c r="AX999" s="15"/>
      <c r="AY999" s="15"/>
      <c r="AZ999" s="15"/>
      <c r="BA999" s="15"/>
      <c r="BB999" s="15"/>
      <c r="BC999" s="15"/>
      <c r="BD999" s="15"/>
      <c r="BE999" s="15"/>
      <c r="BF999" s="15"/>
      <c r="BG999" s="15"/>
      <c r="BH999" s="15"/>
      <c r="BI999" s="15"/>
      <c r="BJ999" s="15"/>
      <c r="BK999" s="15"/>
      <c r="BL999" s="15"/>
      <c r="BM999" s="15"/>
      <c r="BN999" s="15"/>
      <c r="BO999" s="15"/>
      <c r="BP999" s="15"/>
      <c r="BQ999" s="15"/>
      <c r="BR999" s="15"/>
      <c r="BS999" s="15"/>
      <c r="BT999" s="15"/>
      <c r="BU999" s="15"/>
      <c r="BV999" s="15"/>
      <c r="BW999" s="15"/>
      <c r="BX999" s="15"/>
      <c r="BY999" s="15"/>
      <c r="BZ999" s="15"/>
      <c r="CA999" s="8"/>
      <c r="CB999" s="8"/>
      <c r="CC999" s="8"/>
      <c r="CD999" s="8"/>
      <c r="CE999" s="8"/>
      <c r="CF999" s="8"/>
      <c r="CG999" s="8"/>
      <c r="CH999" s="8"/>
      <c r="CI999" s="8"/>
      <c r="CJ999" s="8"/>
      <c r="CK999" s="8"/>
      <c r="CL999" s="8"/>
      <c r="CM999" s="8"/>
      <c r="CN999" s="8"/>
      <c r="CO999" s="8"/>
      <c r="CP999" s="8"/>
      <c r="CQ999" s="8"/>
      <c r="CR999" s="8"/>
      <c r="CS999" s="8"/>
      <c r="CT999" s="8"/>
      <c r="CU999" s="8"/>
      <c r="CV999" s="8"/>
      <c r="CW999" s="8"/>
      <c r="CX999" s="8"/>
    </row>
    <row r="1000" ht="14.25" customHeight="1">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c r="BC1000" s="15"/>
      <c r="BD1000" s="15"/>
      <c r="BE1000" s="15"/>
      <c r="BF1000" s="15"/>
      <c r="BG1000" s="15"/>
      <c r="BH1000" s="15"/>
      <c r="BI1000" s="15"/>
      <c r="BJ1000" s="15"/>
      <c r="BK1000" s="15"/>
      <c r="BL1000" s="15"/>
      <c r="BM1000" s="15"/>
      <c r="BN1000" s="15"/>
      <c r="BO1000" s="15"/>
      <c r="BP1000" s="15"/>
      <c r="BQ1000" s="15"/>
      <c r="BR1000" s="15"/>
      <c r="BS1000" s="15"/>
      <c r="BT1000" s="15"/>
      <c r="BU1000" s="15"/>
      <c r="BV1000" s="15"/>
      <c r="BW1000" s="15"/>
      <c r="BX1000" s="15"/>
      <c r="BY1000" s="15"/>
      <c r="BZ1000" s="15"/>
      <c r="CA1000" s="8"/>
      <c r="CB1000" s="8"/>
      <c r="CC1000" s="8"/>
      <c r="CD1000" s="8"/>
      <c r="CE1000" s="8"/>
      <c r="CF1000" s="8"/>
      <c r="CG1000" s="8"/>
      <c r="CH1000" s="8"/>
      <c r="CI1000" s="8"/>
      <c r="CJ1000" s="8"/>
      <c r="CK1000" s="8"/>
      <c r="CL1000" s="8"/>
      <c r="CM1000" s="8"/>
      <c r="CN1000" s="8"/>
      <c r="CO1000" s="8"/>
      <c r="CP1000" s="8"/>
      <c r="CQ1000" s="8"/>
      <c r="CR1000" s="8"/>
      <c r="CS1000" s="8"/>
      <c r="CT1000" s="8"/>
      <c r="CU1000" s="8"/>
      <c r="CV1000" s="8"/>
      <c r="CW1000" s="8"/>
      <c r="CX1000" s="8"/>
    </row>
  </sheetData>
  <mergeCells count="278">
    <mergeCell ref="CG74:CI74"/>
    <mergeCell ref="CJ74:CL74"/>
    <mergeCell ref="CN74:CP74"/>
    <mergeCell ref="CQ74:CS74"/>
    <mergeCell ref="CF75:CF76"/>
    <mergeCell ref="CG75:CG76"/>
    <mergeCell ref="CM75:CM76"/>
    <mergeCell ref="CH75:CH76"/>
    <mergeCell ref="CI75:CI76"/>
    <mergeCell ref="CK118:CL118"/>
    <mergeCell ref="CM118:CN118"/>
    <mergeCell ref="CB129:CB130"/>
    <mergeCell ref="CC129:CC130"/>
    <mergeCell ref="CD129:CD130"/>
    <mergeCell ref="CD189:CD190"/>
    <mergeCell ref="CF190:CF191"/>
    <mergeCell ref="CG190:CG191"/>
    <mergeCell ref="CH190:CH191"/>
    <mergeCell ref="CI190:CI191"/>
    <mergeCell ref="CM190:CM191"/>
    <mergeCell ref="CB189:CB190"/>
    <mergeCell ref="CC189:CC190"/>
    <mergeCell ref="CG189:CI189"/>
    <mergeCell ref="CJ189:CL189"/>
    <mergeCell ref="CN189:CP189"/>
    <mergeCell ref="CQ189:CS189"/>
    <mergeCell ref="CT189:CW189"/>
    <mergeCell ref="CX190:CX191"/>
    <mergeCell ref="H51:K51"/>
    <mergeCell ref="L51:O51"/>
    <mergeCell ref="H49:K49"/>
    <mergeCell ref="H50:K50"/>
    <mergeCell ref="L50:O50"/>
    <mergeCell ref="P50:Q50"/>
    <mergeCell ref="AR50:AV51"/>
    <mergeCell ref="AX50:BB51"/>
    <mergeCell ref="P51:Q51"/>
    <mergeCell ref="AK50:AP50"/>
    <mergeCell ref="AK51:AP51"/>
    <mergeCell ref="CK68:CL68"/>
    <mergeCell ref="CM68:CN68"/>
    <mergeCell ref="CB74:CB75"/>
    <mergeCell ref="CC74:CC75"/>
    <mergeCell ref="CD74:CD75"/>
    <mergeCell ref="CT74:CW74"/>
    <mergeCell ref="CX75:CX76"/>
    <mergeCell ref="CG129:CI129"/>
    <mergeCell ref="CJ129:CL129"/>
    <mergeCell ref="CN129:CP129"/>
    <mergeCell ref="CQ129:CS129"/>
    <mergeCell ref="CT129:CW129"/>
    <mergeCell ref="CF130:CF131"/>
    <mergeCell ref="CG130:CG131"/>
    <mergeCell ref="CH130:CH131"/>
    <mergeCell ref="CI130:CI131"/>
    <mergeCell ref="CM130:CM131"/>
    <mergeCell ref="CX130:CX131"/>
    <mergeCell ref="CK178:CL178"/>
    <mergeCell ref="CM178:CN178"/>
    <mergeCell ref="AR14:AV14"/>
    <mergeCell ref="AX14:BB14"/>
    <mergeCell ref="H14:K14"/>
    <mergeCell ref="L14:O14"/>
    <mergeCell ref="P14:Q14"/>
    <mergeCell ref="U14:X14"/>
    <mergeCell ref="Y14:AB14"/>
    <mergeCell ref="AC14:AF14"/>
    <mergeCell ref="AK14:AP14"/>
    <mergeCell ref="H9:K9"/>
    <mergeCell ref="L9:O9"/>
    <mergeCell ref="CK9:CL9"/>
    <mergeCell ref="CM9:CN9"/>
    <mergeCell ref="AK7:AP7"/>
    <mergeCell ref="AK9:AP9"/>
    <mergeCell ref="AK10:AP10"/>
    <mergeCell ref="AQ10:BB10"/>
    <mergeCell ref="AK11:AP11"/>
    <mergeCell ref="AR11:AV11"/>
    <mergeCell ref="AX11:BB11"/>
    <mergeCell ref="A1:BD1"/>
    <mergeCell ref="A2:BD2"/>
    <mergeCell ref="H8:K8"/>
    <mergeCell ref="L8:O8"/>
    <mergeCell ref="P8:Q8"/>
    <mergeCell ref="P9:Q9"/>
    <mergeCell ref="AQ9:BB9"/>
    <mergeCell ref="D9:G9"/>
    <mergeCell ref="D10:G10"/>
    <mergeCell ref="H10:K10"/>
    <mergeCell ref="L10:O10"/>
    <mergeCell ref="P10:Q10"/>
    <mergeCell ref="D11:G11"/>
    <mergeCell ref="H11:K11"/>
    <mergeCell ref="AK13:AP13"/>
    <mergeCell ref="AQ13:BB13"/>
    <mergeCell ref="L11:O11"/>
    <mergeCell ref="P11:Q11"/>
    <mergeCell ref="Y12:AB12"/>
    <mergeCell ref="AC12:AF12"/>
    <mergeCell ref="U13:X13"/>
    <mergeCell ref="Y13:AB13"/>
    <mergeCell ref="AC13:AF13"/>
    <mergeCell ref="D15:G15"/>
    <mergeCell ref="H15:K15"/>
    <mergeCell ref="L15:O15"/>
    <mergeCell ref="P15:Q15"/>
    <mergeCell ref="U15:X15"/>
    <mergeCell ref="Y15:AB15"/>
    <mergeCell ref="AC15:AF15"/>
    <mergeCell ref="AK16:AP16"/>
    <mergeCell ref="AQ16:BB16"/>
    <mergeCell ref="AK18:AP18"/>
    <mergeCell ref="AR18:AV18"/>
    <mergeCell ref="AX18:BB18"/>
    <mergeCell ref="AK15:AP15"/>
    <mergeCell ref="AR15:AV15"/>
    <mergeCell ref="AX15:BB15"/>
    <mergeCell ref="CB15:CB16"/>
    <mergeCell ref="CC15:CC16"/>
    <mergeCell ref="CD15:CD16"/>
    <mergeCell ref="CG15:CI15"/>
    <mergeCell ref="CI16:CI17"/>
    <mergeCell ref="CM16:CM17"/>
    <mergeCell ref="CJ15:CL15"/>
    <mergeCell ref="CN15:CP15"/>
    <mergeCell ref="CQ15:CS15"/>
    <mergeCell ref="CT15:CW15"/>
    <mergeCell ref="CF16:CF17"/>
    <mergeCell ref="CG16:CG17"/>
    <mergeCell ref="CH16:CH17"/>
    <mergeCell ref="CX16:CX17"/>
    <mergeCell ref="P17:Q17"/>
    <mergeCell ref="U17:X17"/>
    <mergeCell ref="Y17:AB17"/>
    <mergeCell ref="AC17:AF17"/>
    <mergeCell ref="AK17:AP17"/>
    <mergeCell ref="AQ17:BB17"/>
    <mergeCell ref="AK21:AP21"/>
    <mergeCell ref="AR21:AV22"/>
    <mergeCell ref="AX21:BB22"/>
    <mergeCell ref="AK22:AP22"/>
    <mergeCell ref="AK23:AP23"/>
    <mergeCell ref="AR23:AV24"/>
    <mergeCell ref="AX23:BB24"/>
    <mergeCell ref="AK24:AP24"/>
    <mergeCell ref="D24:G24"/>
    <mergeCell ref="H24:K24"/>
    <mergeCell ref="L24:O24"/>
    <mergeCell ref="P24:Q24"/>
    <mergeCell ref="D16:G16"/>
    <mergeCell ref="H16:K16"/>
    <mergeCell ref="L16:O16"/>
    <mergeCell ref="P16:Q16"/>
    <mergeCell ref="D17:G17"/>
    <mergeCell ref="H17:K17"/>
    <mergeCell ref="L17:O17"/>
    <mergeCell ref="H20:K20"/>
    <mergeCell ref="L20:O20"/>
    <mergeCell ref="P20:Q20"/>
    <mergeCell ref="D21:G21"/>
    <mergeCell ref="H21:K21"/>
    <mergeCell ref="L21:O21"/>
    <mergeCell ref="P21:Q21"/>
    <mergeCell ref="D22:G22"/>
    <mergeCell ref="H22:K22"/>
    <mergeCell ref="L22:O22"/>
    <mergeCell ref="P22:Q22"/>
    <mergeCell ref="D23:G23"/>
    <mergeCell ref="L23:O23"/>
    <mergeCell ref="P23:Q23"/>
    <mergeCell ref="L32:O32"/>
    <mergeCell ref="P32:Q32"/>
    <mergeCell ref="D33:G33"/>
    <mergeCell ref="H33:K33"/>
    <mergeCell ref="L33:O33"/>
    <mergeCell ref="P33:Q33"/>
    <mergeCell ref="AQ33:BB33"/>
    <mergeCell ref="AQ34:BB34"/>
    <mergeCell ref="AK34:AP34"/>
    <mergeCell ref="AK35:AP35"/>
    <mergeCell ref="AR35:AV35"/>
    <mergeCell ref="AX35:BB35"/>
    <mergeCell ref="Y36:AB36"/>
    <mergeCell ref="AC36:AF36"/>
    <mergeCell ref="H23:K23"/>
    <mergeCell ref="H31:K31"/>
    <mergeCell ref="L31:O31"/>
    <mergeCell ref="P31:Q31"/>
    <mergeCell ref="AK31:AP31"/>
    <mergeCell ref="H32:K32"/>
    <mergeCell ref="AK33:AP33"/>
    <mergeCell ref="P37:Q37"/>
    <mergeCell ref="U37:X37"/>
    <mergeCell ref="Y37:AB37"/>
    <mergeCell ref="AC37:AF37"/>
    <mergeCell ref="AK37:AP37"/>
    <mergeCell ref="AQ37:BB37"/>
    <mergeCell ref="D32:G32"/>
    <mergeCell ref="D34:G34"/>
    <mergeCell ref="H34:K34"/>
    <mergeCell ref="L34:O34"/>
    <mergeCell ref="P34:Q34"/>
    <mergeCell ref="H37:K37"/>
    <mergeCell ref="L37:O37"/>
    <mergeCell ref="D45:G45"/>
    <mergeCell ref="H45:K45"/>
    <mergeCell ref="L45:O45"/>
    <mergeCell ref="P45:Q45"/>
    <mergeCell ref="D46:G46"/>
    <mergeCell ref="H46:K46"/>
    <mergeCell ref="L46:O46"/>
    <mergeCell ref="P46:Q46"/>
    <mergeCell ref="H43:K43"/>
    <mergeCell ref="L43:O43"/>
    <mergeCell ref="P43:Q43"/>
    <mergeCell ref="D44:G44"/>
    <mergeCell ref="H44:K44"/>
    <mergeCell ref="L44:O44"/>
    <mergeCell ref="P44:Q44"/>
    <mergeCell ref="AX43:BB43"/>
    <mergeCell ref="AX44:BB44"/>
    <mergeCell ref="AX48:BB49"/>
    <mergeCell ref="AR44:AV44"/>
    <mergeCell ref="AR45:AV45"/>
    <mergeCell ref="AK48:AP48"/>
    <mergeCell ref="AR48:AV49"/>
    <mergeCell ref="L49:O49"/>
    <mergeCell ref="P49:Q49"/>
    <mergeCell ref="AK49:AP49"/>
    <mergeCell ref="AK38:AP38"/>
    <mergeCell ref="AR38:AV38"/>
    <mergeCell ref="AX38:BB38"/>
    <mergeCell ref="D38:G38"/>
    <mergeCell ref="H38:K38"/>
    <mergeCell ref="L38:O38"/>
    <mergeCell ref="P38:Q38"/>
    <mergeCell ref="U38:X38"/>
    <mergeCell ref="Y38:AB38"/>
    <mergeCell ref="AC38:AF38"/>
    <mergeCell ref="D39:G39"/>
    <mergeCell ref="H39:K39"/>
    <mergeCell ref="L39:O39"/>
    <mergeCell ref="P39:Q39"/>
    <mergeCell ref="U39:X39"/>
    <mergeCell ref="Y39:AB39"/>
    <mergeCell ref="AC39:AF39"/>
    <mergeCell ref="AK39:AP39"/>
    <mergeCell ref="AR39:AV39"/>
    <mergeCell ref="AX39:BB39"/>
    <mergeCell ref="AK40:AP40"/>
    <mergeCell ref="AQ40:BB40"/>
    <mergeCell ref="AK41:AP41"/>
    <mergeCell ref="AQ41:BB41"/>
    <mergeCell ref="D40:G40"/>
    <mergeCell ref="H40:K40"/>
    <mergeCell ref="L40:O40"/>
    <mergeCell ref="P40:Q40"/>
    <mergeCell ref="U41:X41"/>
    <mergeCell ref="Y41:AB41"/>
    <mergeCell ref="AC41:AF41"/>
    <mergeCell ref="AK42:AP42"/>
    <mergeCell ref="AR42:AV42"/>
    <mergeCell ref="AX42:BB42"/>
    <mergeCell ref="AK43:AP43"/>
    <mergeCell ref="AR43:AV43"/>
    <mergeCell ref="AK44:AP44"/>
    <mergeCell ref="AK45:AP45"/>
    <mergeCell ref="AX45:BB45"/>
    <mergeCell ref="H53:K53"/>
    <mergeCell ref="L53:O53"/>
    <mergeCell ref="D50:G50"/>
    <mergeCell ref="D51:G51"/>
    <mergeCell ref="D52:G52"/>
    <mergeCell ref="H52:K52"/>
    <mergeCell ref="L52:O52"/>
    <mergeCell ref="P52:Q52"/>
    <mergeCell ref="D53:G53"/>
    <mergeCell ref="P53:Q53"/>
  </mergeCells>
  <conditionalFormatting sqref="AQ48:BB49">
    <cfRule type="expression" dxfId="2" priority="1">
      <formula>$BD$35="Measure"</formula>
    </cfRule>
  </conditionalFormatting>
  <conditionalFormatting sqref="H10:Q10">
    <cfRule type="expression" dxfId="1" priority="2">
      <formula>$BC$14=1</formula>
    </cfRule>
  </conditionalFormatting>
  <conditionalFormatting sqref="H11:Q11">
    <cfRule type="expression" dxfId="1" priority="3">
      <formula>$BC$15=1</formula>
    </cfRule>
  </conditionalFormatting>
  <conditionalFormatting sqref="H17:Q17">
    <cfRule type="expression" dxfId="1" priority="4">
      <formula>$BC$18=1</formula>
    </cfRule>
  </conditionalFormatting>
  <conditionalFormatting sqref="H21:Q22">
    <cfRule type="expression" dxfId="1" priority="5">
      <formula>$BC$21=1</formula>
    </cfRule>
  </conditionalFormatting>
  <conditionalFormatting sqref="H23:Q24">
    <cfRule type="expression" dxfId="1" priority="6">
      <formula>$BC$23=1</formula>
    </cfRule>
  </conditionalFormatting>
  <conditionalFormatting sqref="H33:Q33">
    <cfRule type="expression" dxfId="1" priority="7">
      <formula>$BC$38=1</formula>
    </cfRule>
  </conditionalFormatting>
  <conditionalFormatting sqref="H34:Q34">
    <cfRule type="expression" dxfId="1" priority="8">
      <formula>$BC$39=1</formula>
    </cfRule>
  </conditionalFormatting>
  <conditionalFormatting sqref="H40:Q40">
    <cfRule type="expression" dxfId="1" priority="9">
      <formula>$BC$42=1</formula>
    </cfRule>
  </conditionalFormatting>
  <conditionalFormatting sqref="H44:Q44">
    <cfRule type="expression" dxfId="1" priority="10">
      <formula>$BC$43=1</formula>
    </cfRule>
  </conditionalFormatting>
  <conditionalFormatting sqref="H45:Q45">
    <cfRule type="expression" dxfId="1" priority="11">
      <formula>$BC$44=1</formula>
    </cfRule>
  </conditionalFormatting>
  <conditionalFormatting sqref="H46:Q46">
    <cfRule type="expression" dxfId="1" priority="12">
      <formula>$BC$45=1</formula>
    </cfRule>
  </conditionalFormatting>
  <conditionalFormatting sqref="H50:Q51">
    <cfRule type="expression" dxfId="1" priority="13">
      <formula>$BC$48=1</formula>
    </cfRule>
  </conditionalFormatting>
  <conditionalFormatting sqref="H52:Q53">
    <cfRule type="expression" dxfId="1" priority="14">
      <formula>$BC$50=1</formula>
    </cfRule>
  </conditionalFormatting>
  <conditionalFormatting sqref="AQ18:BB18">
    <cfRule type="expression" dxfId="0" priority="15">
      <formula>$BC$11=2</formula>
    </cfRule>
  </conditionalFormatting>
  <conditionalFormatting sqref="AQ42:BB42">
    <cfRule type="expression" dxfId="0" priority="16">
      <formula>$BC$35=2</formula>
    </cfRule>
  </conditionalFormatting>
  <conditionalFormatting sqref="AQ11:BB11 AQ14:BB15 AQ18:BB18 AQ21:BB24">
    <cfRule type="expression" dxfId="2" priority="17">
      <formula>$BC$7=1</formula>
    </cfRule>
  </conditionalFormatting>
  <conditionalFormatting sqref="AQ15:BB15 AQ18:BB18 AQ23:BB24">
    <cfRule type="expression" dxfId="2" priority="18">
      <formula>$BC$11=1</formula>
    </cfRule>
  </conditionalFormatting>
  <conditionalFormatting sqref="AQ21:BB22">
    <cfRule type="expression" dxfId="2" priority="19">
      <formula>$BC$11=2</formula>
    </cfRule>
  </conditionalFormatting>
  <conditionalFormatting sqref="AQ35:BB35 AQ38:BB39 AQ42:BB45 AQ48:BB51">
    <cfRule type="expression" dxfId="2" priority="20">
      <formula>$BC$31=1</formula>
    </cfRule>
  </conditionalFormatting>
  <conditionalFormatting sqref="AQ39:BB39 AQ42:BB42 AQ45:BB45 AQ50:BB51">
    <cfRule type="expression" dxfId="2" priority="21">
      <formula>$BC$35=1</formula>
    </cfRule>
  </conditionalFormatting>
  <printOptions/>
  <pageMargins bottom="0.7480314960629921" footer="0.0" header="0.0" left="0.8267716535433072" right="0.2362204724409449" top="0.7480314960629921"/>
  <pageSetup paperSize="9" scale="65"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rgb="FFFF0000"/>
    <pageSetUpPr/>
  </sheetPr>
  <sheetViews>
    <sheetView workbookViewId="0"/>
  </sheetViews>
  <sheetFormatPr customHeight="1" defaultColWidth="14.43" defaultRowHeight="15.0"/>
  <cols>
    <col customWidth="1" min="1" max="52" width="2.71"/>
    <col customWidth="1" min="53" max="78" width="2.57"/>
    <col customWidth="1" min="79" max="97" width="12.71"/>
  </cols>
  <sheetData>
    <row r="1" ht="24.75" customHeight="1">
      <c r="A1" s="3" t="str">
        <f>'Variable Capacity unit'!A1</f>
        <v>ISO 16358-1 Amd1 CSPF  CALCULATION TOOL</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5"/>
      <c r="BE1" s="6"/>
      <c r="BF1" s="6"/>
      <c r="BG1" s="6"/>
      <c r="BH1" s="6"/>
      <c r="BI1" s="6"/>
      <c r="BJ1" s="6"/>
      <c r="BK1" s="6"/>
      <c r="BL1" s="6"/>
      <c r="BM1" s="6"/>
      <c r="BN1" s="6"/>
      <c r="BO1" s="6"/>
      <c r="BP1" s="6"/>
      <c r="BQ1" s="6"/>
      <c r="BR1" s="6"/>
      <c r="BS1" s="6"/>
      <c r="BT1" s="6"/>
      <c r="BU1" s="6"/>
      <c r="BV1" s="6"/>
      <c r="BW1" s="6"/>
      <c r="BX1" s="6"/>
      <c r="BY1" s="6"/>
      <c r="BZ1" s="6"/>
      <c r="CA1" s="7" t="s">
        <v>466</v>
      </c>
      <c r="CB1" s="8"/>
      <c r="CC1" s="8"/>
      <c r="CD1" s="8"/>
      <c r="CE1" s="8"/>
      <c r="CF1" s="8" t="str">
        <f>data!D7</f>
        <v>International</v>
      </c>
      <c r="CG1" s="8"/>
      <c r="CH1" s="8"/>
      <c r="CI1" s="8"/>
      <c r="CJ1" s="8"/>
      <c r="CK1" s="8"/>
      <c r="CL1" s="9"/>
      <c r="CM1" s="8"/>
      <c r="CN1" s="8"/>
      <c r="CO1" s="8"/>
      <c r="CP1" s="8"/>
      <c r="CQ1" s="8"/>
      <c r="CR1" s="8"/>
      <c r="CS1" s="8"/>
    </row>
    <row r="2" ht="24.75" customHeight="1">
      <c r="A2" s="10" t="s">
        <v>467</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5"/>
      <c r="BE2" s="6"/>
      <c r="BF2" s="6"/>
      <c r="BG2" s="6"/>
      <c r="BH2" s="6"/>
      <c r="BI2" s="6"/>
      <c r="BJ2" s="6"/>
      <c r="BK2" s="6"/>
      <c r="BL2" s="6"/>
      <c r="BM2" s="6"/>
      <c r="BN2" s="6"/>
      <c r="BO2" s="6"/>
      <c r="BP2" s="6"/>
      <c r="BQ2" s="6"/>
      <c r="BR2" s="6"/>
      <c r="BS2" s="6"/>
      <c r="BT2" s="6"/>
      <c r="BU2" s="6"/>
      <c r="BV2" s="6"/>
      <c r="BW2" s="6"/>
      <c r="BX2" s="6"/>
      <c r="BY2" s="6"/>
      <c r="BZ2" s="6"/>
      <c r="CA2" s="7"/>
      <c r="CB2" s="8"/>
      <c r="CC2" s="8"/>
      <c r="CD2" s="8"/>
      <c r="CE2" s="8"/>
      <c r="CF2" s="8"/>
      <c r="CG2" s="8"/>
      <c r="CH2" s="8"/>
      <c r="CI2" s="8"/>
      <c r="CJ2" s="8"/>
      <c r="CK2" s="8"/>
      <c r="CL2" s="9"/>
      <c r="CM2" s="8"/>
      <c r="CN2" s="8"/>
      <c r="CO2" s="8"/>
      <c r="CP2" s="8"/>
      <c r="CQ2" s="8"/>
      <c r="CR2" s="8"/>
      <c r="CS2" s="8"/>
    </row>
    <row r="3" ht="12.0" customHeight="1">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2"/>
      <c r="BB3" s="97"/>
      <c r="BC3" s="97"/>
      <c r="BD3" s="97"/>
      <c r="BE3" s="15"/>
      <c r="BF3" s="15"/>
      <c r="BG3" s="15"/>
      <c r="BH3" s="15"/>
      <c r="BI3" s="15"/>
      <c r="BJ3" s="110"/>
      <c r="BK3" s="15"/>
      <c r="BL3" s="15"/>
      <c r="BM3" s="14"/>
      <c r="BN3" s="14"/>
      <c r="BO3" s="14"/>
      <c r="BP3" s="14"/>
      <c r="BQ3" s="14"/>
      <c r="BR3" s="14"/>
      <c r="BS3" s="14"/>
      <c r="BT3" s="14"/>
      <c r="BU3" s="14"/>
      <c r="BV3" s="14"/>
      <c r="BW3" s="14"/>
      <c r="BX3" s="14"/>
      <c r="BY3" s="14"/>
      <c r="BZ3" s="14"/>
      <c r="CA3" s="7"/>
      <c r="CB3" s="17" t="s">
        <v>468</v>
      </c>
      <c r="CC3" s="18">
        <f>'Two-stage Capacity unit'!$H$9</f>
        <v>5500</v>
      </c>
      <c r="CD3" s="19"/>
      <c r="CE3" s="20" t="s">
        <v>5</v>
      </c>
      <c r="CF3" s="21">
        <f>$CK$49/$CS$49</f>
        <v>4.749925201</v>
      </c>
      <c r="CG3" s="8"/>
      <c r="CH3" s="8"/>
      <c r="CI3" s="8"/>
      <c r="CJ3" s="22"/>
      <c r="CK3" s="8"/>
      <c r="CL3" s="23"/>
      <c r="CM3" s="8"/>
      <c r="CN3" s="8"/>
      <c r="CO3" s="8"/>
      <c r="CP3" s="8"/>
      <c r="CQ3" s="8"/>
      <c r="CR3" s="8"/>
      <c r="CS3" s="8"/>
    </row>
    <row r="4" ht="12.0" customHeight="1">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2"/>
      <c r="BB4" s="97"/>
      <c r="BC4" s="97"/>
      <c r="BD4" s="97"/>
      <c r="BE4" s="15" t="s">
        <v>3</v>
      </c>
      <c r="BF4" s="15"/>
      <c r="BG4" s="15"/>
      <c r="BH4" s="15"/>
      <c r="BI4" s="15"/>
      <c r="BJ4" s="15"/>
      <c r="BK4" s="15"/>
      <c r="BL4" s="15"/>
      <c r="BM4" s="14"/>
      <c r="BN4" s="14"/>
      <c r="BO4" s="14"/>
      <c r="BP4" s="14"/>
      <c r="BQ4" s="14"/>
      <c r="BR4" s="14"/>
      <c r="BS4" s="14"/>
      <c r="BT4" s="14"/>
      <c r="BU4" s="14"/>
      <c r="BV4" s="14"/>
      <c r="BW4" s="14"/>
      <c r="BX4" s="14"/>
      <c r="BY4" s="14"/>
      <c r="BZ4" s="14"/>
      <c r="CA4" s="7"/>
      <c r="CB4" s="8"/>
      <c r="CC4" s="8"/>
      <c r="CD4" s="8"/>
      <c r="CE4" s="8"/>
      <c r="CF4" s="8"/>
      <c r="CG4" s="8"/>
      <c r="CH4" s="8"/>
      <c r="CI4" s="8"/>
      <c r="CJ4" s="8"/>
      <c r="CK4" s="8"/>
      <c r="CL4" s="23"/>
      <c r="CM4" s="8"/>
      <c r="CN4" s="8"/>
      <c r="CO4" s="8"/>
      <c r="CP4" s="8"/>
      <c r="CQ4" s="8"/>
      <c r="CR4" s="8"/>
      <c r="CS4" s="8"/>
    </row>
    <row r="5" ht="12.0" customHeight="1">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2"/>
      <c r="BB5" s="97"/>
      <c r="BC5" s="97"/>
      <c r="BD5" s="97"/>
      <c r="BE5" s="15" t="s">
        <v>3</v>
      </c>
      <c r="BF5" s="15"/>
      <c r="BG5" s="15"/>
      <c r="BH5" s="14"/>
      <c r="BI5" s="14"/>
      <c r="BJ5" s="14"/>
      <c r="BK5" s="14"/>
      <c r="BL5" s="14"/>
      <c r="BM5" s="14"/>
      <c r="BN5" s="14"/>
      <c r="BO5" s="14"/>
      <c r="BP5" s="14"/>
      <c r="BQ5" s="14"/>
      <c r="BR5" s="14"/>
      <c r="BS5" s="14"/>
      <c r="BT5" s="14"/>
      <c r="BU5" s="14"/>
      <c r="BV5" s="14"/>
      <c r="BW5" s="14"/>
      <c r="BX5" s="14"/>
      <c r="BY5" s="14"/>
      <c r="BZ5" s="14"/>
      <c r="CA5" s="7"/>
      <c r="CB5" s="8"/>
      <c r="CC5" s="24" t="s">
        <v>469</v>
      </c>
      <c r="CD5" s="24" t="s">
        <v>470</v>
      </c>
      <c r="CE5" s="8"/>
      <c r="CF5" s="8"/>
      <c r="CG5" s="24" t="s">
        <v>9</v>
      </c>
      <c r="CH5" s="45">
        <f>IF('Two-stage Capacity unit'!$BD$7="Required test",data!$D$14,IF('Two-stage Capacity unit'!$BD$19="Default",data!$D$14,$CK$9))</f>
        <v>0.25</v>
      </c>
      <c r="CI5" s="8"/>
      <c r="CJ5" s="8"/>
      <c r="CK5" s="20" t="s">
        <v>301</v>
      </c>
      <c r="CL5" s="20" t="s">
        <v>302</v>
      </c>
      <c r="CM5" s="8"/>
      <c r="CN5" s="8"/>
      <c r="CO5" s="8"/>
      <c r="CP5" s="8"/>
      <c r="CQ5" s="8"/>
      <c r="CR5" s="8"/>
      <c r="CS5" s="8"/>
    </row>
    <row r="6" ht="12.0" customHeight="1">
      <c r="A6" s="11"/>
      <c r="B6" s="11"/>
      <c r="C6" s="28" t="str">
        <f>'Variable Capacity unit'!$C$6</f>
        <v>　</v>
      </c>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28" t="str">
        <f>'Variable Capacity unit'!$AI$6</f>
        <v>Select test item</v>
      </c>
      <c r="AJ6" s="11"/>
      <c r="AK6" s="11"/>
      <c r="AL6" s="11"/>
      <c r="AM6" s="11"/>
      <c r="AN6" s="11"/>
      <c r="AO6" s="11"/>
      <c r="AP6" s="11"/>
      <c r="AQ6" s="11"/>
      <c r="AR6" s="11"/>
      <c r="AS6" s="11"/>
      <c r="AT6" s="11"/>
      <c r="AU6" s="11"/>
      <c r="AV6" s="11"/>
      <c r="AW6" s="11"/>
      <c r="AX6" s="11"/>
      <c r="AY6" s="11"/>
      <c r="AZ6" s="11"/>
      <c r="BA6" s="12"/>
      <c r="BB6" s="97"/>
      <c r="BC6" s="107"/>
      <c r="BD6" s="13"/>
      <c r="BE6" s="15" t="s">
        <v>3</v>
      </c>
      <c r="BF6" s="14"/>
      <c r="BG6" s="14"/>
      <c r="BH6" s="14"/>
      <c r="BI6" s="14"/>
      <c r="BJ6" s="14"/>
      <c r="BK6" s="14"/>
      <c r="BL6" s="14"/>
      <c r="BM6" s="14"/>
      <c r="BN6" s="14"/>
      <c r="BO6" s="14"/>
      <c r="BP6" s="14"/>
      <c r="BQ6" s="14"/>
      <c r="BR6" s="14"/>
      <c r="BS6" s="14"/>
      <c r="BT6" s="14"/>
      <c r="BU6" s="14"/>
      <c r="BV6" s="14"/>
      <c r="BW6" s="14"/>
      <c r="BX6" s="14"/>
      <c r="BY6" s="14"/>
      <c r="BZ6" s="14"/>
      <c r="CA6" s="7"/>
      <c r="CB6" s="31" t="s">
        <v>14</v>
      </c>
      <c r="CC6" s="32">
        <f>'Two-stage Capacity unit'!$H$9</f>
        <v>5500</v>
      </c>
      <c r="CD6" s="32">
        <f>IF('Two-stage Capacity unit'!$BD$7="Required test",$CD$11/$CH$6,IF('Two-stage Capacity unit'!$BD$13="Default",$CD$11/$CH$6,'Two-stage Capacity unit'!$H$10))</f>
        <v>2646.239554</v>
      </c>
      <c r="CE6" s="8"/>
      <c r="CF6" s="8"/>
      <c r="CG6" s="33" t="s">
        <v>471</v>
      </c>
      <c r="CH6" s="33">
        <f>data!$D$15</f>
        <v>1.077</v>
      </c>
      <c r="CI6" s="8"/>
      <c r="CJ6" s="20" t="s">
        <v>14</v>
      </c>
      <c r="CK6" s="112">
        <f>'Two-stage Capacity unit'!$H$20</f>
        <v>2500</v>
      </c>
      <c r="CL6" s="112">
        <f>'Two-stage Capacity unit'!$H$19</f>
        <v>3300</v>
      </c>
      <c r="CM6" s="8"/>
      <c r="CN6" s="8"/>
      <c r="CO6" s="8"/>
      <c r="CP6" s="8"/>
      <c r="CQ6" s="8"/>
      <c r="CR6" s="8"/>
      <c r="CS6" s="8"/>
    </row>
    <row r="7" ht="12.0" customHeight="1">
      <c r="A7" s="11"/>
      <c r="B7" s="11"/>
      <c r="C7" s="11"/>
      <c r="D7" s="11" t="str">
        <f>'Variable Capacity unit'!$D$7</f>
        <v>Standard condition ( 35℃ ）</v>
      </c>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34" t="str">
        <f>'Variable Capacity unit'!$AK$7</f>
        <v>Test</v>
      </c>
      <c r="AL7" s="35"/>
      <c r="AM7" s="35"/>
      <c r="AN7" s="35"/>
      <c r="AO7" s="35"/>
      <c r="AP7" s="61"/>
      <c r="AQ7" s="94"/>
      <c r="AR7" s="38" t="str">
        <f>'Variable Capacity unit'!$AR$7</f>
        <v>Required test only</v>
      </c>
      <c r="AS7" s="38"/>
      <c r="AT7" s="38"/>
      <c r="AU7" s="38"/>
      <c r="AV7" s="39"/>
      <c r="AW7" s="40"/>
      <c r="AX7" s="41" t="str">
        <f>'Variable Capacity unit'!$AX$7</f>
        <v>With Optional test</v>
      </c>
      <c r="AY7" s="41"/>
      <c r="AZ7" s="41"/>
      <c r="BA7" s="41"/>
      <c r="BB7" s="42"/>
      <c r="BC7" s="13">
        <v>1.0</v>
      </c>
      <c r="BD7" s="13" t="str">
        <f>IF($BC$7=2,"Optional test","Required test")</f>
        <v>Required test</v>
      </c>
      <c r="BE7" s="15" t="s">
        <v>3</v>
      </c>
      <c r="BF7" s="14"/>
      <c r="BG7" s="14"/>
      <c r="BH7" s="14"/>
      <c r="BI7" s="14"/>
      <c r="BJ7" s="14"/>
      <c r="BK7" s="14"/>
      <c r="BL7" s="30"/>
      <c r="BM7" s="30"/>
      <c r="BN7" s="30"/>
      <c r="BO7" s="30"/>
      <c r="BP7" s="30"/>
      <c r="BQ7" s="30"/>
      <c r="BR7" s="14"/>
      <c r="BS7" s="14"/>
      <c r="BT7" s="14"/>
      <c r="BU7" s="14"/>
      <c r="BV7" s="14"/>
      <c r="BW7" s="14"/>
      <c r="BX7" s="14"/>
      <c r="BY7" s="14"/>
      <c r="BZ7" s="14"/>
      <c r="CA7" s="7"/>
      <c r="CB7" s="31" t="s">
        <v>23</v>
      </c>
      <c r="CC7" s="32">
        <f>'Two-stage Capacity unit'!$L$9</f>
        <v>1520</v>
      </c>
      <c r="CD7" s="32">
        <f>IF('Two-stage Capacity unit'!$BD$7="Required test",$CD$12/$CH$7,IF('Two-stage Capacity unit'!$BD$13="Default",$CD$12/$CH$7,'Two-stage Capacity unit'!$L$10))</f>
        <v>634.5733042</v>
      </c>
      <c r="CE7" s="8"/>
      <c r="CF7" s="8"/>
      <c r="CG7" s="33" t="s">
        <v>472</v>
      </c>
      <c r="CH7" s="33">
        <f>data!$D$16</f>
        <v>0.914</v>
      </c>
      <c r="CI7" s="8"/>
      <c r="CJ7" s="20" t="s">
        <v>23</v>
      </c>
      <c r="CK7" s="112">
        <f>'Two-stage Capacity unit'!$L$20</f>
        <v>480</v>
      </c>
      <c r="CL7" s="112">
        <f>'Two-stage Capacity unit'!$L$19</f>
        <v>580</v>
      </c>
      <c r="CM7" s="8"/>
      <c r="CN7" s="8"/>
      <c r="CO7" s="8"/>
      <c r="CP7" s="8"/>
      <c r="CQ7" s="8"/>
      <c r="CR7" s="8"/>
      <c r="CS7" s="8"/>
    </row>
    <row r="8" ht="12.0" customHeight="1">
      <c r="A8" s="11"/>
      <c r="B8" s="11"/>
      <c r="C8" s="11"/>
      <c r="D8" s="11"/>
      <c r="E8" s="11"/>
      <c r="F8" s="11"/>
      <c r="G8" s="11"/>
      <c r="H8" s="113" t="str">
        <f>'Variable Capacity unit'!$H$8</f>
        <v>Capacity [W]</v>
      </c>
      <c r="I8" s="71"/>
      <c r="J8" s="71"/>
      <c r="K8" s="74"/>
      <c r="L8" s="113" t="str">
        <f>'Variable Capacity unit'!$L$8</f>
        <v>Power [W]</v>
      </c>
      <c r="M8" s="71"/>
      <c r="N8" s="71"/>
      <c r="O8" s="74"/>
      <c r="P8" s="44" t="str">
        <f>'Variable Capacity unit'!$P$8</f>
        <v>EER</v>
      </c>
      <c r="Q8" s="36"/>
      <c r="R8" s="11"/>
      <c r="S8" s="11"/>
      <c r="T8" s="11"/>
      <c r="U8" s="11"/>
      <c r="V8" s="11"/>
      <c r="W8" s="11"/>
      <c r="X8" s="11"/>
      <c r="Y8" s="11"/>
      <c r="Z8" s="11"/>
      <c r="AA8" s="11"/>
      <c r="AB8" s="11"/>
      <c r="AC8" s="11"/>
      <c r="AD8" s="11"/>
      <c r="AE8" s="11"/>
      <c r="AF8" s="11"/>
      <c r="AG8" s="11"/>
      <c r="AH8" s="11"/>
      <c r="AI8" s="11" t="str">
        <f>'Variable Capacity unit'!$AI$8</f>
        <v>Measurement point</v>
      </c>
      <c r="AJ8" s="11"/>
      <c r="AK8" s="11"/>
      <c r="AL8" s="11"/>
      <c r="AM8" s="11"/>
      <c r="AN8" s="11"/>
      <c r="AO8" s="11"/>
      <c r="AP8" s="11"/>
      <c r="AQ8" s="12"/>
      <c r="AR8" s="12"/>
      <c r="AS8" s="12"/>
      <c r="AT8" s="12"/>
      <c r="AU8" s="12"/>
      <c r="AV8" s="12"/>
      <c r="AW8" s="12"/>
      <c r="AX8" s="12"/>
      <c r="AY8" s="12"/>
      <c r="AZ8" s="12"/>
      <c r="BA8" s="12"/>
      <c r="BB8" s="12"/>
      <c r="BC8" s="13"/>
      <c r="BD8" s="13"/>
      <c r="BE8" s="15" t="s">
        <v>3</v>
      </c>
      <c r="BF8" s="14"/>
      <c r="BG8" s="14"/>
      <c r="BH8" s="14"/>
      <c r="BI8" s="14"/>
      <c r="BJ8" s="14"/>
      <c r="BK8" s="14"/>
      <c r="BL8" s="30"/>
      <c r="BM8" s="30"/>
      <c r="BN8" s="30"/>
      <c r="BO8" s="30"/>
      <c r="BP8" s="30"/>
      <c r="BQ8" s="30"/>
      <c r="BR8" s="14"/>
      <c r="BS8" s="14"/>
      <c r="BT8" s="14"/>
      <c r="BU8" s="14"/>
      <c r="BV8" s="14"/>
      <c r="BW8" s="14"/>
      <c r="BX8" s="14"/>
      <c r="BY8" s="14"/>
      <c r="BZ8" s="14"/>
      <c r="CA8" s="7"/>
      <c r="CB8" s="24" t="s">
        <v>473</v>
      </c>
      <c r="CC8" s="45">
        <f>$CC$6/$CC$7</f>
        <v>3.618421053</v>
      </c>
      <c r="CD8" s="45">
        <f>$CD$6/$CD$7</f>
        <v>4.170108539</v>
      </c>
      <c r="CE8" s="8"/>
      <c r="CF8" s="8"/>
      <c r="CG8" s="24" t="s">
        <v>474</v>
      </c>
      <c r="CH8" s="51">
        <f>data!$D$11</f>
        <v>20</v>
      </c>
      <c r="CI8" s="8"/>
      <c r="CJ8" s="20" t="s">
        <v>475</v>
      </c>
      <c r="CK8" s="21">
        <f>$CK$6/$CK$7</f>
        <v>5.208333333</v>
      </c>
      <c r="CL8" s="21">
        <f>$CL$6/$CL$7</f>
        <v>5.689655172</v>
      </c>
      <c r="CM8" s="8"/>
      <c r="CN8" s="8"/>
      <c r="CO8" s="8"/>
      <c r="CP8" s="8"/>
      <c r="CQ8" s="8"/>
      <c r="CR8" s="8"/>
      <c r="CS8" s="8"/>
    </row>
    <row r="9" ht="12.0" customHeight="1">
      <c r="A9" s="11"/>
      <c r="B9" s="11"/>
      <c r="C9" s="11"/>
      <c r="D9" s="47" t="str">
        <f>'Variable Capacity unit'!$D$9</f>
        <v>Full</v>
      </c>
      <c r="E9" s="35"/>
      <c r="F9" s="35"/>
      <c r="G9" s="36"/>
      <c r="H9" s="95">
        <v>5500.0</v>
      </c>
      <c r="I9" s="35"/>
      <c r="J9" s="35"/>
      <c r="K9" s="36"/>
      <c r="L9" s="95">
        <v>1520.0</v>
      </c>
      <c r="M9" s="35"/>
      <c r="N9" s="35"/>
      <c r="O9" s="36"/>
      <c r="P9" s="49">
        <f>$H$9/$L$9</f>
        <v>3.618421053</v>
      </c>
      <c r="Q9" s="36"/>
      <c r="R9" s="11"/>
      <c r="S9" s="11"/>
      <c r="T9" s="11"/>
      <c r="U9" s="11"/>
      <c r="V9" s="11"/>
      <c r="W9" s="11"/>
      <c r="X9" s="11"/>
      <c r="Y9" s="11"/>
      <c r="Z9" s="11"/>
      <c r="AA9" s="11"/>
      <c r="AB9" s="11"/>
      <c r="AC9" s="11"/>
      <c r="AD9" s="11"/>
      <c r="AE9" s="11"/>
      <c r="AF9" s="11"/>
      <c r="AG9" s="11"/>
      <c r="AH9" s="11"/>
      <c r="AI9" s="11"/>
      <c r="AJ9" s="11"/>
      <c r="AK9" s="34" t="str">
        <f>'Variable Capacity unit'!$AK$9</f>
        <v>Full Performance</v>
      </c>
      <c r="AL9" s="35"/>
      <c r="AM9" s="35"/>
      <c r="AN9" s="35"/>
      <c r="AO9" s="35"/>
      <c r="AP9" s="61"/>
      <c r="AQ9" s="50" t="s">
        <v>36</v>
      </c>
      <c r="AR9" s="35"/>
      <c r="AS9" s="35"/>
      <c r="AT9" s="35"/>
      <c r="AU9" s="35"/>
      <c r="AV9" s="35"/>
      <c r="AW9" s="35"/>
      <c r="AX9" s="35"/>
      <c r="AY9" s="35"/>
      <c r="AZ9" s="35"/>
      <c r="BA9" s="35"/>
      <c r="BB9" s="36"/>
      <c r="BC9" s="13" t="s">
        <v>3</v>
      </c>
      <c r="BD9" s="13"/>
      <c r="BE9" s="15" t="s">
        <v>3</v>
      </c>
      <c r="BF9" s="14"/>
      <c r="BG9" s="14"/>
      <c r="BH9" s="14"/>
      <c r="BI9" s="14"/>
      <c r="BJ9" s="14"/>
      <c r="BK9" s="14"/>
      <c r="BL9" s="30"/>
      <c r="BM9" s="30"/>
      <c r="BN9" s="14"/>
      <c r="BO9" s="14"/>
      <c r="BP9" s="14"/>
      <c r="BQ9" s="14"/>
      <c r="BR9" s="14"/>
      <c r="BS9" s="14"/>
      <c r="BT9" s="14"/>
      <c r="BU9" s="14"/>
      <c r="BV9" s="14"/>
      <c r="BW9" s="14"/>
      <c r="BX9" s="14"/>
      <c r="BY9" s="14"/>
      <c r="BZ9" s="14"/>
      <c r="CA9" s="7"/>
      <c r="CB9" s="24"/>
      <c r="CC9" s="24"/>
      <c r="CD9" s="24"/>
      <c r="CE9" s="51"/>
      <c r="CF9" s="8"/>
      <c r="CG9" s="24" t="s">
        <v>476</v>
      </c>
      <c r="CH9" s="51">
        <f>data!$D$12</f>
        <v>35</v>
      </c>
      <c r="CI9" s="8"/>
      <c r="CJ9" s="20" t="s">
        <v>9</v>
      </c>
      <c r="CK9" s="45">
        <f>(1-($CK$8/$CL$8))/(1-($CK$6/$CL$6))</f>
        <v>0.3489583333</v>
      </c>
      <c r="CM9" s="8"/>
      <c r="CN9" s="8"/>
      <c r="CO9" s="8"/>
      <c r="CP9" s="8"/>
      <c r="CQ9" s="8"/>
      <c r="CR9" s="8"/>
      <c r="CS9" s="8"/>
    </row>
    <row r="10" ht="12.0" customHeight="1">
      <c r="A10" s="11"/>
      <c r="B10" s="11"/>
      <c r="C10" s="11"/>
      <c r="D10" s="47" t="str">
        <f>'Variable Capacity unit'!$D$11</f>
        <v>Minimum</v>
      </c>
      <c r="E10" s="35"/>
      <c r="F10" s="35"/>
      <c r="G10" s="36"/>
      <c r="H10" s="52">
        <v>2600.0</v>
      </c>
      <c r="I10" s="35"/>
      <c r="J10" s="35"/>
      <c r="K10" s="36"/>
      <c r="L10" s="52">
        <v>600.0</v>
      </c>
      <c r="M10" s="35"/>
      <c r="N10" s="35"/>
      <c r="O10" s="36"/>
      <c r="P10" s="49">
        <f>$H$10/$L$10</f>
        <v>4.333333333</v>
      </c>
      <c r="Q10" s="36"/>
      <c r="R10" s="11"/>
      <c r="S10" s="11"/>
      <c r="T10" s="11"/>
      <c r="U10" s="11"/>
      <c r="V10" s="11"/>
      <c r="W10" s="11"/>
      <c r="X10" s="11"/>
      <c r="Y10" s="11"/>
      <c r="Z10" s="11"/>
      <c r="AA10" s="11"/>
      <c r="AB10" s="11"/>
      <c r="AC10" s="11"/>
      <c r="AD10" s="11"/>
      <c r="AE10" s="11"/>
      <c r="AF10" s="11"/>
      <c r="AG10" s="11"/>
      <c r="AH10" s="11"/>
      <c r="AI10" s="11"/>
      <c r="AJ10" s="11"/>
      <c r="AK10" s="34" t="str">
        <f>'Variable Capacity unit'!$AK$11</f>
        <v>Min Performance</v>
      </c>
      <c r="AL10" s="35"/>
      <c r="AM10" s="35"/>
      <c r="AN10" s="35"/>
      <c r="AO10" s="35"/>
      <c r="AP10" s="61"/>
      <c r="AQ10" s="50" t="s">
        <v>36</v>
      </c>
      <c r="AR10" s="35"/>
      <c r="AS10" s="35"/>
      <c r="AT10" s="35"/>
      <c r="AU10" s="35"/>
      <c r="AV10" s="35"/>
      <c r="AW10" s="35"/>
      <c r="AX10" s="35"/>
      <c r="AY10" s="35"/>
      <c r="AZ10" s="35"/>
      <c r="BA10" s="35"/>
      <c r="BB10" s="36"/>
      <c r="BC10" s="13" t="s">
        <v>3</v>
      </c>
      <c r="BD10" s="13"/>
      <c r="BE10" s="15" t="s">
        <v>3</v>
      </c>
      <c r="BF10" s="14"/>
      <c r="BG10" s="14"/>
      <c r="BH10" s="14"/>
      <c r="BI10" s="14"/>
      <c r="BJ10" s="14"/>
      <c r="BK10" s="14"/>
      <c r="BL10" s="30"/>
      <c r="BM10" s="30"/>
      <c r="BN10" s="14"/>
      <c r="BO10" s="14"/>
      <c r="BP10" s="14"/>
      <c r="BQ10" s="14"/>
      <c r="BR10" s="14"/>
      <c r="BS10" s="14"/>
      <c r="BT10" s="14"/>
      <c r="BU10" s="14"/>
      <c r="BV10" s="14"/>
      <c r="BW10" s="14"/>
      <c r="BX10" s="14"/>
      <c r="BY10" s="14"/>
      <c r="BZ10" s="14"/>
      <c r="CA10" s="7"/>
      <c r="CB10" s="24"/>
      <c r="CC10" s="24" t="s">
        <v>477</v>
      </c>
      <c r="CD10" s="24" t="s">
        <v>478</v>
      </c>
      <c r="CE10" s="8"/>
      <c r="CF10" s="8"/>
      <c r="CG10" s="8"/>
      <c r="CH10" s="8"/>
      <c r="CI10" s="8"/>
      <c r="CJ10" s="8"/>
      <c r="CK10" s="8"/>
      <c r="CL10" s="8"/>
      <c r="CM10" s="8"/>
      <c r="CN10" s="8"/>
      <c r="CO10" s="8"/>
      <c r="CP10" s="8"/>
      <c r="CQ10" s="8"/>
      <c r="CR10" s="8"/>
      <c r="CS10" s="8"/>
    </row>
    <row r="11" ht="12.0" customHeight="1">
      <c r="A11" s="11"/>
      <c r="B11" s="11"/>
      <c r="C11" s="11"/>
      <c r="D11" s="11"/>
      <c r="E11" s="11"/>
      <c r="F11" s="11"/>
      <c r="G11" s="11"/>
      <c r="H11" s="11"/>
      <c r="I11" s="11"/>
      <c r="J11" s="11"/>
      <c r="K11" s="11"/>
      <c r="L11" s="11"/>
      <c r="M11" s="11"/>
      <c r="N11" s="11"/>
      <c r="O11" s="11"/>
      <c r="P11" s="11"/>
      <c r="Q11" s="11"/>
      <c r="R11" s="11"/>
      <c r="S11" s="11"/>
      <c r="T11" s="11"/>
      <c r="U11" s="11"/>
      <c r="V11" s="11"/>
      <c r="W11" s="54"/>
      <c r="X11" s="11"/>
      <c r="Y11" s="34" t="str">
        <f>data!D7</f>
        <v>International</v>
      </c>
      <c r="Z11" s="35"/>
      <c r="AA11" s="35"/>
      <c r="AB11" s="36"/>
      <c r="AC11" s="34" t="str">
        <f>data!$F$7</f>
        <v>CUSTOM</v>
      </c>
      <c r="AD11" s="35"/>
      <c r="AE11" s="35"/>
      <c r="AF11" s="36"/>
      <c r="AG11" s="11"/>
      <c r="AH11" s="11"/>
      <c r="AI11" s="11"/>
      <c r="AJ11" s="11"/>
      <c r="AK11" s="11"/>
      <c r="AL11" s="11"/>
      <c r="AM11" s="11"/>
      <c r="AN11" s="11"/>
      <c r="AO11" s="11"/>
      <c r="AP11" s="11"/>
      <c r="AQ11" s="12"/>
      <c r="AR11" s="12"/>
      <c r="AS11" s="12"/>
      <c r="AT11" s="12"/>
      <c r="AU11" s="12"/>
      <c r="AV11" s="12"/>
      <c r="AW11" s="12"/>
      <c r="AX11" s="12"/>
      <c r="AY11" s="12"/>
      <c r="AZ11" s="12"/>
      <c r="BA11" s="12"/>
      <c r="BB11" s="12"/>
      <c r="BC11" s="13"/>
      <c r="BD11" s="13"/>
      <c r="BE11" s="15" t="s">
        <v>3</v>
      </c>
      <c r="BF11" s="14"/>
      <c r="BG11" s="14"/>
      <c r="BH11" s="14"/>
      <c r="BI11" s="14"/>
      <c r="BJ11" s="14"/>
      <c r="BK11" s="14"/>
      <c r="BL11" s="30"/>
      <c r="BM11" s="30"/>
      <c r="BN11" s="14"/>
      <c r="BO11" s="14"/>
      <c r="BP11" s="14"/>
      <c r="BQ11" s="14"/>
      <c r="BR11" s="14"/>
      <c r="BS11" s="14"/>
      <c r="BT11" s="14"/>
      <c r="BU11" s="14"/>
      <c r="BV11" s="14"/>
      <c r="BW11" s="14"/>
      <c r="BX11" s="14"/>
      <c r="BY11" s="14"/>
      <c r="BZ11" s="14"/>
      <c r="CA11" s="7"/>
      <c r="CB11" s="31" t="s">
        <v>14</v>
      </c>
      <c r="CC11" s="32">
        <f>'Two-stage Capacity unit'!$H$14</f>
        <v>5950</v>
      </c>
      <c r="CD11" s="32">
        <f>'Two-stage Capacity unit'!$H$15</f>
        <v>2850</v>
      </c>
      <c r="CE11" s="8"/>
      <c r="CF11" s="8"/>
      <c r="CG11" s="8"/>
      <c r="CH11" s="8"/>
      <c r="CI11" s="8"/>
      <c r="CJ11" s="8"/>
      <c r="CK11" s="8"/>
      <c r="CL11" s="8"/>
      <c r="CM11" s="8"/>
      <c r="CN11" s="8"/>
      <c r="CO11" s="8"/>
      <c r="CP11" s="8"/>
      <c r="CQ11" s="8"/>
      <c r="CR11" s="8"/>
      <c r="CS11" s="8"/>
    </row>
    <row r="12" ht="12.0" customHeight="1">
      <c r="A12" s="11"/>
      <c r="B12" s="11"/>
      <c r="C12" s="11"/>
      <c r="D12" s="11" t="str">
        <f>'Variable Capacity unit'!$D$13</f>
        <v>Low Temperature Condition ( 29℃ ）</v>
      </c>
      <c r="E12" s="11"/>
      <c r="F12" s="11"/>
      <c r="G12" s="11"/>
      <c r="H12" s="11"/>
      <c r="I12" s="11"/>
      <c r="J12" s="11"/>
      <c r="K12" s="11"/>
      <c r="L12" s="11"/>
      <c r="M12" s="11"/>
      <c r="N12" s="11"/>
      <c r="O12" s="11"/>
      <c r="P12" s="11"/>
      <c r="Q12" s="11"/>
      <c r="R12" s="11"/>
      <c r="S12" s="11"/>
      <c r="T12" s="11"/>
      <c r="U12" s="34" t="str">
        <f>'Variable Capacity unit'!$U$13</f>
        <v>CSTL [ kWh ]</v>
      </c>
      <c r="V12" s="35"/>
      <c r="W12" s="35"/>
      <c r="X12" s="36"/>
      <c r="Y12" s="55">
        <f>'Two-stage Capacity unit'!$CK$49/1000</f>
        <v>4032.233333</v>
      </c>
      <c r="Z12" s="35"/>
      <c r="AA12" s="35"/>
      <c r="AB12" s="36"/>
      <c r="AC12" s="98">
        <f>'Two-stage Capacity unit'!CK108/1000</f>
        <v>4032.233333</v>
      </c>
      <c r="AD12" s="35"/>
      <c r="AE12" s="35"/>
      <c r="AF12" s="36"/>
      <c r="AG12" s="11"/>
      <c r="AH12" s="11"/>
      <c r="AI12" s="11" t="str">
        <f>'Variable Capacity unit'!$AI$13</f>
        <v>(35℃）</v>
      </c>
      <c r="AJ12" s="11"/>
      <c r="AK12" s="47" t="str">
        <f>'Variable Capacity unit'!$AK$13</f>
        <v>Full</v>
      </c>
      <c r="AL12" s="35"/>
      <c r="AM12" s="35"/>
      <c r="AN12" s="35"/>
      <c r="AO12" s="35"/>
      <c r="AP12" s="61"/>
      <c r="AQ12" s="50" t="s">
        <v>36</v>
      </c>
      <c r="AR12" s="35"/>
      <c r="AS12" s="35"/>
      <c r="AT12" s="35"/>
      <c r="AU12" s="35"/>
      <c r="AV12" s="35"/>
      <c r="AW12" s="35"/>
      <c r="AX12" s="35"/>
      <c r="AY12" s="35"/>
      <c r="AZ12" s="35"/>
      <c r="BA12" s="35"/>
      <c r="BB12" s="36"/>
      <c r="BC12" s="13"/>
      <c r="BD12" s="13"/>
      <c r="BE12" s="15" t="s">
        <v>3</v>
      </c>
      <c r="BF12" s="14"/>
      <c r="BG12" s="14"/>
      <c r="BH12" s="14"/>
      <c r="BI12" s="14"/>
      <c r="BJ12" s="14"/>
      <c r="BK12" s="14"/>
      <c r="BL12" s="114"/>
      <c r="BM12" s="114"/>
      <c r="BN12" s="14"/>
      <c r="BO12" s="14"/>
      <c r="BP12" s="14"/>
      <c r="BQ12" s="14"/>
      <c r="BR12" s="14"/>
      <c r="BS12" s="14"/>
      <c r="BT12" s="14"/>
      <c r="BU12" s="14"/>
      <c r="BV12" s="14"/>
      <c r="BW12" s="14"/>
      <c r="BX12" s="14"/>
      <c r="BY12" s="14"/>
      <c r="BZ12" s="14"/>
      <c r="CA12" s="7"/>
      <c r="CB12" s="31" t="s">
        <v>23</v>
      </c>
      <c r="CC12" s="32">
        <f>'Two-stage Capacity unit'!$L$14</f>
        <v>1400</v>
      </c>
      <c r="CD12" s="32">
        <f>'Two-stage Capacity unit'!$L$15</f>
        <v>580</v>
      </c>
      <c r="CE12" s="8"/>
      <c r="CF12" s="8"/>
      <c r="CG12" s="8"/>
      <c r="CH12" s="8"/>
      <c r="CI12" s="8"/>
      <c r="CJ12" s="8"/>
      <c r="CK12" s="8"/>
      <c r="CL12" s="8"/>
      <c r="CM12" s="8"/>
      <c r="CN12" s="8"/>
      <c r="CO12" s="8"/>
      <c r="CP12" s="8"/>
      <c r="CQ12" s="8"/>
      <c r="CR12" s="8"/>
      <c r="CS12" s="8"/>
    </row>
    <row r="13" ht="12.0" customHeight="1">
      <c r="A13" s="11"/>
      <c r="B13" s="11"/>
      <c r="C13" s="11"/>
      <c r="D13" s="11"/>
      <c r="E13" s="11"/>
      <c r="F13" s="11"/>
      <c r="G13" s="11"/>
      <c r="H13" s="113" t="str">
        <f>'Variable Capacity unit'!$H$8</f>
        <v>Capacity [W]</v>
      </c>
      <c r="I13" s="71"/>
      <c r="J13" s="71"/>
      <c r="K13" s="74"/>
      <c r="L13" s="113" t="str">
        <f>'Variable Capacity unit'!$L$8</f>
        <v>Power [W]</v>
      </c>
      <c r="M13" s="71"/>
      <c r="N13" s="71"/>
      <c r="O13" s="74"/>
      <c r="P13" s="44" t="str">
        <f>'Variable Capacity unit'!$P$8</f>
        <v>EER</v>
      </c>
      <c r="Q13" s="36"/>
      <c r="R13" s="11"/>
      <c r="S13" s="11"/>
      <c r="T13" s="11"/>
      <c r="U13" s="34" t="str">
        <f>'Variable Capacity unit'!$U$14</f>
        <v>CSEC [ kWh ]</v>
      </c>
      <c r="V13" s="35"/>
      <c r="W13" s="35"/>
      <c r="X13" s="36"/>
      <c r="Y13" s="55">
        <f>'Two-stage Capacity unit'!$CS$49/1000</f>
        <v>848.9045958</v>
      </c>
      <c r="Z13" s="35"/>
      <c r="AA13" s="35"/>
      <c r="AB13" s="36"/>
      <c r="AC13" s="98">
        <f>'Two-stage Capacity unit'!CS108/1000</f>
        <v>848.9045958</v>
      </c>
      <c r="AD13" s="35"/>
      <c r="AE13" s="35"/>
      <c r="AF13" s="36"/>
      <c r="AG13" s="11"/>
      <c r="AH13" s="11"/>
      <c r="AI13" s="11"/>
      <c r="AJ13" s="11"/>
      <c r="AK13" s="47" t="str">
        <f>'Variable Capacity unit'!$AK$15</f>
        <v>Minimum</v>
      </c>
      <c r="AL13" s="35"/>
      <c r="AM13" s="35"/>
      <c r="AN13" s="35"/>
      <c r="AO13" s="35"/>
      <c r="AP13" s="61"/>
      <c r="AQ13" s="40"/>
      <c r="AR13" s="53" t="s">
        <v>51</v>
      </c>
      <c r="AS13" s="35"/>
      <c r="AT13" s="35"/>
      <c r="AU13" s="35"/>
      <c r="AV13" s="36"/>
      <c r="AW13" s="40"/>
      <c r="AX13" s="121" t="s">
        <v>36</v>
      </c>
      <c r="AY13" s="35"/>
      <c r="AZ13" s="35"/>
      <c r="BA13" s="35"/>
      <c r="BB13" s="36"/>
      <c r="BC13" s="13">
        <v>1.0</v>
      </c>
      <c r="BD13" s="13" t="str">
        <f>IF($BC$7=2,IF($BC$13=2,"Measure","Default"),"Default")</f>
        <v>Default</v>
      </c>
      <c r="BE13" s="15" t="s">
        <v>3</v>
      </c>
      <c r="BF13" s="14"/>
      <c r="BG13" s="14"/>
      <c r="BH13" s="14"/>
      <c r="BI13" s="14"/>
      <c r="BJ13" s="14"/>
      <c r="BK13" s="14"/>
      <c r="BL13" s="114"/>
      <c r="BM13" s="114"/>
      <c r="BN13" s="14"/>
      <c r="BO13" s="14"/>
      <c r="BP13" s="14"/>
      <c r="BQ13" s="14"/>
      <c r="BR13" s="14"/>
      <c r="BS13" s="14"/>
      <c r="BT13" s="14"/>
      <c r="BU13" s="14"/>
      <c r="BV13" s="14"/>
      <c r="BW13" s="14"/>
      <c r="BX13" s="14"/>
      <c r="BY13" s="14"/>
      <c r="BZ13" s="14"/>
      <c r="CA13" s="7"/>
      <c r="CB13" s="24" t="s">
        <v>479</v>
      </c>
      <c r="CC13" s="45">
        <f>$CC$11/$CC$12</f>
        <v>4.25</v>
      </c>
      <c r="CD13" s="45">
        <f>$CD$11/$CD$12</f>
        <v>4.913793103</v>
      </c>
      <c r="CE13" s="8"/>
      <c r="CF13" s="8"/>
      <c r="CG13" s="8"/>
      <c r="CH13" s="8"/>
      <c r="CI13" s="8"/>
      <c r="CJ13" s="8"/>
      <c r="CK13" s="8"/>
      <c r="CL13" s="8"/>
      <c r="CM13" s="8"/>
      <c r="CN13" s="8"/>
      <c r="CO13" s="8"/>
      <c r="CP13" s="8"/>
      <c r="CQ13" s="8"/>
      <c r="CR13" s="8"/>
      <c r="CS13" s="8"/>
    </row>
    <row r="14" ht="12.0" customHeight="1">
      <c r="A14" s="11"/>
      <c r="B14" s="11"/>
      <c r="C14" s="11"/>
      <c r="D14" s="47" t="str">
        <f>'Variable Capacity unit'!$D$15</f>
        <v>Full</v>
      </c>
      <c r="E14" s="35"/>
      <c r="F14" s="35"/>
      <c r="G14" s="36"/>
      <c r="H14" s="95">
        <v>5950.0</v>
      </c>
      <c r="I14" s="35"/>
      <c r="J14" s="35"/>
      <c r="K14" s="36"/>
      <c r="L14" s="95">
        <v>1400.0</v>
      </c>
      <c r="M14" s="35"/>
      <c r="N14" s="35"/>
      <c r="O14" s="36"/>
      <c r="P14" s="49">
        <f>$H$14/$L$14</f>
        <v>4.25</v>
      </c>
      <c r="Q14" s="36"/>
      <c r="R14" s="11"/>
      <c r="S14" s="11"/>
      <c r="T14" s="11"/>
      <c r="U14" s="34" t="str">
        <f>'Variable Capacity unit'!$U$15</f>
        <v>CSPF</v>
      </c>
      <c r="V14" s="35"/>
      <c r="W14" s="35"/>
      <c r="X14" s="36"/>
      <c r="Y14" s="49">
        <f>'Two-stage Capacity unit'!$CF$3</f>
        <v>4.749925201</v>
      </c>
      <c r="Z14" s="35"/>
      <c r="AA14" s="35"/>
      <c r="AB14" s="36"/>
      <c r="AC14" s="59">
        <f>'Two-stage Capacity unit'!CF62</f>
        <v>4.749925201</v>
      </c>
      <c r="AD14" s="35"/>
      <c r="AE14" s="35"/>
      <c r="AF14" s="36"/>
      <c r="AG14" s="11"/>
      <c r="AH14" s="11"/>
      <c r="AI14" s="11"/>
      <c r="AJ14" s="11"/>
      <c r="AK14" s="11"/>
      <c r="AL14" s="11"/>
      <c r="AM14" s="11"/>
      <c r="AN14" s="11"/>
      <c r="AO14" s="11"/>
      <c r="AP14" s="11"/>
      <c r="AQ14" s="12"/>
      <c r="AR14" s="12"/>
      <c r="AS14" s="12"/>
      <c r="AT14" s="12"/>
      <c r="AU14" s="12"/>
      <c r="AV14" s="12"/>
      <c r="AW14" s="12"/>
      <c r="AX14" s="12"/>
      <c r="AY14" s="12"/>
      <c r="AZ14" s="12"/>
      <c r="BA14" s="12"/>
      <c r="BB14" s="12"/>
      <c r="BC14" s="13"/>
      <c r="BD14" s="13"/>
      <c r="BE14" s="15" t="s">
        <v>3</v>
      </c>
      <c r="BF14" s="14"/>
      <c r="BG14" s="14"/>
      <c r="BH14" s="14"/>
      <c r="BI14" s="14"/>
      <c r="BJ14" s="14"/>
      <c r="BK14" s="14"/>
      <c r="BL14" s="30"/>
      <c r="BM14" s="30"/>
      <c r="BN14" s="14"/>
      <c r="BO14" s="14"/>
      <c r="BP14" s="14"/>
      <c r="BQ14" s="14"/>
      <c r="BR14" s="14"/>
      <c r="BS14" s="14"/>
      <c r="BT14" s="14"/>
      <c r="BU14" s="14"/>
      <c r="BV14" s="14"/>
      <c r="BW14" s="14"/>
      <c r="BX14" s="14"/>
      <c r="BY14" s="14"/>
      <c r="BZ14" s="14"/>
      <c r="CA14" s="7"/>
      <c r="CB14" s="24"/>
      <c r="CC14" s="24"/>
      <c r="CD14" s="24"/>
      <c r="CE14" s="8"/>
      <c r="CF14" s="8"/>
      <c r="CG14" s="8"/>
      <c r="CH14" s="8"/>
      <c r="CI14" s="8"/>
      <c r="CJ14" s="8"/>
      <c r="CK14" s="8"/>
      <c r="CL14" s="8"/>
      <c r="CM14" s="8"/>
      <c r="CN14" s="8"/>
      <c r="CO14" s="8"/>
      <c r="CP14" s="8"/>
      <c r="CQ14" s="8"/>
      <c r="CR14" s="8"/>
      <c r="CS14" s="8"/>
    </row>
    <row r="15" ht="12.0" customHeight="1">
      <c r="A15" s="11"/>
      <c r="B15" s="11"/>
      <c r="C15" s="11"/>
      <c r="D15" s="47" t="str">
        <f>'Variable Capacity unit'!$D$17</f>
        <v>Minimum</v>
      </c>
      <c r="E15" s="35"/>
      <c r="F15" s="35"/>
      <c r="G15" s="36"/>
      <c r="H15" s="95">
        <v>2850.0</v>
      </c>
      <c r="I15" s="35"/>
      <c r="J15" s="35"/>
      <c r="K15" s="36"/>
      <c r="L15" s="95">
        <v>580.0</v>
      </c>
      <c r="M15" s="35"/>
      <c r="N15" s="35"/>
      <c r="O15" s="36"/>
      <c r="P15" s="49">
        <f>$H$15/$L$15</f>
        <v>4.913793103</v>
      </c>
      <c r="Q15" s="36"/>
      <c r="R15" s="11"/>
      <c r="S15" s="11"/>
      <c r="T15" s="11"/>
      <c r="U15" s="11"/>
      <c r="V15" s="11"/>
      <c r="W15" s="11"/>
      <c r="X15" s="11"/>
      <c r="Y15" s="11"/>
      <c r="Z15" s="11"/>
      <c r="AA15" s="11"/>
      <c r="AB15" s="11"/>
      <c r="AC15" s="11"/>
      <c r="AD15" s="11"/>
      <c r="AE15" s="11"/>
      <c r="AF15" s="11"/>
      <c r="AG15" s="11"/>
      <c r="AH15" s="11"/>
      <c r="AI15" s="11" t="str">
        <f>'Variable Capacity unit'!$AI$16</f>
        <v>(29℃）</v>
      </c>
      <c r="AJ15" s="11"/>
      <c r="AK15" s="47" t="str">
        <f>'Variable Capacity unit'!$AK$16</f>
        <v>Full</v>
      </c>
      <c r="AL15" s="35"/>
      <c r="AM15" s="35"/>
      <c r="AN15" s="35"/>
      <c r="AO15" s="35"/>
      <c r="AP15" s="61"/>
      <c r="AQ15" s="50" t="s">
        <v>36</v>
      </c>
      <c r="AR15" s="35"/>
      <c r="AS15" s="35"/>
      <c r="AT15" s="35"/>
      <c r="AU15" s="35"/>
      <c r="AV15" s="35"/>
      <c r="AW15" s="35"/>
      <c r="AX15" s="35"/>
      <c r="AY15" s="35"/>
      <c r="AZ15" s="35"/>
      <c r="BA15" s="35"/>
      <c r="BB15" s="36"/>
      <c r="BC15" s="13"/>
      <c r="BD15" s="13"/>
      <c r="BE15" s="15" t="s">
        <v>3</v>
      </c>
      <c r="BF15" s="14"/>
      <c r="BG15" s="14"/>
      <c r="BH15" s="14"/>
      <c r="BI15" s="14"/>
      <c r="BJ15" s="14"/>
      <c r="BK15" s="14"/>
      <c r="BL15" s="114"/>
      <c r="BM15" s="114"/>
      <c r="BN15" s="114"/>
      <c r="BO15" s="114"/>
      <c r="BP15" s="114"/>
      <c r="BQ15" s="114"/>
      <c r="BR15" s="14"/>
      <c r="BS15" s="14"/>
      <c r="BT15" s="14"/>
      <c r="BU15" s="14"/>
      <c r="BV15" s="14"/>
      <c r="BW15" s="14"/>
      <c r="BX15" s="14"/>
      <c r="BY15" s="14"/>
      <c r="BZ15" s="14"/>
      <c r="CA15" s="7"/>
      <c r="CB15" s="33" t="s">
        <v>52</v>
      </c>
      <c r="CC15" s="62" t="s">
        <v>53</v>
      </c>
      <c r="CD15" s="33" t="s">
        <v>54</v>
      </c>
      <c r="CE15" s="63" t="s">
        <v>55</v>
      </c>
      <c r="CF15" s="63" t="s">
        <v>56</v>
      </c>
      <c r="CG15" s="63" t="s">
        <v>57</v>
      </c>
      <c r="CI15" s="63" t="s">
        <v>58</v>
      </c>
      <c r="CK15" s="64" t="s">
        <v>59</v>
      </c>
      <c r="CL15" s="63" t="s">
        <v>60</v>
      </c>
      <c r="CN15" s="63" t="s">
        <v>29</v>
      </c>
      <c r="CP15" s="63" t="s">
        <v>60</v>
      </c>
      <c r="CS15" s="64" t="s">
        <v>63</v>
      </c>
    </row>
    <row r="16" ht="12.0" customHeight="1">
      <c r="A16" s="11"/>
      <c r="B16" s="11"/>
      <c r="C16" s="11"/>
      <c r="D16" s="11"/>
      <c r="E16" s="11"/>
      <c r="F16" s="11"/>
      <c r="G16" s="11"/>
      <c r="H16" s="11"/>
      <c r="I16" s="11"/>
      <c r="J16" s="11"/>
      <c r="K16" s="11"/>
      <c r="L16" s="11"/>
      <c r="M16" s="11"/>
      <c r="N16" s="11"/>
      <c r="O16" s="11"/>
      <c r="P16" s="11"/>
      <c r="Q16" s="11"/>
      <c r="R16" s="11"/>
      <c r="S16" s="11"/>
      <c r="T16" s="11"/>
      <c r="U16" s="34" t="str">
        <f>'Variable Capacity unit'!$U$17</f>
        <v>CD</v>
      </c>
      <c r="V16" s="35"/>
      <c r="W16" s="35"/>
      <c r="X16" s="36"/>
      <c r="Y16" s="59">
        <f>'Two-stage Capacity unit'!$CH$5</f>
        <v>0.25</v>
      </c>
      <c r="Z16" s="35"/>
      <c r="AA16" s="35"/>
      <c r="AB16" s="36"/>
      <c r="AC16" s="59">
        <f>'Two-stage Capacity unit'!CH64</f>
        <v>0.25</v>
      </c>
      <c r="AD16" s="35"/>
      <c r="AE16" s="35"/>
      <c r="AF16" s="36"/>
      <c r="AG16" s="11"/>
      <c r="AH16" s="11"/>
      <c r="AI16" s="11"/>
      <c r="AJ16" s="11"/>
      <c r="AK16" s="47" t="str">
        <f>'Variable Capacity unit'!$AK$18</f>
        <v>Minimum</v>
      </c>
      <c r="AL16" s="35"/>
      <c r="AM16" s="35"/>
      <c r="AN16" s="35"/>
      <c r="AO16" s="35"/>
      <c r="AP16" s="61"/>
      <c r="AQ16" s="50" t="s">
        <v>36</v>
      </c>
      <c r="AR16" s="35"/>
      <c r="AS16" s="35"/>
      <c r="AT16" s="35"/>
      <c r="AU16" s="35"/>
      <c r="AV16" s="35"/>
      <c r="AW16" s="35"/>
      <c r="AX16" s="35"/>
      <c r="AY16" s="35"/>
      <c r="AZ16" s="35"/>
      <c r="BA16" s="35"/>
      <c r="BB16" s="36"/>
      <c r="BC16" s="13"/>
      <c r="BD16" s="13"/>
      <c r="BE16" s="15" t="s">
        <v>3</v>
      </c>
      <c r="BF16" s="14"/>
      <c r="BG16" s="14"/>
      <c r="BH16" s="14"/>
      <c r="BI16" s="14"/>
      <c r="BJ16" s="14"/>
      <c r="BK16" s="14"/>
      <c r="BL16" s="114"/>
      <c r="BM16" s="114"/>
      <c r="BN16" s="114"/>
      <c r="BO16" s="114"/>
      <c r="BP16" s="114"/>
      <c r="BQ16" s="114"/>
      <c r="BR16" s="14"/>
      <c r="BS16" s="14"/>
      <c r="BT16" s="14"/>
      <c r="BU16" s="14"/>
      <c r="BV16" s="14"/>
      <c r="BW16" s="14"/>
      <c r="BX16" s="14"/>
      <c r="BY16" s="14"/>
      <c r="BZ16" s="14"/>
      <c r="CA16" s="8"/>
      <c r="CE16" s="64" t="s">
        <v>480</v>
      </c>
      <c r="CF16" s="66" t="s">
        <v>481</v>
      </c>
      <c r="CG16" s="66" t="s">
        <v>482</v>
      </c>
      <c r="CH16" s="66" t="s">
        <v>483</v>
      </c>
      <c r="CI16" s="67" t="s">
        <v>34</v>
      </c>
      <c r="CJ16" s="67" t="s">
        <v>69</v>
      </c>
      <c r="CK16" s="66" t="s">
        <v>484</v>
      </c>
      <c r="CL16" s="67" t="s">
        <v>34</v>
      </c>
      <c r="CM16" s="67" t="s">
        <v>69</v>
      </c>
      <c r="CN16" s="67" t="s">
        <v>34</v>
      </c>
      <c r="CO16" s="67" t="s">
        <v>69</v>
      </c>
      <c r="CP16" s="67" t="s">
        <v>485</v>
      </c>
      <c r="CQ16" s="67" t="s">
        <v>486</v>
      </c>
      <c r="CR16" s="67" t="s">
        <v>74</v>
      </c>
      <c r="CS16" s="66" t="s">
        <v>487</v>
      </c>
    </row>
    <row r="17" ht="12.0" customHeight="1">
      <c r="A17" s="11"/>
      <c r="B17" s="11"/>
      <c r="C17" s="11"/>
      <c r="D17" s="11" t="str">
        <f>'Variable Capacity unit'!$D$19</f>
        <v>Low humidity and Cyclic condition (29℃)</v>
      </c>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2"/>
      <c r="AR17" s="12"/>
      <c r="AS17" s="12"/>
      <c r="AT17" s="12"/>
      <c r="AU17" s="12"/>
      <c r="AV17" s="12"/>
      <c r="AW17" s="12"/>
      <c r="AX17" s="12"/>
      <c r="AY17" s="12"/>
      <c r="AZ17" s="12"/>
      <c r="BA17" s="12"/>
      <c r="BB17" s="12"/>
      <c r="BC17" s="13"/>
      <c r="BD17" s="13"/>
      <c r="BE17" s="15" t="s">
        <v>3</v>
      </c>
      <c r="BF17" s="14"/>
      <c r="BG17" s="14"/>
      <c r="BH17" s="14"/>
      <c r="BI17" s="14"/>
      <c r="BJ17" s="14"/>
      <c r="BK17" s="14"/>
      <c r="BL17" s="30"/>
      <c r="BM17" s="30"/>
      <c r="BN17" s="30"/>
      <c r="BO17" s="30"/>
      <c r="BP17" s="30"/>
      <c r="BQ17" s="30"/>
      <c r="BR17" s="14"/>
      <c r="BS17" s="14"/>
      <c r="BT17" s="14"/>
      <c r="BU17" s="14"/>
      <c r="BV17" s="14"/>
      <c r="BW17" s="14"/>
      <c r="BX17" s="14"/>
      <c r="BY17" s="14"/>
      <c r="BZ17" s="14"/>
      <c r="CA17" s="8"/>
      <c r="CB17" s="51" t="s">
        <v>79</v>
      </c>
      <c r="CC17" s="51" t="s">
        <v>488</v>
      </c>
      <c r="CD17" s="51" t="s">
        <v>489</v>
      </c>
      <c r="CE17" s="67" t="s">
        <v>82</v>
      </c>
      <c r="CI17" s="64" t="s">
        <v>490</v>
      </c>
      <c r="CJ17" s="64" t="s">
        <v>491</v>
      </c>
      <c r="CL17" s="64" t="s">
        <v>492</v>
      </c>
      <c r="CM17" s="64" t="s">
        <v>493</v>
      </c>
      <c r="CN17" s="64" t="s">
        <v>494</v>
      </c>
      <c r="CO17" s="64" t="s">
        <v>495</v>
      </c>
      <c r="CP17" s="64" t="s">
        <v>496</v>
      </c>
      <c r="CQ17" s="64" t="s">
        <v>497</v>
      </c>
      <c r="CR17" s="64" t="s">
        <v>498</v>
      </c>
    </row>
    <row r="18" ht="12.0" customHeight="1">
      <c r="A18" s="11"/>
      <c r="B18" s="11"/>
      <c r="C18" s="11"/>
      <c r="D18" s="11"/>
      <c r="E18" s="11"/>
      <c r="F18" s="11"/>
      <c r="G18" s="11"/>
      <c r="H18" s="113" t="str">
        <f>'Variable Capacity unit'!$H$8</f>
        <v>Capacity [W]</v>
      </c>
      <c r="I18" s="71"/>
      <c r="J18" s="71"/>
      <c r="K18" s="74"/>
      <c r="L18" s="113" t="str">
        <f>'Variable Capacity unit'!$L$8</f>
        <v>Power [W]</v>
      </c>
      <c r="M18" s="71"/>
      <c r="N18" s="71"/>
      <c r="O18" s="74"/>
      <c r="P18" s="44" t="str">
        <f>'Variable Capacity unit'!$P$8</f>
        <v>EER</v>
      </c>
      <c r="Q18" s="36"/>
      <c r="R18" s="11"/>
      <c r="S18" s="11"/>
      <c r="T18" s="11"/>
      <c r="U18" s="11"/>
      <c r="V18" s="11"/>
      <c r="W18" s="11"/>
      <c r="X18" s="11"/>
      <c r="Y18" s="11"/>
      <c r="Z18" s="11"/>
      <c r="AA18" s="11"/>
      <c r="AB18" s="11"/>
      <c r="AC18" s="11"/>
      <c r="AD18" s="11"/>
      <c r="AE18" s="11"/>
      <c r="AF18" s="11"/>
      <c r="AG18" s="11"/>
      <c r="AH18" s="11"/>
      <c r="AI18" s="11" t="str">
        <f>'Variable Capacity unit'!$AI$21</f>
        <v>(29℃ Low Humidity and cyclic)</v>
      </c>
      <c r="AJ18" s="11"/>
      <c r="AK18" s="11"/>
      <c r="AL18" s="11"/>
      <c r="AM18" s="11"/>
      <c r="AN18" s="11"/>
      <c r="AO18" s="11"/>
      <c r="AP18" s="11"/>
      <c r="AQ18" s="12"/>
      <c r="AR18" s="12"/>
      <c r="AS18" s="12"/>
      <c r="AT18" s="12"/>
      <c r="AU18" s="12"/>
      <c r="AV18" s="12"/>
      <c r="AW18" s="12"/>
      <c r="AX18" s="12"/>
      <c r="AY18" s="12"/>
      <c r="AZ18" s="12"/>
      <c r="BA18" s="12"/>
      <c r="BB18" s="12"/>
      <c r="BC18" s="13"/>
      <c r="BD18" s="13"/>
      <c r="BE18" s="15" t="s">
        <v>3</v>
      </c>
      <c r="BF18" s="14"/>
      <c r="BG18" s="14"/>
      <c r="BH18" s="14"/>
      <c r="BI18" s="14"/>
      <c r="BJ18" s="14"/>
      <c r="BK18" s="14"/>
      <c r="BL18" s="30"/>
      <c r="BM18" s="30"/>
      <c r="BN18" s="30"/>
      <c r="BO18" s="30"/>
      <c r="BP18" s="30"/>
      <c r="BQ18" s="30"/>
      <c r="BR18" s="14"/>
      <c r="BS18" s="14"/>
      <c r="BT18" s="14"/>
      <c r="BU18" s="14"/>
      <c r="BV18" s="14"/>
      <c r="BW18" s="14"/>
      <c r="BX18" s="14"/>
      <c r="BY18" s="14"/>
      <c r="BZ18" s="14"/>
      <c r="CA18" s="8"/>
      <c r="CB18" s="51">
        <v>1.0</v>
      </c>
      <c r="CC18" s="51">
        <f>data!$D22</f>
        <v>15</v>
      </c>
      <c r="CD18" s="51">
        <f>data!$E22</f>
        <v>0</v>
      </c>
      <c r="CE18" s="75">
        <f t="shared" ref="CE18:CE48" si="1">IF($CC$3*($CC18-$CH$8)/($CH$9-$CH$8)&lt;0,0,$CC$3*($CC18-$CH$8)/($CH$9-$CH$8))</f>
        <v>0</v>
      </c>
      <c r="CF18" s="76">
        <f t="shared" ref="CF18:CF48" si="2">1-$CH$5*(1-$CG18)</f>
        <v>0.75</v>
      </c>
      <c r="CG18" s="76">
        <f t="shared" ref="CG18:CG48" si="3">IF($CE18&lt;$CJ18,$CE18/$CJ18,1)</f>
        <v>0</v>
      </c>
      <c r="CH18" s="76">
        <f t="shared" ref="CH18:CH48" si="4">IF(($CI18-$CE18)/($CI18-$CJ18)&gt;1,1,IF(($CI18-$CE18)/($CI18-$CJ18)&lt;0,0,($CI18-$CE18)/($CI18-$CJ18)))</f>
        <v>1</v>
      </c>
      <c r="CI18" s="77">
        <f t="shared" ref="CI18:CI48" si="5">$CC$6+($CC$11-$CC$6)/(35-29)*(35-$CC18)</f>
        <v>7000</v>
      </c>
      <c r="CJ18" s="77">
        <f t="shared" ref="CJ18:CJ48" si="6">$CD$6+($CD$11-$CD$6)/(35-29)*(35-$CC18)</f>
        <v>3325.44104</v>
      </c>
      <c r="CK18" s="75">
        <f t="shared" ref="CK18:CK48" si="7">IF($CE18&lt;$CI18,$CE18*$CD18,$CI18*$CD18)</f>
        <v>0</v>
      </c>
      <c r="CL18" s="77">
        <f t="shared" ref="CL18:CL48" si="8">$CC$7+($CC$12-$CC$7)/(35-29)*(35-$CC18)</f>
        <v>1120</v>
      </c>
      <c r="CM18" s="77">
        <f t="shared" ref="CM18:CM48" si="9">$CD$7+($CD$12-$CD$7)/(35-29)*(35-$CC18)</f>
        <v>452.6622903</v>
      </c>
      <c r="CN18" s="25">
        <f t="shared" ref="CN18:CN48" si="10">$CI18/$CL18</f>
        <v>6.25</v>
      </c>
      <c r="CO18" s="25">
        <f t="shared" ref="CO18:CO48" si="11">$CJ18/$CM18</f>
        <v>7.346406165</v>
      </c>
      <c r="CP18" s="77">
        <f t="shared" ref="CP18:CP48" si="12">IF($CE18&lt;=$CJ18,$CG18*$CM18/$CF18,0)</f>
        <v>0</v>
      </c>
      <c r="CQ18" s="77">
        <f t="shared" ref="CQ18:CQ48" si="13">IF($CJ18&lt;$CE18,IF($CE18&lt;=$CI18,$CH18*$CM18+(1-$CH18)*$CL18,0),0)</f>
        <v>0</v>
      </c>
      <c r="CR18" s="77">
        <f t="shared" ref="CR18:CR48" si="14">IF($CE18&gt;$CI18,$CL18,0)</f>
        <v>0</v>
      </c>
      <c r="CS18" s="75">
        <f t="shared" ref="CS18:CS48" si="15">IF($CF18=0,0,$CP18*$CD18+$CQ18*$CD18+$CR18*$CD18)</f>
        <v>0</v>
      </c>
    </row>
    <row r="19" ht="12.0" customHeight="1">
      <c r="A19" s="11"/>
      <c r="B19" s="11"/>
      <c r="C19" s="11"/>
      <c r="D19" s="34" t="str">
        <f>'Variable Capacity unit'!$D$23</f>
        <v>Min Dry Coil</v>
      </c>
      <c r="E19" s="35"/>
      <c r="F19" s="35"/>
      <c r="G19" s="36"/>
      <c r="H19" s="105">
        <v>3300.0</v>
      </c>
      <c r="I19" s="35"/>
      <c r="J19" s="35"/>
      <c r="K19" s="36"/>
      <c r="L19" s="105">
        <v>580.0</v>
      </c>
      <c r="M19" s="35"/>
      <c r="N19" s="35"/>
      <c r="O19" s="36"/>
      <c r="P19" s="59">
        <f>$H$19/$L$19</f>
        <v>5.689655172</v>
      </c>
      <c r="Q19" s="36"/>
      <c r="R19" s="11"/>
      <c r="S19" s="11"/>
      <c r="T19" s="11"/>
      <c r="U19" s="11"/>
      <c r="V19" s="11"/>
      <c r="W19" s="11"/>
      <c r="X19" s="11"/>
      <c r="Y19" s="11"/>
      <c r="Z19" s="11"/>
      <c r="AA19" s="11"/>
      <c r="AB19" s="11"/>
      <c r="AC19" s="11"/>
      <c r="AD19" s="11"/>
      <c r="AE19" s="11"/>
      <c r="AF19" s="11"/>
      <c r="AG19" s="11"/>
      <c r="AH19" s="11"/>
      <c r="AI19" s="11"/>
      <c r="AJ19" s="11"/>
      <c r="AK19" s="34" t="str">
        <f>'Variable Capacity unit'!$AK$24</f>
        <v>Min Dry Coil</v>
      </c>
      <c r="AL19" s="35"/>
      <c r="AM19" s="35"/>
      <c r="AN19" s="35"/>
      <c r="AO19" s="35"/>
      <c r="AP19" s="61"/>
      <c r="AQ19" s="73"/>
      <c r="AR19" s="116" t="s">
        <v>51</v>
      </c>
      <c r="AS19" s="79"/>
      <c r="AT19" s="79"/>
      <c r="AU19" s="79"/>
      <c r="AV19" s="91"/>
      <c r="AW19" s="73"/>
      <c r="AX19" s="116" t="s">
        <v>36</v>
      </c>
      <c r="AY19" s="79"/>
      <c r="AZ19" s="79"/>
      <c r="BA19" s="79"/>
      <c r="BB19" s="91"/>
      <c r="BC19" s="13">
        <v>1.0</v>
      </c>
      <c r="BD19" s="13" t="str">
        <f>IF($BC$7=2,IF($BC$19=2,"Measure","Default"),"Default")</f>
        <v>Default</v>
      </c>
      <c r="BE19" s="15" t="s">
        <v>3</v>
      </c>
      <c r="BF19" s="14"/>
      <c r="BG19" s="14"/>
      <c r="BH19" s="14"/>
      <c r="BI19" s="14"/>
      <c r="BJ19" s="14"/>
      <c r="BK19" s="14"/>
      <c r="BL19" s="30"/>
      <c r="BM19" s="30"/>
      <c r="BN19" s="30"/>
      <c r="BO19" s="30"/>
      <c r="BP19" s="30"/>
      <c r="BQ19" s="30"/>
      <c r="BR19" s="14"/>
      <c r="BS19" s="14"/>
      <c r="BT19" s="14"/>
      <c r="BU19" s="14"/>
      <c r="BV19" s="14"/>
      <c r="BW19" s="14"/>
      <c r="BX19" s="14"/>
      <c r="BY19" s="14"/>
      <c r="BZ19" s="14"/>
      <c r="CA19" s="8"/>
      <c r="CB19" s="51">
        <v>2.0</v>
      </c>
      <c r="CC19" s="51">
        <f>data!$D23</f>
        <v>16</v>
      </c>
      <c r="CD19" s="51">
        <f>data!$E23</f>
        <v>0</v>
      </c>
      <c r="CE19" s="75">
        <f t="shared" si="1"/>
        <v>0</v>
      </c>
      <c r="CF19" s="76">
        <f t="shared" si="2"/>
        <v>0.75</v>
      </c>
      <c r="CG19" s="76">
        <f t="shared" si="3"/>
        <v>0</v>
      </c>
      <c r="CH19" s="76">
        <f t="shared" si="4"/>
        <v>1</v>
      </c>
      <c r="CI19" s="77">
        <f t="shared" si="5"/>
        <v>6925</v>
      </c>
      <c r="CJ19" s="77">
        <f t="shared" si="6"/>
        <v>3291.480966</v>
      </c>
      <c r="CK19" s="75">
        <f t="shared" si="7"/>
        <v>0</v>
      </c>
      <c r="CL19" s="77">
        <f t="shared" si="8"/>
        <v>1140</v>
      </c>
      <c r="CM19" s="77">
        <f t="shared" si="9"/>
        <v>461.757841</v>
      </c>
      <c r="CN19" s="25">
        <f t="shared" si="10"/>
        <v>6.074561404</v>
      </c>
      <c r="CO19" s="25">
        <f t="shared" si="11"/>
        <v>7.128153923</v>
      </c>
      <c r="CP19" s="77">
        <f t="shared" si="12"/>
        <v>0</v>
      </c>
      <c r="CQ19" s="77">
        <f t="shared" si="13"/>
        <v>0</v>
      </c>
      <c r="CR19" s="77">
        <f t="shared" si="14"/>
        <v>0</v>
      </c>
      <c r="CS19" s="75">
        <f t="shared" si="15"/>
        <v>0</v>
      </c>
    </row>
    <row r="20" ht="12.0" customHeight="1">
      <c r="A20" s="11"/>
      <c r="B20" s="11"/>
      <c r="C20" s="11"/>
      <c r="D20" s="34" t="str">
        <f>'Variable Capacity unit'!$D$24</f>
        <v>Min Cyclic</v>
      </c>
      <c r="E20" s="35"/>
      <c r="F20" s="35"/>
      <c r="G20" s="36"/>
      <c r="H20" s="105">
        <v>2500.0</v>
      </c>
      <c r="I20" s="35"/>
      <c r="J20" s="35"/>
      <c r="K20" s="36"/>
      <c r="L20" s="105">
        <v>480.0</v>
      </c>
      <c r="M20" s="35"/>
      <c r="N20" s="35"/>
      <c r="O20" s="36"/>
      <c r="P20" s="59">
        <f>$H$20/$L$20</f>
        <v>5.208333333</v>
      </c>
      <c r="Q20" s="36"/>
      <c r="R20" s="11"/>
      <c r="S20" s="11"/>
      <c r="T20" s="11"/>
      <c r="U20" s="11"/>
      <c r="V20" s="11"/>
      <c r="W20" s="11"/>
      <c r="X20" s="11"/>
      <c r="Y20" s="11"/>
      <c r="Z20" s="11"/>
      <c r="AA20" s="11"/>
      <c r="AB20" s="11"/>
      <c r="AC20" s="11"/>
      <c r="AD20" s="11"/>
      <c r="AE20" s="11"/>
      <c r="AF20" s="11"/>
      <c r="AG20" s="11"/>
      <c r="AH20" s="11"/>
      <c r="AI20" s="11"/>
      <c r="AJ20" s="11"/>
      <c r="AK20" s="34" t="str">
        <f>'Variable Capacity unit'!$AK$25</f>
        <v>Min Cyclic</v>
      </c>
      <c r="AL20" s="35"/>
      <c r="AM20" s="35"/>
      <c r="AN20" s="35"/>
      <c r="AO20" s="35"/>
      <c r="AP20" s="61"/>
      <c r="AQ20" s="117"/>
      <c r="AR20" s="86"/>
      <c r="AS20" s="87"/>
      <c r="AT20" s="87"/>
      <c r="AU20" s="87"/>
      <c r="AV20" s="93"/>
      <c r="AW20" s="117"/>
      <c r="AX20" s="86"/>
      <c r="AY20" s="87"/>
      <c r="AZ20" s="87"/>
      <c r="BA20" s="87"/>
      <c r="BB20" s="93"/>
      <c r="BC20" s="13"/>
      <c r="BD20" s="13"/>
      <c r="BE20" s="15" t="s">
        <v>3</v>
      </c>
      <c r="BF20" s="14"/>
      <c r="BG20" s="14"/>
      <c r="BH20" s="14"/>
      <c r="BI20" s="14"/>
      <c r="BJ20" s="14"/>
      <c r="BK20" s="14"/>
      <c r="BL20" s="30"/>
      <c r="BM20" s="30"/>
      <c r="BN20" s="30"/>
      <c r="BO20" s="30"/>
      <c r="BP20" s="30"/>
      <c r="BQ20" s="30"/>
      <c r="BR20" s="14"/>
      <c r="BS20" s="14"/>
      <c r="BT20" s="14"/>
      <c r="BU20" s="14"/>
      <c r="BV20" s="14"/>
      <c r="BW20" s="14"/>
      <c r="BX20" s="14"/>
      <c r="BY20" s="14"/>
      <c r="BZ20" s="14"/>
      <c r="CA20" s="8"/>
      <c r="CB20" s="51">
        <v>3.0</v>
      </c>
      <c r="CC20" s="51">
        <f>data!$D24</f>
        <v>17</v>
      </c>
      <c r="CD20" s="51">
        <f>data!$E24</f>
        <v>0</v>
      </c>
      <c r="CE20" s="75">
        <f t="shared" si="1"/>
        <v>0</v>
      </c>
      <c r="CF20" s="76">
        <f t="shared" si="2"/>
        <v>0.75</v>
      </c>
      <c r="CG20" s="76">
        <f t="shared" si="3"/>
        <v>0</v>
      </c>
      <c r="CH20" s="76">
        <f t="shared" si="4"/>
        <v>1</v>
      </c>
      <c r="CI20" s="77">
        <f t="shared" si="5"/>
        <v>6850</v>
      </c>
      <c r="CJ20" s="77">
        <f t="shared" si="6"/>
        <v>3257.520891</v>
      </c>
      <c r="CK20" s="75">
        <f t="shared" si="7"/>
        <v>0</v>
      </c>
      <c r="CL20" s="77">
        <f t="shared" si="8"/>
        <v>1160</v>
      </c>
      <c r="CM20" s="77">
        <f t="shared" si="9"/>
        <v>470.8533917</v>
      </c>
      <c r="CN20" s="25">
        <f t="shared" si="10"/>
        <v>5.905172414</v>
      </c>
      <c r="CO20" s="25">
        <f t="shared" si="11"/>
        <v>6.918333708</v>
      </c>
      <c r="CP20" s="77">
        <f t="shared" si="12"/>
        <v>0</v>
      </c>
      <c r="CQ20" s="77">
        <f t="shared" si="13"/>
        <v>0</v>
      </c>
      <c r="CR20" s="77">
        <f t="shared" si="14"/>
        <v>0</v>
      </c>
      <c r="CS20" s="75">
        <f t="shared" si="15"/>
        <v>0</v>
      </c>
    </row>
    <row r="21" ht="12.0" customHeight="1">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2"/>
      <c r="BB21" s="12"/>
      <c r="BC21" s="13"/>
      <c r="BD21" s="13"/>
      <c r="BE21" s="15" t="s">
        <v>3</v>
      </c>
      <c r="BF21" s="14"/>
      <c r="BG21" s="14"/>
      <c r="BH21" s="14"/>
      <c r="BI21" s="14"/>
      <c r="BJ21" s="14"/>
      <c r="BK21" s="14"/>
      <c r="BL21" s="14"/>
      <c r="BM21" s="14"/>
      <c r="BN21" s="14"/>
      <c r="BO21" s="14"/>
      <c r="BP21" s="14"/>
      <c r="BQ21" s="14"/>
      <c r="BR21" s="14"/>
      <c r="BS21" s="14"/>
      <c r="BT21" s="14"/>
      <c r="BU21" s="14"/>
      <c r="BV21" s="14"/>
      <c r="BW21" s="14"/>
      <c r="BX21" s="14"/>
      <c r="BY21" s="14"/>
      <c r="BZ21" s="14"/>
      <c r="CA21" s="8"/>
      <c r="CB21" s="51">
        <v>4.0</v>
      </c>
      <c r="CC21" s="51">
        <f>data!$D25</f>
        <v>18</v>
      </c>
      <c r="CD21" s="51">
        <f>data!$E25</f>
        <v>0</v>
      </c>
      <c r="CE21" s="75">
        <f t="shared" si="1"/>
        <v>0</v>
      </c>
      <c r="CF21" s="76">
        <f t="shared" si="2"/>
        <v>0.75</v>
      </c>
      <c r="CG21" s="76">
        <f t="shared" si="3"/>
        <v>0</v>
      </c>
      <c r="CH21" s="76">
        <f t="shared" si="4"/>
        <v>1</v>
      </c>
      <c r="CI21" s="77">
        <f t="shared" si="5"/>
        <v>6775</v>
      </c>
      <c r="CJ21" s="77">
        <f t="shared" si="6"/>
        <v>3223.560817</v>
      </c>
      <c r="CK21" s="75">
        <f t="shared" si="7"/>
        <v>0</v>
      </c>
      <c r="CL21" s="77">
        <f t="shared" si="8"/>
        <v>1180</v>
      </c>
      <c r="CM21" s="77">
        <f t="shared" si="9"/>
        <v>479.9489424</v>
      </c>
      <c r="CN21" s="25">
        <f t="shared" si="10"/>
        <v>5.741525424</v>
      </c>
      <c r="CO21" s="25">
        <f t="shared" si="11"/>
        <v>6.716466133</v>
      </c>
      <c r="CP21" s="77">
        <f t="shared" si="12"/>
        <v>0</v>
      </c>
      <c r="CQ21" s="77">
        <f t="shared" si="13"/>
        <v>0</v>
      </c>
      <c r="CR21" s="77">
        <f t="shared" si="14"/>
        <v>0</v>
      </c>
      <c r="CS21" s="75">
        <f t="shared" si="15"/>
        <v>0</v>
      </c>
    </row>
    <row r="22" ht="12.0" customHeight="1">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2"/>
      <c r="BB22" s="12"/>
      <c r="BC22" s="13"/>
      <c r="BD22" s="13"/>
      <c r="BE22" s="15" t="s">
        <v>3</v>
      </c>
      <c r="BF22" s="14"/>
      <c r="BG22" s="14"/>
      <c r="BH22" s="14"/>
      <c r="BI22" s="14"/>
      <c r="BJ22" s="14"/>
      <c r="BK22" s="14"/>
      <c r="BL22" s="14"/>
      <c r="BM22" s="14"/>
      <c r="BN22" s="14"/>
      <c r="BO22" s="14"/>
      <c r="BP22" s="14"/>
      <c r="BQ22" s="14"/>
      <c r="BR22" s="14"/>
      <c r="BS22" s="14"/>
      <c r="BT22" s="14"/>
      <c r="BU22" s="14"/>
      <c r="BV22" s="14"/>
      <c r="BW22" s="14"/>
      <c r="BX22" s="14"/>
      <c r="BY22" s="14"/>
      <c r="BZ22" s="14"/>
      <c r="CA22" s="8"/>
      <c r="CB22" s="51">
        <v>5.0</v>
      </c>
      <c r="CC22" s="51">
        <f>data!$D26</f>
        <v>19</v>
      </c>
      <c r="CD22" s="51">
        <f>data!$E26</f>
        <v>0</v>
      </c>
      <c r="CE22" s="75">
        <f t="shared" si="1"/>
        <v>0</v>
      </c>
      <c r="CF22" s="76">
        <f t="shared" si="2"/>
        <v>0.75</v>
      </c>
      <c r="CG22" s="76">
        <f t="shared" si="3"/>
        <v>0</v>
      </c>
      <c r="CH22" s="76">
        <f t="shared" si="4"/>
        <v>1</v>
      </c>
      <c r="CI22" s="77">
        <f t="shared" si="5"/>
        <v>6700</v>
      </c>
      <c r="CJ22" s="77">
        <f t="shared" si="6"/>
        <v>3189.600743</v>
      </c>
      <c r="CK22" s="75">
        <f t="shared" si="7"/>
        <v>0</v>
      </c>
      <c r="CL22" s="77">
        <f t="shared" si="8"/>
        <v>1200</v>
      </c>
      <c r="CM22" s="77">
        <f t="shared" si="9"/>
        <v>489.0444931</v>
      </c>
      <c r="CN22" s="25">
        <f t="shared" si="10"/>
        <v>5.583333333</v>
      </c>
      <c r="CO22" s="25">
        <f t="shared" si="11"/>
        <v>6.522107473</v>
      </c>
      <c r="CP22" s="77">
        <f t="shared" si="12"/>
        <v>0</v>
      </c>
      <c r="CQ22" s="77">
        <f t="shared" si="13"/>
        <v>0</v>
      </c>
      <c r="CR22" s="77">
        <f t="shared" si="14"/>
        <v>0</v>
      </c>
      <c r="CS22" s="75">
        <f t="shared" si="15"/>
        <v>0</v>
      </c>
    </row>
    <row r="23" ht="12.0" customHeight="1">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2"/>
      <c r="BB23" s="12"/>
      <c r="BC23" s="13"/>
      <c r="BD23" s="13"/>
      <c r="BE23" s="15" t="s">
        <v>3</v>
      </c>
      <c r="BF23" s="14"/>
      <c r="BG23" s="14"/>
      <c r="BH23" s="14"/>
      <c r="BI23" s="14"/>
      <c r="BJ23" s="14"/>
      <c r="BK23" s="14"/>
      <c r="BL23" s="14"/>
      <c r="BM23" s="14"/>
      <c r="BN23" s="14"/>
      <c r="BO23" s="14"/>
      <c r="BP23" s="14"/>
      <c r="BQ23" s="14"/>
      <c r="BR23" s="14"/>
      <c r="BS23" s="14"/>
      <c r="BT23" s="14"/>
      <c r="BU23" s="14"/>
      <c r="BV23" s="14"/>
      <c r="BW23" s="14"/>
      <c r="BX23" s="14"/>
      <c r="BY23" s="14"/>
      <c r="BZ23" s="14"/>
      <c r="CA23" s="8"/>
      <c r="CB23" s="51">
        <v>6.0</v>
      </c>
      <c r="CC23" s="51">
        <f>data!$D27</f>
        <v>20</v>
      </c>
      <c r="CD23" s="51">
        <f>data!$E27</f>
        <v>0</v>
      </c>
      <c r="CE23" s="75">
        <f t="shared" si="1"/>
        <v>0</v>
      </c>
      <c r="CF23" s="76">
        <f t="shared" si="2"/>
        <v>0.75</v>
      </c>
      <c r="CG23" s="76">
        <f t="shared" si="3"/>
        <v>0</v>
      </c>
      <c r="CH23" s="76">
        <f t="shared" si="4"/>
        <v>1</v>
      </c>
      <c r="CI23" s="77">
        <f t="shared" si="5"/>
        <v>6625</v>
      </c>
      <c r="CJ23" s="77">
        <f t="shared" si="6"/>
        <v>3155.640669</v>
      </c>
      <c r="CK23" s="75">
        <f t="shared" si="7"/>
        <v>0</v>
      </c>
      <c r="CL23" s="77">
        <f t="shared" si="8"/>
        <v>1220</v>
      </c>
      <c r="CM23" s="77">
        <f t="shared" si="9"/>
        <v>498.1400438</v>
      </c>
      <c r="CN23" s="25">
        <f t="shared" si="10"/>
        <v>5.430327869</v>
      </c>
      <c r="CO23" s="25">
        <f t="shared" si="11"/>
        <v>6.334846411</v>
      </c>
      <c r="CP23" s="77">
        <f t="shared" si="12"/>
        <v>0</v>
      </c>
      <c r="CQ23" s="77">
        <f t="shared" si="13"/>
        <v>0</v>
      </c>
      <c r="CR23" s="77">
        <f t="shared" si="14"/>
        <v>0</v>
      </c>
      <c r="CS23" s="75">
        <f t="shared" si="15"/>
        <v>0</v>
      </c>
    </row>
    <row r="24" ht="12.0" customHeight="1">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2"/>
      <c r="BB24" s="12"/>
      <c r="BC24" s="13"/>
      <c r="BD24" s="13"/>
      <c r="BE24" s="15" t="s">
        <v>3</v>
      </c>
      <c r="BF24" s="14"/>
      <c r="BG24" s="14"/>
      <c r="BH24" s="14"/>
      <c r="BI24" s="14"/>
      <c r="BJ24" s="14"/>
      <c r="BK24" s="14"/>
      <c r="BL24" s="14"/>
      <c r="BM24" s="14"/>
      <c r="BN24" s="14"/>
      <c r="BO24" s="14"/>
      <c r="BP24" s="14"/>
      <c r="BQ24" s="14"/>
      <c r="BR24" s="14"/>
      <c r="BS24" s="14"/>
      <c r="BT24" s="14"/>
      <c r="BU24" s="14"/>
      <c r="BV24" s="14"/>
      <c r="BW24" s="14"/>
      <c r="BX24" s="14"/>
      <c r="BY24" s="14"/>
      <c r="BZ24" s="14"/>
      <c r="CA24" s="8"/>
      <c r="CB24" s="51">
        <v>7.0</v>
      </c>
      <c r="CC24" s="51">
        <f>data!$D28</f>
        <v>21</v>
      </c>
      <c r="CD24" s="51">
        <f>data!$E28</f>
        <v>100</v>
      </c>
      <c r="CE24" s="75">
        <f t="shared" si="1"/>
        <v>366.6666667</v>
      </c>
      <c r="CF24" s="76">
        <f t="shared" si="2"/>
        <v>0.7793645246</v>
      </c>
      <c r="CG24" s="76">
        <f t="shared" si="3"/>
        <v>0.1174580985</v>
      </c>
      <c r="CH24" s="76">
        <f t="shared" si="4"/>
        <v>1</v>
      </c>
      <c r="CI24" s="77">
        <f t="shared" si="5"/>
        <v>6550</v>
      </c>
      <c r="CJ24" s="77">
        <f t="shared" si="6"/>
        <v>3121.680594</v>
      </c>
      <c r="CK24" s="75">
        <f t="shared" si="7"/>
        <v>36666.66667</v>
      </c>
      <c r="CL24" s="77">
        <f t="shared" si="8"/>
        <v>1240</v>
      </c>
      <c r="CM24" s="77">
        <f t="shared" si="9"/>
        <v>507.2355945</v>
      </c>
      <c r="CN24" s="25">
        <f t="shared" si="10"/>
        <v>5.282258065</v>
      </c>
      <c r="CO24" s="25">
        <f t="shared" si="11"/>
        <v>6.154301134</v>
      </c>
      <c r="CP24" s="77">
        <f t="shared" si="12"/>
        <v>76.44552263</v>
      </c>
      <c r="CQ24" s="77">
        <f t="shared" si="13"/>
        <v>0</v>
      </c>
      <c r="CR24" s="77">
        <f t="shared" si="14"/>
        <v>0</v>
      </c>
      <c r="CS24" s="75">
        <f t="shared" si="15"/>
        <v>7644.552263</v>
      </c>
    </row>
    <row r="25" ht="12.0" customHeight="1">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2"/>
      <c r="BB25" s="12"/>
      <c r="BC25" s="13"/>
      <c r="BD25" s="13"/>
      <c r="BE25" s="15" t="s">
        <v>3</v>
      </c>
      <c r="BF25" s="14"/>
      <c r="BG25" s="14"/>
      <c r="BH25" s="14"/>
      <c r="BI25" s="14"/>
      <c r="BJ25" s="14"/>
      <c r="BK25" s="14"/>
      <c r="BL25" s="14"/>
      <c r="BM25" s="14"/>
      <c r="BN25" s="14"/>
      <c r="BO25" s="14"/>
      <c r="BP25" s="14"/>
      <c r="BQ25" s="14"/>
      <c r="BR25" s="14"/>
      <c r="BS25" s="14"/>
      <c r="BT25" s="14"/>
      <c r="BU25" s="14"/>
      <c r="BV25" s="14"/>
      <c r="BW25" s="14"/>
      <c r="BX25" s="14"/>
      <c r="BY25" s="14"/>
      <c r="BZ25" s="14"/>
      <c r="CA25" s="8"/>
      <c r="CB25" s="51">
        <v>8.0</v>
      </c>
      <c r="CC25" s="51">
        <f>data!$D29</f>
        <v>22</v>
      </c>
      <c r="CD25" s="51">
        <f>data!$E29</f>
        <v>139</v>
      </c>
      <c r="CE25" s="75">
        <f t="shared" si="1"/>
        <v>733.3333333</v>
      </c>
      <c r="CF25" s="76">
        <f t="shared" si="2"/>
        <v>0.8093749765</v>
      </c>
      <c r="CG25" s="76">
        <f t="shared" si="3"/>
        <v>0.237499906</v>
      </c>
      <c r="CH25" s="76">
        <f t="shared" si="4"/>
        <v>1</v>
      </c>
      <c r="CI25" s="77">
        <f t="shared" si="5"/>
        <v>6475</v>
      </c>
      <c r="CJ25" s="77">
        <f t="shared" si="6"/>
        <v>3087.72052</v>
      </c>
      <c r="CK25" s="75">
        <f t="shared" si="7"/>
        <v>101933.3333</v>
      </c>
      <c r="CL25" s="77">
        <f t="shared" si="8"/>
        <v>1260</v>
      </c>
      <c r="CM25" s="77">
        <f t="shared" si="9"/>
        <v>516.3311451</v>
      </c>
      <c r="CN25" s="25">
        <f t="shared" si="10"/>
        <v>5.138888889</v>
      </c>
      <c r="CO25" s="25">
        <f t="shared" si="11"/>
        <v>5.980116731</v>
      </c>
      <c r="CP25" s="77">
        <f t="shared" si="12"/>
        <v>151.5102419</v>
      </c>
      <c r="CQ25" s="77">
        <f t="shared" si="13"/>
        <v>0</v>
      </c>
      <c r="CR25" s="77">
        <f t="shared" si="14"/>
        <v>0</v>
      </c>
      <c r="CS25" s="75">
        <f t="shared" si="15"/>
        <v>21059.92362</v>
      </c>
    </row>
    <row r="26" ht="12.0" customHeight="1">
      <c r="A26" s="11"/>
      <c r="B26" s="11"/>
      <c r="C26" s="28" t="str">
        <f>'Variable Capacity unit'!$C$30</f>
        <v>　</v>
      </c>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2"/>
      <c r="BB26" s="12"/>
      <c r="BC26" s="13"/>
      <c r="BD26" s="13"/>
      <c r="BE26" s="15" t="s">
        <v>3</v>
      </c>
      <c r="BF26" s="14"/>
      <c r="BG26" s="14"/>
      <c r="BH26" s="14"/>
      <c r="BI26" s="14"/>
      <c r="BJ26" s="14"/>
      <c r="BK26" s="14"/>
      <c r="BL26" s="14"/>
      <c r="BM26" s="14"/>
      <c r="BN26" s="14"/>
      <c r="BO26" s="14"/>
      <c r="BP26" s="14"/>
      <c r="BQ26" s="14"/>
      <c r="BR26" s="14"/>
      <c r="BS26" s="14"/>
      <c r="BT26" s="14"/>
      <c r="BU26" s="14"/>
      <c r="BV26" s="14"/>
      <c r="BW26" s="14"/>
      <c r="BX26" s="14"/>
      <c r="BY26" s="14"/>
      <c r="BZ26" s="14"/>
      <c r="CA26" s="8"/>
      <c r="CB26" s="51">
        <v>9.0</v>
      </c>
      <c r="CC26" s="51">
        <f>data!$D30</f>
        <v>23</v>
      </c>
      <c r="CD26" s="51">
        <f>data!$E30</f>
        <v>165</v>
      </c>
      <c r="CE26" s="75">
        <f t="shared" si="1"/>
        <v>1100</v>
      </c>
      <c r="CF26" s="76">
        <f t="shared" si="2"/>
        <v>0.8400529052</v>
      </c>
      <c r="CG26" s="76">
        <f t="shared" si="3"/>
        <v>0.3602116209</v>
      </c>
      <c r="CH26" s="76">
        <f t="shared" si="4"/>
        <v>1</v>
      </c>
      <c r="CI26" s="77">
        <f t="shared" si="5"/>
        <v>6400</v>
      </c>
      <c r="CJ26" s="77">
        <f t="shared" si="6"/>
        <v>3053.760446</v>
      </c>
      <c r="CK26" s="75">
        <f t="shared" si="7"/>
        <v>181500</v>
      </c>
      <c r="CL26" s="77">
        <f t="shared" si="8"/>
        <v>1280</v>
      </c>
      <c r="CM26" s="77">
        <f t="shared" si="9"/>
        <v>525.4266958</v>
      </c>
      <c r="CN26" s="25">
        <f t="shared" si="10"/>
        <v>5</v>
      </c>
      <c r="CO26" s="25">
        <f t="shared" si="11"/>
        <v>5.811962867</v>
      </c>
      <c r="CP26" s="77">
        <f t="shared" si="12"/>
        <v>225.3010502</v>
      </c>
      <c r="CQ26" s="77">
        <f t="shared" si="13"/>
        <v>0</v>
      </c>
      <c r="CR26" s="77">
        <f t="shared" si="14"/>
        <v>0</v>
      </c>
      <c r="CS26" s="75">
        <f t="shared" si="15"/>
        <v>37174.67328</v>
      </c>
    </row>
    <row r="27" ht="12.0" customHeight="1">
      <c r="A27" s="11"/>
      <c r="B27" s="11"/>
      <c r="C27" s="11"/>
      <c r="D27" s="11" t="str">
        <f>'Variable Capacity unit'!$D$31</f>
        <v>Standard Condition ( 46℃ ）</v>
      </c>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28" t="str">
        <f>'Variable Capacity unit'!$AI$31</f>
        <v>Select test item</v>
      </c>
      <c r="AJ27" s="11"/>
      <c r="AK27" s="11"/>
      <c r="AL27" s="11"/>
      <c r="AM27" s="11"/>
      <c r="AN27" s="11"/>
      <c r="AO27" s="11"/>
      <c r="AP27" s="11"/>
      <c r="AQ27" s="11"/>
      <c r="AR27" s="11"/>
      <c r="AS27" s="11"/>
      <c r="AT27" s="11"/>
      <c r="AU27" s="11"/>
      <c r="AV27" s="11"/>
      <c r="AW27" s="11"/>
      <c r="AX27" s="11"/>
      <c r="AY27" s="11"/>
      <c r="AZ27" s="11"/>
      <c r="BA27" s="12"/>
      <c r="BB27" s="12"/>
      <c r="BC27" s="13"/>
      <c r="BD27" s="13"/>
      <c r="BE27" s="15" t="s">
        <v>3</v>
      </c>
      <c r="BF27" s="14"/>
      <c r="BG27" s="14"/>
      <c r="BH27" s="14"/>
      <c r="BI27" s="14"/>
      <c r="BJ27" s="14"/>
      <c r="BK27" s="14"/>
      <c r="BL27" s="14"/>
      <c r="BM27" s="14"/>
      <c r="BN27" s="14"/>
      <c r="BO27" s="14"/>
      <c r="BP27" s="14"/>
      <c r="BQ27" s="14"/>
      <c r="BR27" s="14"/>
      <c r="BS27" s="14"/>
      <c r="BT27" s="14"/>
      <c r="BU27" s="14"/>
      <c r="BV27" s="14"/>
      <c r="BW27" s="14"/>
      <c r="BX27" s="14"/>
      <c r="BY27" s="14"/>
      <c r="BZ27" s="14"/>
      <c r="CA27" s="8"/>
      <c r="CB27" s="51">
        <v>10.0</v>
      </c>
      <c r="CC27" s="51">
        <f>data!$D31</f>
        <v>24</v>
      </c>
      <c r="CD27" s="51">
        <f>data!$E31</f>
        <v>196</v>
      </c>
      <c r="CE27" s="75">
        <f t="shared" si="1"/>
        <v>1466.666667</v>
      </c>
      <c r="CF27" s="76">
        <f t="shared" si="2"/>
        <v>0.8714208297</v>
      </c>
      <c r="CG27" s="76">
        <f t="shared" si="3"/>
        <v>0.4856833189</v>
      </c>
      <c r="CH27" s="76">
        <f t="shared" si="4"/>
        <v>1</v>
      </c>
      <c r="CI27" s="77">
        <f t="shared" si="5"/>
        <v>6325</v>
      </c>
      <c r="CJ27" s="77">
        <f t="shared" si="6"/>
        <v>3019.800371</v>
      </c>
      <c r="CK27" s="75">
        <f t="shared" si="7"/>
        <v>287466.6667</v>
      </c>
      <c r="CL27" s="77">
        <f t="shared" si="8"/>
        <v>1300</v>
      </c>
      <c r="CM27" s="77">
        <f t="shared" si="9"/>
        <v>534.5222465</v>
      </c>
      <c r="CN27" s="25">
        <f t="shared" si="10"/>
        <v>4.865384615</v>
      </c>
      <c r="CO27" s="25">
        <f t="shared" si="11"/>
        <v>5.649531691</v>
      </c>
      <c r="CP27" s="77">
        <f t="shared" si="12"/>
        <v>297.9140845</v>
      </c>
      <c r="CQ27" s="77">
        <f t="shared" si="13"/>
        <v>0</v>
      </c>
      <c r="CR27" s="77">
        <f t="shared" si="14"/>
        <v>0</v>
      </c>
      <c r="CS27" s="75">
        <f t="shared" si="15"/>
        <v>58391.16056</v>
      </c>
    </row>
    <row r="28" ht="12.0" customHeight="1">
      <c r="A28" s="11"/>
      <c r="B28" s="11"/>
      <c r="C28" s="11"/>
      <c r="D28" s="11"/>
      <c r="E28" s="11"/>
      <c r="F28" s="11"/>
      <c r="G28" s="11"/>
      <c r="H28" s="113" t="str">
        <f>'Variable Capacity unit'!$H$8</f>
        <v>Capacity [W]</v>
      </c>
      <c r="I28" s="71"/>
      <c r="J28" s="71"/>
      <c r="K28" s="74"/>
      <c r="L28" s="113" t="str">
        <f>'Variable Capacity unit'!$L$8</f>
        <v>Power [W]</v>
      </c>
      <c r="M28" s="71"/>
      <c r="N28" s="71"/>
      <c r="O28" s="74"/>
      <c r="P28" s="44" t="str">
        <f>'Variable Capacity unit'!$P$8</f>
        <v>EER</v>
      </c>
      <c r="Q28" s="36"/>
      <c r="R28" s="11"/>
      <c r="S28" s="11"/>
      <c r="T28" s="11"/>
      <c r="U28" s="11"/>
      <c r="V28" s="11"/>
      <c r="W28" s="11"/>
      <c r="X28" s="11"/>
      <c r="Y28" s="11"/>
      <c r="Z28" s="11"/>
      <c r="AA28" s="11"/>
      <c r="AB28" s="11"/>
      <c r="AC28" s="11"/>
      <c r="AD28" s="11"/>
      <c r="AE28" s="11"/>
      <c r="AF28" s="11"/>
      <c r="AG28" s="11"/>
      <c r="AH28" s="11"/>
      <c r="AI28" s="11"/>
      <c r="AJ28" s="11"/>
      <c r="AK28" s="34" t="str">
        <f>'Variable Capacity unit'!$AK$32</f>
        <v>Test</v>
      </c>
      <c r="AL28" s="35"/>
      <c r="AM28" s="35"/>
      <c r="AN28" s="35"/>
      <c r="AO28" s="35"/>
      <c r="AP28" s="36"/>
      <c r="AQ28" s="94"/>
      <c r="AR28" s="38" t="str">
        <f>'Variable Capacity unit'!$AR$32</f>
        <v>Required test only</v>
      </c>
      <c r="AS28" s="38"/>
      <c r="AT28" s="38"/>
      <c r="AU28" s="38"/>
      <c r="AV28" s="39"/>
      <c r="AW28" s="40"/>
      <c r="AX28" s="41" t="str">
        <f>'Variable Capacity unit'!$AX$32</f>
        <v>With Optional test</v>
      </c>
      <c r="AY28" s="41"/>
      <c r="AZ28" s="41"/>
      <c r="BA28" s="41"/>
      <c r="BB28" s="42"/>
      <c r="BC28" s="13">
        <v>1.0</v>
      </c>
      <c r="BD28" s="13" t="str">
        <f>IF($BC$28=2,"Optional test","Required test")</f>
        <v>Required test</v>
      </c>
      <c r="BE28" s="15" t="s">
        <v>3</v>
      </c>
      <c r="BF28" s="14"/>
      <c r="BG28" s="14"/>
      <c r="BH28" s="14"/>
      <c r="BI28" s="14"/>
      <c r="BJ28" s="14"/>
      <c r="BK28" s="14"/>
      <c r="BL28" s="30"/>
      <c r="BM28" s="30"/>
      <c r="BN28" s="30"/>
      <c r="BO28" s="30"/>
      <c r="BP28" s="30"/>
      <c r="BQ28" s="30"/>
      <c r="BR28" s="14"/>
      <c r="BS28" s="14"/>
      <c r="BT28" s="14"/>
      <c r="BU28" s="14"/>
      <c r="BV28" s="14"/>
      <c r="BW28" s="14"/>
      <c r="BX28" s="14"/>
      <c r="BY28" s="14"/>
      <c r="BZ28" s="14"/>
      <c r="CA28" s="8"/>
      <c r="CB28" s="51">
        <v>11.0</v>
      </c>
      <c r="CC28" s="51">
        <f>data!$D32</f>
        <v>25</v>
      </c>
      <c r="CD28" s="51">
        <f>data!$E32</f>
        <v>210</v>
      </c>
      <c r="CE28" s="75">
        <f t="shared" si="1"/>
        <v>1833.333333</v>
      </c>
      <c r="CF28" s="76">
        <f t="shared" si="2"/>
        <v>0.9035022934</v>
      </c>
      <c r="CG28" s="76">
        <f t="shared" si="3"/>
        <v>0.6140091736</v>
      </c>
      <c r="CH28" s="76">
        <f t="shared" si="4"/>
        <v>1</v>
      </c>
      <c r="CI28" s="77">
        <f t="shared" si="5"/>
        <v>6250</v>
      </c>
      <c r="CJ28" s="77">
        <f t="shared" si="6"/>
        <v>2985.840297</v>
      </c>
      <c r="CK28" s="75">
        <f t="shared" si="7"/>
        <v>385000</v>
      </c>
      <c r="CL28" s="77">
        <f t="shared" si="8"/>
        <v>1320</v>
      </c>
      <c r="CM28" s="77">
        <f t="shared" si="9"/>
        <v>543.6177972</v>
      </c>
      <c r="CN28" s="25">
        <f t="shared" si="10"/>
        <v>4.734848485</v>
      </c>
      <c r="CO28" s="25">
        <f t="shared" si="11"/>
        <v>5.492535955</v>
      </c>
      <c r="CP28" s="77">
        <f t="shared" si="12"/>
        <v>369.4360456</v>
      </c>
      <c r="CQ28" s="77">
        <f t="shared" si="13"/>
        <v>0</v>
      </c>
      <c r="CR28" s="77">
        <f t="shared" si="14"/>
        <v>0</v>
      </c>
      <c r="CS28" s="75">
        <f t="shared" si="15"/>
        <v>77581.56957</v>
      </c>
    </row>
    <row r="29" ht="12.0" customHeight="1">
      <c r="A29" s="11"/>
      <c r="B29" s="11"/>
      <c r="C29" s="11"/>
      <c r="D29" s="47" t="str">
        <f>'Variable Capacity unit'!$D$33</f>
        <v>Full</v>
      </c>
      <c r="E29" s="35"/>
      <c r="F29" s="35"/>
      <c r="G29" s="36"/>
      <c r="H29" s="95">
        <v>4800.0</v>
      </c>
      <c r="I29" s="35"/>
      <c r="J29" s="35"/>
      <c r="K29" s="36"/>
      <c r="L29" s="95">
        <v>1850.0</v>
      </c>
      <c r="M29" s="35"/>
      <c r="N29" s="35"/>
      <c r="O29" s="36"/>
      <c r="P29" s="49">
        <f>$H$29/$L$29</f>
        <v>2.594594595</v>
      </c>
      <c r="Q29" s="36"/>
      <c r="R29" s="11"/>
      <c r="S29" s="11"/>
      <c r="T29" s="11"/>
      <c r="U29" s="11"/>
      <c r="V29" s="11"/>
      <c r="W29" s="11"/>
      <c r="X29" s="11"/>
      <c r="Y29" s="11"/>
      <c r="Z29" s="11"/>
      <c r="AA29" s="11"/>
      <c r="AB29" s="11"/>
      <c r="AC29" s="11"/>
      <c r="AD29" s="11"/>
      <c r="AE29" s="11"/>
      <c r="AF29" s="11"/>
      <c r="AG29" s="11"/>
      <c r="AH29" s="11"/>
      <c r="AI29" s="11" t="str">
        <f>'Variable Capacity unit'!$AI$33</f>
        <v>Measurement point</v>
      </c>
      <c r="AJ29" s="11"/>
      <c r="AK29" s="11"/>
      <c r="AL29" s="11"/>
      <c r="AM29" s="11"/>
      <c r="AN29" s="11"/>
      <c r="AO29" s="11"/>
      <c r="AP29" s="11"/>
      <c r="AQ29" s="12"/>
      <c r="AR29" s="12"/>
      <c r="AS29" s="12"/>
      <c r="AT29" s="12"/>
      <c r="AU29" s="12"/>
      <c r="AV29" s="12"/>
      <c r="AW29" s="12"/>
      <c r="AX29" s="12"/>
      <c r="AY29" s="12"/>
      <c r="AZ29" s="12"/>
      <c r="BA29" s="12"/>
      <c r="BB29" s="12"/>
      <c r="BC29" s="13"/>
      <c r="BD29" s="13"/>
      <c r="BE29" s="15" t="s">
        <v>3</v>
      </c>
      <c r="BF29" s="14"/>
      <c r="BG29" s="14"/>
      <c r="BH29" s="14"/>
      <c r="BI29" s="14"/>
      <c r="BJ29" s="14"/>
      <c r="BK29" s="14"/>
      <c r="BL29" s="30"/>
      <c r="BM29" s="30"/>
      <c r="BN29" s="30"/>
      <c r="BO29" s="30"/>
      <c r="BP29" s="30"/>
      <c r="BQ29" s="30"/>
      <c r="BR29" s="14"/>
      <c r="BS29" s="14"/>
      <c r="BT29" s="14"/>
      <c r="BU29" s="14"/>
      <c r="BV29" s="14"/>
      <c r="BW29" s="14"/>
      <c r="BX29" s="14"/>
      <c r="BY29" s="14"/>
      <c r="BZ29" s="14"/>
      <c r="CA29" s="8"/>
      <c r="CB29" s="51">
        <v>12.0</v>
      </c>
      <c r="CC29" s="51">
        <f>data!$D33</f>
        <v>26</v>
      </c>
      <c r="CD29" s="51">
        <f>data!$E33</f>
        <v>215</v>
      </c>
      <c r="CE29" s="75">
        <f t="shared" si="1"/>
        <v>2200</v>
      </c>
      <c r="CF29" s="76">
        <f t="shared" si="2"/>
        <v>0.9363219231</v>
      </c>
      <c r="CG29" s="76">
        <f t="shared" si="3"/>
        <v>0.7452876926</v>
      </c>
      <c r="CH29" s="76">
        <f t="shared" si="4"/>
        <v>1</v>
      </c>
      <c r="CI29" s="77">
        <f t="shared" si="5"/>
        <v>6175</v>
      </c>
      <c r="CJ29" s="77">
        <f t="shared" si="6"/>
        <v>2951.880223</v>
      </c>
      <c r="CK29" s="75">
        <f t="shared" si="7"/>
        <v>473000</v>
      </c>
      <c r="CL29" s="77">
        <f t="shared" si="8"/>
        <v>1340</v>
      </c>
      <c r="CM29" s="77">
        <f t="shared" si="9"/>
        <v>552.7133479</v>
      </c>
      <c r="CN29" s="25">
        <f t="shared" si="10"/>
        <v>4.608208955</v>
      </c>
      <c r="CO29" s="25">
        <f t="shared" si="11"/>
        <v>5.34070732</v>
      </c>
      <c r="CP29" s="77">
        <f t="shared" si="12"/>
        <v>439.9453281</v>
      </c>
      <c r="CQ29" s="77">
        <f t="shared" si="13"/>
        <v>0</v>
      </c>
      <c r="CR29" s="77">
        <f t="shared" si="14"/>
        <v>0</v>
      </c>
      <c r="CS29" s="75">
        <f t="shared" si="15"/>
        <v>94588.24555</v>
      </c>
    </row>
    <row r="30" ht="12.0" customHeight="1">
      <c r="A30" s="11"/>
      <c r="B30" s="11"/>
      <c r="C30" s="11"/>
      <c r="D30" s="47" t="str">
        <f>'Variable Capacity unit'!$D$35</f>
        <v>Minimum</v>
      </c>
      <c r="E30" s="35"/>
      <c r="F30" s="35"/>
      <c r="G30" s="36"/>
      <c r="H30" s="52">
        <v>2300.0</v>
      </c>
      <c r="I30" s="35"/>
      <c r="J30" s="35"/>
      <c r="K30" s="36"/>
      <c r="L30" s="52">
        <v>700.0</v>
      </c>
      <c r="M30" s="35"/>
      <c r="N30" s="35"/>
      <c r="O30" s="36"/>
      <c r="P30" s="49">
        <f>$H$30/$L$30</f>
        <v>3.285714286</v>
      </c>
      <c r="Q30" s="36"/>
      <c r="R30" s="11"/>
      <c r="S30" s="11"/>
      <c r="T30" s="11"/>
      <c r="U30" s="11"/>
      <c r="V30" s="11"/>
      <c r="W30" s="11"/>
      <c r="X30" s="11"/>
      <c r="Y30" s="11"/>
      <c r="Z30" s="11"/>
      <c r="AA30" s="11"/>
      <c r="AB30" s="11"/>
      <c r="AC30" s="11"/>
      <c r="AD30" s="11"/>
      <c r="AE30" s="11"/>
      <c r="AF30" s="11"/>
      <c r="AG30" s="11"/>
      <c r="AH30" s="11"/>
      <c r="AI30" s="11"/>
      <c r="AJ30" s="11"/>
      <c r="AK30" s="34" t="str">
        <f>'Variable Capacity unit'!$AK$34</f>
        <v>Full Performance</v>
      </c>
      <c r="AL30" s="35"/>
      <c r="AM30" s="35"/>
      <c r="AN30" s="35"/>
      <c r="AO30" s="35"/>
      <c r="AP30" s="36"/>
      <c r="AQ30" s="50" t="s">
        <v>36</v>
      </c>
      <c r="AR30" s="35"/>
      <c r="AS30" s="35"/>
      <c r="AT30" s="35"/>
      <c r="AU30" s="35"/>
      <c r="AV30" s="35"/>
      <c r="AW30" s="35"/>
      <c r="AX30" s="35"/>
      <c r="AY30" s="35"/>
      <c r="AZ30" s="35"/>
      <c r="BA30" s="35"/>
      <c r="BB30" s="36"/>
      <c r="BC30" s="13"/>
      <c r="BD30" s="13"/>
      <c r="BE30" s="15" t="s">
        <v>3</v>
      </c>
      <c r="BF30" s="14"/>
      <c r="BG30" s="14"/>
      <c r="BH30" s="14"/>
      <c r="BI30" s="14"/>
      <c r="BJ30" s="14"/>
      <c r="BK30" s="14"/>
      <c r="BL30" s="30"/>
      <c r="BM30" s="30"/>
      <c r="BN30" s="30"/>
      <c r="BO30" s="30"/>
      <c r="BP30" s="30"/>
      <c r="BQ30" s="30"/>
      <c r="BR30" s="14"/>
      <c r="BS30" s="14"/>
      <c r="BT30" s="14"/>
      <c r="BU30" s="14"/>
      <c r="BV30" s="14"/>
      <c r="BW30" s="14"/>
      <c r="BX30" s="14"/>
      <c r="BY30" s="14"/>
      <c r="BZ30" s="14"/>
      <c r="CA30" s="8"/>
      <c r="CB30" s="51">
        <v>13.0</v>
      </c>
      <c r="CC30" s="51">
        <f>data!$D34</f>
        <v>27</v>
      </c>
      <c r="CD30" s="51">
        <f>data!$E34</f>
        <v>210</v>
      </c>
      <c r="CE30" s="75">
        <f t="shared" si="1"/>
        <v>2566.666667</v>
      </c>
      <c r="CF30" s="76">
        <f t="shared" si="2"/>
        <v>0.9699054923</v>
      </c>
      <c r="CG30" s="76">
        <f t="shared" si="3"/>
        <v>0.8796219691</v>
      </c>
      <c r="CH30" s="76">
        <f t="shared" si="4"/>
        <v>1</v>
      </c>
      <c r="CI30" s="77">
        <f t="shared" si="5"/>
        <v>6100</v>
      </c>
      <c r="CJ30" s="77">
        <f t="shared" si="6"/>
        <v>2917.920149</v>
      </c>
      <c r="CK30" s="75">
        <f t="shared" si="7"/>
        <v>539000</v>
      </c>
      <c r="CL30" s="77">
        <f t="shared" si="8"/>
        <v>1360</v>
      </c>
      <c r="CM30" s="77">
        <f t="shared" si="9"/>
        <v>561.8088986</v>
      </c>
      <c r="CN30" s="25">
        <f t="shared" si="10"/>
        <v>4.485294118</v>
      </c>
      <c r="CO30" s="25">
        <f t="shared" si="11"/>
        <v>5.193794822</v>
      </c>
      <c r="CP30" s="77">
        <f t="shared" si="12"/>
        <v>509.5129923</v>
      </c>
      <c r="CQ30" s="77">
        <f t="shared" si="13"/>
        <v>0</v>
      </c>
      <c r="CR30" s="77">
        <f t="shared" si="14"/>
        <v>0</v>
      </c>
      <c r="CS30" s="75">
        <f t="shared" si="15"/>
        <v>106997.7284</v>
      </c>
    </row>
    <row r="31" ht="12.0" customHeight="1">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34" t="str">
        <f>'Variable Capacity unit'!$AK$36</f>
        <v>Min Performance</v>
      </c>
      <c r="AL31" s="35"/>
      <c r="AM31" s="35"/>
      <c r="AN31" s="35"/>
      <c r="AO31" s="35"/>
      <c r="AP31" s="36"/>
      <c r="AQ31" s="50" t="s">
        <v>36</v>
      </c>
      <c r="AR31" s="35"/>
      <c r="AS31" s="35"/>
      <c r="AT31" s="35"/>
      <c r="AU31" s="35"/>
      <c r="AV31" s="35"/>
      <c r="AW31" s="35"/>
      <c r="AX31" s="35"/>
      <c r="AY31" s="35"/>
      <c r="AZ31" s="35"/>
      <c r="BA31" s="35"/>
      <c r="BB31" s="36"/>
      <c r="BC31" s="13"/>
      <c r="BD31" s="13"/>
      <c r="BE31" s="15" t="s">
        <v>3</v>
      </c>
      <c r="BF31" s="14"/>
      <c r="BG31" s="14"/>
      <c r="BH31" s="14"/>
      <c r="BI31" s="14"/>
      <c r="BJ31" s="14"/>
      <c r="BK31" s="14"/>
      <c r="BL31" s="30"/>
      <c r="BM31" s="30"/>
      <c r="BN31" s="30"/>
      <c r="BO31" s="30"/>
      <c r="BP31" s="30"/>
      <c r="BQ31" s="30"/>
      <c r="BR31" s="14"/>
      <c r="BS31" s="14"/>
      <c r="BT31" s="14"/>
      <c r="BU31" s="14"/>
      <c r="BV31" s="14"/>
      <c r="BW31" s="14"/>
      <c r="BX31" s="14"/>
      <c r="BY31" s="14"/>
      <c r="BZ31" s="14"/>
      <c r="CA31" s="8"/>
      <c r="CB31" s="51">
        <v>14.0</v>
      </c>
      <c r="CC31" s="51">
        <f>data!$D35</f>
        <v>28</v>
      </c>
      <c r="CD31" s="51">
        <f>data!$E35</f>
        <v>181</v>
      </c>
      <c r="CE31" s="75">
        <f t="shared" si="1"/>
        <v>2933.333333</v>
      </c>
      <c r="CF31" s="76">
        <f t="shared" si="2"/>
        <v>1</v>
      </c>
      <c r="CG31" s="76">
        <f t="shared" si="3"/>
        <v>1</v>
      </c>
      <c r="CH31" s="76">
        <f t="shared" si="4"/>
        <v>0.984281238</v>
      </c>
      <c r="CI31" s="77">
        <f t="shared" si="5"/>
        <v>6025</v>
      </c>
      <c r="CJ31" s="77">
        <f t="shared" si="6"/>
        <v>2883.960074</v>
      </c>
      <c r="CK31" s="75">
        <f t="shared" si="7"/>
        <v>530933.3333</v>
      </c>
      <c r="CL31" s="77">
        <f t="shared" si="8"/>
        <v>1380</v>
      </c>
      <c r="CM31" s="77">
        <f t="shared" si="9"/>
        <v>570.9044493</v>
      </c>
      <c r="CN31" s="25">
        <f t="shared" si="10"/>
        <v>4.365942029</v>
      </c>
      <c r="CO31" s="25">
        <f t="shared" si="11"/>
        <v>5.051563493</v>
      </c>
      <c r="CP31" s="77">
        <f t="shared" si="12"/>
        <v>0</v>
      </c>
      <c r="CQ31" s="77">
        <f t="shared" si="13"/>
        <v>583.6224297</v>
      </c>
      <c r="CR31" s="77">
        <f t="shared" si="14"/>
        <v>0</v>
      </c>
      <c r="CS31" s="75">
        <f t="shared" si="15"/>
        <v>105635.6598</v>
      </c>
    </row>
    <row r="32" ht="12.0" customHeight="1">
      <c r="A32" s="11"/>
      <c r="B32" s="11"/>
      <c r="C32" s="11"/>
      <c r="D32" s="11" t="str">
        <f>'Variable Capacity unit'!$D$37</f>
        <v>Medium Condition ( 35℃ ）</v>
      </c>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97"/>
      <c r="AR32" s="97"/>
      <c r="AS32" s="97"/>
      <c r="AT32" s="97"/>
      <c r="AU32" s="97"/>
      <c r="AV32" s="97"/>
      <c r="AW32" s="97"/>
      <c r="AX32" s="97"/>
      <c r="AY32" s="97"/>
      <c r="AZ32" s="97"/>
      <c r="BA32" s="97"/>
      <c r="BB32" s="97"/>
      <c r="BC32" s="13"/>
      <c r="BD32" s="13"/>
      <c r="BE32" s="15" t="s">
        <v>3</v>
      </c>
      <c r="BF32" s="15"/>
      <c r="BG32" s="15"/>
      <c r="BH32" s="15"/>
      <c r="BI32" s="15"/>
      <c r="BJ32" s="15"/>
      <c r="BK32" s="15"/>
      <c r="BL32" s="30"/>
      <c r="BM32" s="30"/>
      <c r="BN32" s="30"/>
      <c r="BO32" s="30"/>
      <c r="BP32" s="30"/>
      <c r="BQ32" s="30"/>
      <c r="BR32" s="15"/>
      <c r="BS32" s="15"/>
      <c r="BT32" s="15"/>
      <c r="BU32" s="15"/>
      <c r="BV32" s="15"/>
      <c r="BW32" s="15"/>
      <c r="BX32" s="15"/>
      <c r="BY32" s="15"/>
      <c r="BZ32" s="15"/>
      <c r="CA32" s="8"/>
      <c r="CB32" s="51">
        <v>15.0</v>
      </c>
      <c r="CC32" s="51">
        <f>data!$D36</f>
        <v>29</v>
      </c>
      <c r="CD32" s="51">
        <f>data!$E36</f>
        <v>150</v>
      </c>
      <c r="CE32" s="75">
        <f t="shared" si="1"/>
        <v>3300</v>
      </c>
      <c r="CF32" s="76">
        <f t="shared" si="2"/>
        <v>1</v>
      </c>
      <c r="CG32" s="76">
        <f t="shared" si="3"/>
        <v>1</v>
      </c>
      <c r="CH32" s="76">
        <f t="shared" si="4"/>
        <v>0.8548387097</v>
      </c>
      <c r="CI32" s="77">
        <f t="shared" si="5"/>
        <v>5950</v>
      </c>
      <c r="CJ32" s="77">
        <f t="shared" si="6"/>
        <v>2850</v>
      </c>
      <c r="CK32" s="75">
        <f t="shared" si="7"/>
        <v>495000</v>
      </c>
      <c r="CL32" s="77">
        <f t="shared" si="8"/>
        <v>1400</v>
      </c>
      <c r="CM32" s="77">
        <f t="shared" si="9"/>
        <v>580</v>
      </c>
      <c r="CN32" s="25">
        <f t="shared" si="10"/>
        <v>4.25</v>
      </c>
      <c r="CO32" s="25">
        <f t="shared" si="11"/>
        <v>4.913793103</v>
      </c>
      <c r="CP32" s="77">
        <f t="shared" si="12"/>
        <v>0</v>
      </c>
      <c r="CQ32" s="77">
        <f t="shared" si="13"/>
        <v>699.0322581</v>
      </c>
      <c r="CR32" s="77">
        <f t="shared" si="14"/>
        <v>0</v>
      </c>
      <c r="CS32" s="75">
        <f t="shared" si="15"/>
        <v>104854.8387</v>
      </c>
    </row>
    <row r="33" ht="12.0" customHeight="1">
      <c r="A33" s="11"/>
      <c r="B33" s="11"/>
      <c r="C33" s="11"/>
      <c r="D33" s="11"/>
      <c r="E33" s="11"/>
      <c r="F33" s="11"/>
      <c r="G33" s="11"/>
      <c r="H33" s="113" t="str">
        <f>'Variable Capacity unit'!$H$8</f>
        <v>Capacity [W]</v>
      </c>
      <c r="I33" s="71"/>
      <c r="J33" s="71"/>
      <c r="K33" s="74"/>
      <c r="L33" s="113" t="str">
        <f>'Variable Capacity unit'!$L$8</f>
        <v>Power [W]</v>
      </c>
      <c r="M33" s="71"/>
      <c r="N33" s="71"/>
      <c r="O33" s="74"/>
      <c r="P33" s="44" t="str">
        <f>'Variable Capacity unit'!$P$8</f>
        <v>EER</v>
      </c>
      <c r="Q33" s="36"/>
      <c r="R33" s="11"/>
      <c r="S33" s="11"/>
      <c r="T33" s="11"/>
      <c r="U33" s="11"/>
      <c r="V33" s="11"/>
      <c r="W33" s="11"/>
      <c r="X33" s="11"/>
      <c r="Y33" s="34" t="str">
        <f>data!$I$7</f>
        <v>International</v>
      </c>
      <c r="Z33" s="35"/>
      <c r="AA33" s="35"/>
      <c r="AB33" s="36"/>
      <c r="AC33" s="34" t="str">
        <f>data!$K$7</f>
        <v>CUSTOM</v>
      </c>
      <c r="AD33" s="35"/>
      <c r="AE33" s="35"/>
      <c r="AF33" s="36"/>
      <c r="AG33" s="11"/>
      <c r="AH33" s="11"/>
      <c r="AI33" s="11" t="str">
        <f>'Variable Capacity unit'!$AI$38</f>
        <v>(46℃）</v>
      </c>
      <c r="AJ33" s="11"/>
      <c r="AK33" s="47" t="str">
        <f>'Variable Capacity unit'!$AK$38</f>
        <v>Full</v>
      </c>
      <c r="AL33" s="35"/>
      <c r="AM33" s="35"/>
      <c r="AN33" s="35"/>
      <c r="AO33" s="35"/>
      <c r="AP33" s="36"/>
      <c r="AQ33" s="50" t="s">
        <v>36</v>
      </c>
      <c r="AR33" s="35"/>
      <c r="AS33" s="35"/>
      <c r="AT33" s="35"/>
      <c r="AU33" s="35"/>
      <c r="AV33" s="35"/>
      <c r="AW33" s="35"/>
      <c r="AX33" s="35"/>
      <c r="AY33" s="35"/>
      <c r="AZ33" s="35"/>
      <c r="BA33" s="35"/>
      <c r="BB33" s="36"/>
      <c r="BC33" s="13"/>
      <c r="BD33" s="13"/>
      <c r="BE33" s="15" t="s">
        <v>3</v>
      </c>
      <c r="BF33" s="15"/>
      <c r="BG33" s="15"/>
      <c r="BH33" s="15"/>
      <c r="BI33" s="15"/>
      <c r="BJ33" s="15"/>
      <c r="BK33" s="15"/>
      <c r="BL33" s="114"/>
      <c r="BM33" s="114"/>
      <c r="BN33" s="114"/>
      <c r="BO33" s="114"/>
      <c r="BP33" s="114"/>
      <c r="BQ33" s="114"/>
      <c r="BR33" s="15"/>
      <c r="BS33" s="15"/>
      <c r="BT33" s="15"/>
      <c r="BU33" s="15"/>
      <c r="BV33" s="15"/>
      <c r="BW33" s="15"/>
      <c r="BX33" s="15"/>
      <c r="BY33" s="15"/>
      <c r="BZ33" s="15"/>
      <c r="CA33" s="8"/>
      <c r="CB33" s="51">
        <v>16.0</v>
      </c>
      <c r="CC33" s="51">
        <f>data!$D37</f>
        <v>30</v>
      </c>
      <c r="CD33" s="51">
        <f>data!$E37</f>
        <v>120</v>
      </c>
      <c r="CE33" s="75">
        <f t="shared" si="1"/>
        <v>3666.666667</v>
      </c>
      <c r="CF33" s="76">
        <f t="shared" si="2"/>
        <v>1</v>
      </c>
      <c r="CG33" s="76">
        <f t="shared" si="3"/>
        <v>1</v>
      </c>
      <c r="CH33" s="76">
        <f t="shared" si="4"/>
        <v>0.7219229018</v>
      </c>
      <c r="CI33" s="77">
        <f t="shared" si="5"/>
        <v>5875</v>
      </c>
      <c r="CJ33" s="77">
        <f t="shared" si="6"/>
        <v>2816.039926</v>
      </c>
      <c r="CK33" s="75">
        <f t="shared" si="7"/>
        <v>440000</v>
      </c>
      <c r="CL33" s="77">
        <f t="shared" si="8"/>
        <v>1420</v>
      </c>
      <c r="CM33" s="77">
        <f t="shared" si="9"/>
        <v>589.0955507</v>
      </c>
      <c r="CN33" s="25">
        <f t="shared" si="10"/>
        <v>4.137323944</v>
      </c>
      <c r="CO33" s="25">
        <f t="shared" si="11"/>
        <v>4.780277024</v>
      </c>
      <c r="CP33" s="77">
        <f t="shared" si="12"/>
        <v>0</v>
      </c>
      <c r="CQ33" s="77">
        <f t="shared" si="13"/>
        <v>820.1510488</v>
      </c>
      <c r="CR33" s="77">
        <f t="shared" si="14"/>
        <v>0</v>
      </c>
      <c r="CS33" s="75">
        <f t="shared" si="15"/>
        <v>98418.12586</v>
      </c>
    </row>
    <row r="34" ht="12.0" customHeight="1">
      <c r="A34" s="11"/>
      <c r="B34" s="11"/>
      <c r="C34" s="11"/>
      <c r="D34" s="47" t="str">
        <f>'Variable Capacity unit'!$D$39</f>
        <v>Full</v>
      </c>
      <c r="E34" s="35"/>
      <c r="F34" s="35"/>
      <c r="G34" s="36"/>
      <c r="H34" s="95">
        <v>5500.0</v>
      </c>
      <c r="I34" s="35"/>
      <c r="J34" s="35"/>
      <c r="K34" s="36"/>
      <c r="L34" s="95">
        <v>1520.0</v>
      </c>
      <c r="M34" s="35"/>
      <c r="N34" s="35"/>
      <c r="O34" s="36"/>
      <c r="P34" s="49">
        <f>$H$34/$L$34</f>
        <v>3.618421053</v>
      </c>
      <c r="Q34" s="36"/>
      <c r="R34" s="11"/>
      <c r="S34" s="11"/>
      <c r="T34" s="11"/>
      <c r="U34" s="34" t="str">
        <f>'Variable Capacity unit'!$U$38</f>
        <v>CSTL [ kWh ]</v>
      </c>
      <c r="V34" s="35"/>
      <c r="W34" s="35"/>
      <c r="X34" s="36"/>
      <c r="Y34" s="55">
        <f>'Two-stage Capacity unit'!$CK$163/1000</f>
        <v>12655.75385</v>
      </c>
      <c r="Z34" s="35"/>
      <c r="AA34" s="35"/>
      <c r="AB34" s="36"/>
      <c r="AC34" s="98">
        <f>'Two-stage Capacity unit'!CK223/1000</f>
        <v>12655.75385</v>
      </c>
      <c r="AD34" s="35"/>
      <c r="AE34" s="35"/>
      <c r="AF34" s="36"/>
      <c r="AG34" s="11"/>
      <c r="AH34" s="11"/>
      <c r="AI34" s="11"/>
      <c r="AJ34" s="11"/>
      <c r="AK34" s="47" t="str">
        <f>'Variable Capacity unit'!$AK$40</f>
        <v>Minimum</v>
      </c>
      <c r="AL34" s="35"/>
      <c r="AM34" s="35"/>
      <c r="AN34" s="35"/>
      <c r="AO34" s="35"/>
      <c r="AP34" s="36"/>
      <c r="AQ34" s="40"/>
      <c r="AR34" s="53" t="s">
        <v>51</v>
      </c>
      <c r="AS34" s="35"/>
      <c r="AT34" s="35"/>
      <c r="AU34" s="35"/>
      <c r="AV34" s="36"/>
      <c r="AW34" s="40"/>
      <c r="AX34" s="53" t="s">
        <v>36</v>
      </c>
      <c r="AY34" s="35"/>
      <c r="AZ34" s="35"/>
      <c r="BA34" s="35"/>
      <c r="BB34" s="36"/>
      <c r="BC34" s="13">
        <v>1.0</v>
      </c>
      <c r="BD34" s="13" t="str">
        <f>IF($BC$28=2,IF($BC$34=2,"Measure","Default"),"Default")</f>
        <v>Default</v>
      </c>
      <c r="BE34" s="15" t="s">
        <v>3</v>
      </c>
      <c r="BF34" s="15"/>
      <c r="BG34" s="15"/>
      <c r="BH34" s="15"/>
      <c r="BI34" s="15"/>
      <c r="BJ34" s="15"/>
      <c r="BK34" s="15"/>
      <c r="BL34" s="114"/>
      <c r="BM34" s="114"/>
      <c r="BN34" s="114"/>
      <c r="BO34" s="114"/>
      <c r="BP34" s="114"/>
      <c r="BQ34" s="114"/>
      <c r="BR34" s="15"/>
      <c r="BS34" s="15"/>
      <c r="BT34" s="15"/>
      <c r="BU34" s="15"/>
      <c r="BV34" s="15"/>
      <c r="BW34" s="15"/>
      <c r="BX34" s="15"/>
      <c r="BY34" s="15"/>
      <c r="BZ34" s="15"/>
      <c r="CA34" s="8"/>
      <c r="CB34" s="51">
        <v>17.0</v>
      </c>
      <c r="CC34" s="51">
        <f>data!$D38</f>
        <v>31</v>
      </c>
      <c r="CD34" s="51">
        <f>data!$E38</f>
        <v>75</v>
      </c>
      <c r="CE34" s="75">
        <f t="shared" si="1"/>
        <v>4033.333333</v>
      </c>
      <c r="CF34" s="76">
        <f t="shared" si="2"/>
        <v>1</v>
      </c>
      <c r="CG34" s="76">
        <f t="shared" si="3"/>
        <v>1</v>
      </c>
      <c r="CH34" s="76">
        <f t="shared" si="4"/>
        <v>0.5853921177</v>
      </c>
      <c r="CI34" s="77">
        <f t="shared" si="5"/>
        <v>5800</v>
      </c>
      <c r="CJ34" s="77">
        <f t="shared" si="6"/>
        <v>2782.079851</v>
      </c>
      <c r="CK34" s="75">
        <f t="shared" si="7"/>
        <v>302500</v>
      </c>
      <c r="CL34" s="77">
        <f t="shared" si="8"/>
        <v>1440</v>
      </c>
      <c r="CM34" s="77">
        <f t="shared" si="9"/>
        <v>598.1911014</v>
      </c>
      <c r="CN34" s="25">
        <f t="shared" si="10"/>
        <v>4.027777778</v>
      </c>
      <c r="CO34" s="25">
        <f t="shared" si="11"/>
        <v>4.650821192</v>
      </c>
      <c r="CP34" s="77">
        <f t="shared" si="12"/>
        <v>0</v>
      </c>
      <c r="CQ34" s="77">
        <f t="shared" si="13"/>
        <v>947.2117062</v>
      </c>
      <c r="CR34" s="77">
        <f t="shared" si="14"/>
        <v>0</v>
      </c>
      <c r="CS34" s="75">
        <f t="shared" si="15"/>
        <v>71040.87796</v>
      </c>
    </row>
    <row r="35" ht="12.0" customHeight="1">
      <c r="A35" s="11"/>
      <c r="B35" s="11"/>
      <c r="C35" s="11"/>
      <c r="D35" s="47" t="str">
        <f>'Variable Capacity unit'!$D$41</f>
        <v>Minimum</v>
      </c>
      <c r="E35" s="35"/>
      <c r="F35" s="35"/>
      <c r="G35" s="36"/>
      <c r="H35" s="95">
        <v>2600.0</v>
      </c>
      <c r="I35" s="35"/>
      <c r="J35" s="35"/>
      <c r="K35" s="36"/>
      <c r="L35" s="95">
        <v>600.0</v>
      </c>
      <c r="M35" s="35"/>
      <c r="N35" s="35"/>
      <c r="O35" s="36"/>
      <c r="P35" s="49">
        <f>$H$35/$L$35</f>
        <v>4.333333333</v>
      </c>
      <c r="Q35" s="36"/>
      <c r="R35" s="11"/>
      <c r="S35" s="11"/>
      <c r="T35" s="11"/>
      <c r="U35" s="34" t="str">
        <f>'Variable Capacity unit'!$U$39</f>
        <v>CSEC [ kWh ]</v>
      </c>
      <c r="V35" s="35"/>
      <c r="W35" s="35"/>
      <c r="X35" s="36"/>
      <c r="Y35" s="55">
        <f>'Two-stage Capacity unit'!$CS$163/1000</f>
        <v>3193.533801</v>
      </c>
      <c r="Z35" s="35"/>
      <c r="AA35" s="35"/>
      <c r="AB35" s="36"/>
      <c r="AC35" s="98">
        <f>'Two-stage Capacity unit'!CS223/1000</f>
        <v>3193.533801</v>
      </c>
      <c r="AD35" s="35"/>
      <c r="AE35" s="35"/>
      <c r="AF35" s="36"/>
      <c r="AG35" s="11"/>
      <c r="AH35" s="11"/>
      <c r="AI35" s="11"/>
      <c r="AJ35" s="11"/>
      <c r="AK35" s="11"/>
      <c r="AL35" s="11"/>
      <c r="AM35" s="11"/>
      <c r="AN35" s="11"/>
      <c r="AO35" s="11"/>
      <c r="AP35" s="11"/>
      <c r="AQ35" s="97"/>
      <c r="AR35" s="97"/>
      <c r="AS35" s="97"/>
      <c r="AT35" s="97"/>
      <c r="AU35" s="97"/>
      <c r="AV35" s="97"/>
      <c r="AW35" s="97"/>
      <c r="AX35" s="97"/>
      <c r="AY35" s="97"/>
      <c r="AZ35" s="97"/>
      <c r="BA35" s="97"/>
      <c r="BB35" s="97"/>
      <c r="BC35" s="13"/>
      <c r="BD35" s="13"/>
      <c r="BE35" s="15" t="s">
        <v>3</v>
      </c>
      <c r="BF35" s="15"/>
      <c r="BG35" s="15"/>
      <c r="BH35" s="15"/>
      <c r="BI35" s="15"/>
      <c r="BJ35" s="15"/>
      <c r="BK35" s="15"/>
      <c r="BL35" s="30"/>
      <c r="BM35" s="30"/>
      <c r="BN35" s="30"/>
      <c r="BO35" s="30"/>
      <c r="BP35" s="30"/>
      <c r="BQ35" s="30"/>
      <c r="BR35" s="15"/>
      <c r="BS35" s="15"/>
      <c r="BT35" s="15"/>
      <c r="BU35" s="15"/>
      <c r="BV35" s="15"/>
      <c r="BW35" s="15"/>
      <c r="BX35" s="15"/>
      <c r="BY35" s="15"/>
      <c r="BZ35" s="15"/>
      <c r="CA35" s="8"/>
      <c r="CB35" s="51">
        <v>18.0</v>
      </c>
      <c r="CC35" s="51">
        <f>data!$D39</f>
        <v>32</v>
      </c>
      <c r="CD35" s="51">
        <f>data!$E39</f>
        <v>35</v>
      </c>
      <c r="CE35" s="75">
        <f t="shared" si="1"/>
        <v>4400</v>
      </c>
      <c r="CF35" s="76">
        <f t="shared" si="2"/>
        <v>1</v>
      </c>
      <c r="CG35" s="76">
        <f t="shared" si="3"/>
        <v>1</v>
      </c>
      <c r="CH35" s="76">
        <f t="shared" si="4"/>
        <v>0.4450968466</v>
      </c>
      <c r="CI35" s="77">
        <f t="shared" si="5"/>
        <v>5725</v>
      </c>
      <c r="CJ35" s="77">
        <f t="shared" si="6"/>
        <v>2748.119777</v>
      </c>
      <c r="CK35" s="75">
        <f t="shared" si="7"/>
        <v>154000</v>
      </c>
      <c r="CL35" s="77">
        <f t="shared" si="8"/>
        <v>1460</v>
      </c>
      <c r="CM35" s="77">
        <f t="shared" si="9"/>
        <v>607.2866521</v>
      </c>
      <c r="CN35" s="25">
        <f t="shared" si="10"/>
        <v>3.921232877</v>
      </c>
      <c r="CO35" s="25">
        <f t="shared" si="11"/>
        <v>4.525243174</v>
      </c>
      <c r="CP35" s="77">
        <f t="shared" si="12"/>
        <v>0</v>
      </c>
      <c r="CQ35" s="77">
        <f t="shared" si="13"/>
        <v>1080.459978</v>
      </c>
      <c r="CR35" s="77">
        <f t="shared" si="14"/>
        <v>0</v>
      </c>
      <c r="CS35" s="75">
        <f t="shared" si="15"/>
        <v>37816.09922</v>
      </c>
    </row>
    <row r="36" ht="12.0" customHeight="1">
      <c r="A36" s="11"/>
      <c r="B36" s="11"/>
      <c r="C36" s="11"/>
      <c r="D36" s="11"/>
      <c r="E36" s="11"/>
      <c r="F36" s="11"/>
      <c r="G36" s="11"/>
      <c r="H36" s="11"/>
      <c r="I36" s="11"/>
      <c r="J36" s="11"/>
      <c r="K36" s="11"/>
      <c r="L36" s="11"/>
      <c r="M36" s="11"/>
      <c r="N36" s="11"/>
      <c r="O36" s="11"/>
      <c r="P36" s="11"/>
      <c r="Q36" s="11"/>
      <c r="R36" s="11"/>
      <c r="S36" s="11"/>
      <c r="T36" s="11"/>
      <c r="U36" s="34" t="str">
        <f>'Variable Capacity unit'!$U$40</f>
        <v>CSPF</v>
      </c>
      <c r="V36" s="35"/>
      <c r="W36" s="35"/>
      <c r="X36" s="36"/>
      <c r="Y36" s="49">
        <f>'Two-stage Capacity unit'!$CF$112</f>
        <v>3.962930921</v>
      </c>
      <c r="Z36" s="35"/>
      <c r="AA36" s="35"/>
      <c r="AB36" s="36"/>
      <c r="AC36" s="59">
        <f>'Two-stage Capacity unit'!CF172</f>
        <v>3.962930921</v>
      </c>
      <c r="AD36" s="35"/>
      <c r="AE36" s="35"/>
      <c r="AF36" s="36"/>
      <c r="AG36" s="11"/>
      <c r="AH36" s="11"/>
      <c r="AI36" s="11" t="str">
        <f>'Variable Capacity unit'!$AI$41</f>
        <v>(35℃）</v>
      </c>
      <c r="AJ36" s="11"/>
      <c r="AK36" s="47" t="str">
        <f>'Variable Capacity unit'!$AK$41</f>
        <v>Full</v>
      </c>
      <c r="AL36" s="35"/>
      <c r="AM36" s="35"/>
      <c r="AN36" s="35"/>
      <c r="AO36" s="35"/>
      <c r="AP36" s="36"/>
      <c r="AQ36" s="50" t="s">
        <v>36</v>
      </c>
      <c r="AR36" s="35"/>
      <c r="AS36" s="35"/>
      <c r="AT36" s="35"/>
      <c r="AU36" s="35"/>
      <c r="AV36" s="35"/>
      <c r="AW36" s="35"/>
      <c r="AX36" s="35"/>
      <c r="AY36" s="35"/>
      <c r="AZ36" s="35"/>
      <c r="BA36" s="35"/>
      <c r="BB36" s="36"/>
      <c r="BC36" s="13"/>
      <c r="BD36" s="13"/>
      <c r="BE36" s="15" t="s">
        <v>3</v>
      </c>
      <c r="BF36" s="15"/>
      <c r="BG36" s="15"/>
      <c r="BH36" s="15"/>
      <c r="BI36" s="15"/>
      <c r="BJ36" s="15"/>
      <c r="BK36" s="15"/>
      <c r="BL36" s="114"/>
      <c r="BM36" s="114"/>
      <c r="BN36" s="114"/>
      <c r="BO36" s="114"/>
      <c r="BP36" s="114"/>
      <c r="BQ36" s="114"/>
      <c r="BR36" s="15"/>
      <c r="BS36" s="15"/>
      <c r="BT36" s="15"/>
      <c r="BU36" s="15"/>
      <c r="BV36" s="15"/>
      <c r="BW36" s="15"/>
      <c r="BX36" s="15"/>
      <c r="BY36" s="15"/>
      <c r="BZ36" s="15"/>
      <c r="CA36" s="8"/>
      <c r="CB36" s="51">
        <v>19.0</v>
      </c>
      <c r="CC36" s="51">
        <f>data!$D40</f>
        <v>33</v>
      </c>
      <c r="CD36" s="51">
        <f>data!$E40</f>
        <v>11</v>
      </c>
      <c r="CE36" s="75">
        <f t="shared" si="1"/>
        <v>4766.666667</v>
      </c>
      <c r="CF36" s="76">
        <f t="shared" si="2"/>
        <v>1</v>
      </c>
      <c r="CG36" s="76">
        <f t="shared" si="3"/>
        <v>1</v>
      </c>
      <c r="CH36" s="76">
        <f t="shared" si="4"/>
        <v>0.3008792182</v>
      </c>
      <c r="CI36" s="77">
        <f t="shared" si="5"/>
        <v>5650</v>
      </c>
      <c r="CJ36" s="77">
        <f t="shared" si="6"/>
        <v>2714.159703</v>
      </c>
      <c r="CK36" s="75">
        <f t="shared" si="7"/>
        <v>52433.33333</v>
      </c>
      <c r="CL36" s="77">
        <f t="shared" si="8"/>
        <v>1480</v>
      </c>
      <c r="CM36" s="77">
        <f t="shared" si="9"/>
        <v>616.3822028</v>
      </c>
      <c r="CN36" s="25">
        <f t="shared" si="10"/>
        <v>3.817567568</v>
      </c>
      <c r="CO36" s="25">
        <f t="shared" si="11"/>
        <v>4.403371302</v>
      </c>
      <c r="CP36" s="77">
        <f t="shared" si="12"/>
        <v>0</v>
      </c>
      <c r="CQ36" s="77">
        <f t="shared" si="13"/>
        <v>1220.155352</v>
      </c>
      <c r="CR36" s="77">
        <f t="shared" si="14"/>
        <v>0</v>
      </c>
      <c r="CS36" s="75">
        <f t="shared" si="15"/>
        <v>13421.70888</v>
      </c>
    </row>
    <row r="37" ht="12.0" customHeight="1">
      <c r="A37" s="11"/>
      <c r="B37" s="11"/>
      <c r="C37" s="11"/>
      <c r="D37" s="11" t="str">
        <f>'Variable Capacity unit'!$D$43</f>
        <v>Medium condition ( 29℃ ）</v>
      </c>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47" t="str">
        <f>'Variable Capacity unit'!$AK$43</f>
        <v>Minimum</v>
      </c>
      <c r="AL37" s="35"/>
      <c r="AM37" s="35"/>
      <c r="AN37" s="35"/>
      <c r="AO37" s="35"/>
      <c r="AP37" s="36"/>
      <c r="AQ37" s="50" t="s">
        <v>36</v>
      </c>
      <c r="AR37" s="35"/>
      <c r="AS37" s="35"/>
      <c r="AT37" s="35"/>
      <c r="AU37" s="35"/>
      <c r="AV37" s="35"/>
      <c r="AW37" s="35"/>
      <c r="AX37" s="35"/>
      <c r="AY37" s="35"/>
      <c r="AZ37" s="35"/>
      <c r="BA37" s="35"/>
      <c r="BB37" s="36"/>
      <c r="BC37" s="13"/>
      <c r="BD37" s="13"/>
      <c r="BE37" s="15" t="s">
        <v>3</v>
      </c>
      <c r="BF37" s="15"/>
      <c r="BG37" s="15"/>
      <c r="BH37" s="15"/>
      <c r="BI37" s="15"/>
      <c r="BJ37" s="15"/>
      <c r="BK37" s="15"/>
      <c r="BL37" s="114"/>
      <c r="BM37" s="114"/>
      <c r="BN37" s="114"/>
      <c r="BO37" s="114"/>
      <c r="BP37" s="114"/>
      <c r="BQ37" s="114"/>
      <c r="BR37" s="15"/>
      <c r="BS37" s="15"/>
      <c r="BT37" s="15"/>
      <c r="BU37" s="15"/>
      <c r="BV37" s="15"/>
      <c r="BW37" s="15"/>
      <c r="BX37" s="15"/>
      <c r="BY37" s="15"/>
      <c r="BZ37" s="15"/>
      <c r="CA37" s="8"/>
      <c r="CB37" s="51">
        <v>20.0</v>
      </c>
      <c r="CC37" s="51">
        <f>data!$D41</f>
        <v>34</v>
      </c>
      <c r="CD37" s="51">
        <f>data!$E41</f>
        <v>6</v>
      </c>
      <c r="CE37" s="75">
        <f t="shared" si="1"/>
        <v>5133.333333</v>
      </c>
      <c r="CF37" s="76">
        <f t="shared" si="2"/>
        <v>1</v>
      </c>
      <c r="CG37" s="76">
        <f t="shared" si="3"/>
        <v>1</v>
      </c>
      <c r="CH37" s="76">
        <f t="shared" si="4"/>
        <v>0.1525724091</v>
      </c>
      <c r="CI37" s="77">
        <f t="shared" si="5"/>
        <v>5575</v>
      </c>
      <c r="CJ37" s="77">
        <f t="shared" si="6"/>
        <v>2680.199629</v>
      </c>
      <c r="CK37" s="75">
        <f t="shared" si="7"/>
        <v>30800</v>
      </c>
      <c r="CL37" s="77">
        <f t="shared" si="8"/>
        <v>1500</v>
      </c>
      <c r="CM37" s="77">
        <f t="shared" si="9"/>
        <v>625.4777535</v>
      </c>
      <c r="CN37" s="25">
        <f t="shared" si="10"/>
        <v>3.716666667</v>
      </c>
      <c r="CO37" s="25">
        <f t="shared" si="11"/>
        <v>4.285043894</v>
      </c>
      <c r="CP37" s="77">
        <f t="shared" si="12"/>
        <v>0</v>
      </c>
      <c r="CQ37" s="77">
        <f t="shared" si="13"/>
        <v>1366.572034</v>
      </c>
      <c r="CR37" s="77">
        <f t="shared" si="14"/>
        <v>0</v>
      </c>
      <c r="CS37" s="75">
        <f t="shared" si="15"/>
        <v>8199.432204</v>
      </c>
    </row>
    <row r="38" ht="12.0" customHeight="1">
      <c r="A38" s="11"/>
      <c r="B38" s="11"/>
      <c r="C38" s="11"/>
      <c r="D38" s="11"/>
      <c r="E38" s="11"/>
      <c r="F38" s="11"/>
      <c r="G38" s="11"/>
      <c r="H38" s="113" t="str">
        <f>'Variable Capacity unit'!$H$8</f>
        <v>Capacity [W]</v>
      </c>
      <c r="I38" s="71"/>
      <c r="J38" s="71"/>
      <c r="K38" s="74"/>
      <c r="L38" s="113" t="str">
        <f>'Variable Capacity unit'!$L$8</f>
        <v>Power [W]</v>
      </c>
      <c r="M38" s="71"/>
      <c r="N38" s="71"/>
      <c r="O38" s="74"/>
      <c r="P38" s="44" t="str">
        <f>'Variable Capacity unit'!$P$8</f>
        <v>EER</v>
      </c>
      <c r="Q38" s="36"/>
      <c r="R38" s="11"/>
      <c r="S38" s="11"/>
      <c r="T38" s="11"/>
      <c r="U38" s="34" t="str">
        <f>'Variable Capacity unit'!$U$42</f>
        <v>CD</v>
      </c>
      <c r="V38" s="35"/>
      <c r="W38" s="35"/>
      <c r="X38" s="36"/>
      <c r="Y38" s="59">
        <f>'Two-stage Capacity unit'!$CH$114</f>
        <v>0.27</v>
      </c>
      <c r="Z38" s="35"/>
      <c r="AA38" s="35"/>
      <c r="AB38" s="36"/>
      <c r="AC38" s="59">
        <f>'Two-stage Capacity unit'!CH174</f>
        <v>0.27</v>
      </c>
      <c r="AD38" s="35"/>
      <c r="AE38" s="35"/>
      <c r="AF38" s="36"/>
      <c r="AG38" s="11"/>
      <c r="AH38" s="11"/>
      <c r="AI38" s="11"/>
      <c r="AJ38" s="11"/>
      <c r="AK38" s="11"/>
      <c r="AL38" s="11"/>
      <c r="AM38" s="11"/>
      <c r="AN38" s="11"/>
      <c r="AO38" s="11"/>
      <c r="AP38" s="11"/>
      <c r="AQ38" s="97"/>
      <c r="AR38" s="97"/>
      <c r="AS38" s="97"/>
      <c r="AT38" s="97"/>
      <c r="AU38" s="97"/>
      <c r="AV38" s="119"/>
      <c r="AW38" s="97"/>
      <c r="AX38" s="97"/>
      <c r="AY38" s="97"/>
      <c r="AZ38" s="97"/>
      <c r="BA38" s="97"/>
      <c r="BB38" s="97"/>
      <c r="BC38" s="13"/>
      <c r="BD38" s="13"/>
      <c r="BE38" s="15" t="s">
        <v>3</v>
      </c>
      <c r="BF38" s="15"/>
      <c r="BG38" s="15"/>
      <c r="BH38" s="15"/>
      <c r="BI38" s="15"/>
      <c r="BJ38" s="15"/>
      <c r="BK38" s="15"/>
      <c r="BL38" s="30"/>
      <c r="BM38" s="30"/>
      <c r="BN38" s="30"/>
      <c r="BO38" s="30"/>
      <c r="BP38" s="30"/>
      <c r="BQ38" s="30"/>
      <c r="BR38" s="15"/>
      <c r="BS38" s="15"/>
      <c r="BT38" s="15"/>
      <c r="BU38" s="15"/>
      <c r="BV38" s="15"/>
      <c r="BW38" s="15"/>
      <c r="BX38" s="15"/>
      <c r="BY38" s="15"/>
      <c r="BZ38" s="15"/>
      <c r="CA38" s="8"/>
      <c r="CB38" s="51">
        <v>21.0</v>
      </c>
      <c r="CC38" s="51">
        <f>data!$D42</f>
        <v>35</v>
      </c>
      <c r="CD38" s="51">
        <f>data!$E42</f>
        <v>4</v>
      </c>
      <c r="CE38" s="75">
        <f t="shared" si="1"/>
        <v>5500</v>
      </c>
      <c r="CF38" s="76">
        <f t="shared" si="2"/>
        <v>1</v>
      </c>
      <c r="CG38" s="76">
        <f t="shared" si="3"/>
        <v>1</v>
      </c>
      <c r="CH38" s="76">
        <f t="shared" si="4"/>
        <v>0</v>
      </c>
      <c r="CI38" s="77">
        <f t="shared" si="5"/>
        <v>5500</v>
      </c>
      <c r="CJ38" s="77">
        <f t="shared" si="6"/>
        <v>2646.239554</v>
      </c>
      <c r="CK38" s="75">
        <f t="shared" si="7"/>
        <v>22000</v>
      </c>
      <c r="CL38" s="77">
        <f t="shared" si="8"/>
        <v>1520</v>
      </c>
      <c r="CM38" s="77">
        <f t="shared" si="9"/>
        <v>634.5733042</v>
      </c>
      <c r="CN38" s="25">
        <f t="shared" si="10"/>
        <v>3.618421053</v>
      </c>
      <c r="CO38" s="25">
        <f t="shared" si="11"/>
        <v>4.170108539</v>
      </c>
      <c r="CP38" s="77">
        <f t="shared" si="12"/>
        <v>0</v>
      </c>
      <c r="CQ38" s="77">
        <f t="shared" si="13"/>
        <v>1520</v>
      </c>
      <c r="CR38" s="77">
        <f t="shared" si="14"/>
        <v>0</v>
      </c>
      <c r="CS38" s="75">
        <f t="shared" si="15"/>
        <v>6080</v>
      </c>
    </row>
    <row r="39" ht="12.0" customHeight="1">
      <c r="A39" s="11"/>
      <c r="B39" s="11"/>
      <c r="C39" s="11"/>
      <c r="D39" s="47" t="str">
        <f>'Variable Capacity unit'!$D$45</f>
        <v>Full</v>
      </c>
      <c r="E39" s="35"/>
      <c r="F39" s="35"/>
      <c r="G39" s="36"/>
      <c r="H39" s="105">
        <v>5950.0</v>
      </c>
      <c r="I39" s="35"/>
      <c r="J39" s="35"/>
      <c r="K39" s="36"/>
      <c r="L39" s="105">
        <v>1400.0</v>
      </c>
      <c r="M39" s="35"/>
      <c r="N39" s="35"/>
      <c r="O39" s="36"/>
      <c r="P39" s="59">
        <f>$H$39/$L$39</f>
        <v>4.25</v>
      </c>
      <c r="Q39" s="36"/>
      <c r="R39" s="11"/>
      <c r="S39" s="11"/>
      <c r="T39" s="11"/>
      <c r="U39" s="11"/>
      <c r="V39" s="11"/>
      <c r="W39" s="11"/>
      <c r="X39" s="11"/>
      <c r="Y39" s="11"/>
      <c r="Z39" s="11"/>
      <c r="AA39" s="11"/>
      <c r="AB39" s="11"/>
      <c r="AC39" s="11"/>
      <c r="AD39" s="11"/>
      <c r="AE39" s="11"/>
      <c r="AF39" s="11"/>
      <c r="AG39" s="11"/>
      <c r="AH39" s="11"/>
      <c r="AI39" s="11" t="str">
        <f>'Variable Capacity unit'!$AI$44</f>
        <v>(29℃）</v>
      </c>
      <c r="AJ39" s="11"/>
      <c r="AK39" s="47" t="str">
        <f>'Variable Capacity unit'!$AK$44</f>
        <v>Full</v>
      </c>
      <c r="AL39" s="35"/>
      <c r="AM39" s="35"/>
      <c r="AN39" s="35"/>
      <c r="AO39" s="35"/>
      <c r="AP39" s="36"/>
      <c r="AQ39" s="40"/>
      <c r="AR39" s="53" t="s">
        <v>51</v>
      </c>
      <c r="AS39" s="35"/>
      <c r="AT39" s="35"/>
      <c r="AU39" s="35"/>
      <c r="AV39" s="36"/>
      <c r="AW39" s="40"/>
      <c r="AX39" s="53" t="s">
        <v>36</v>
      </c>
      <c r="AY39" s="35"/>
      <c r="AZ39" s="35"/>
      <c r="BA39" s="35"/>
      <c r="BB39" s="36"/>
      <c r="BC39" s="13">
        <v>1.0</v>
      </c>
      <c r="BD39" s="13" t="str">
        <f>IF($BC$28=2,IF($BC$39=2,"Measure","Default"),"Default")</f>
        <v>Default</v>
      </c>
      <c r="BE39" s="15" t="s">
        <v>3</v>
      </c>
      <c r="BF39" s="15"/>
      <c r="BG39" s="15"/>
      <c r="BH39" s="15"/>
      <c r="BI39" s="15"/>
      <c r="BJ39" s="15"/>
      <c r="BK39" s="15"/>
      <c r="BL39" s="114"/>
      <c r="BM39" s="114"/>
      <c r="BN39" s="114"/>
      <c r="BO39" s="114"/>
      <c r="BP39" s="114"/>
      <c r="BQ39" s="114"/>
      <c r="BR39" s="15"/>
      <c r="BS39" s="15"/>
      <c r="BT39" s="15"/>
      <c r="BU39" s="15"/>
      <c r="BV39" s="15"/>
      <c r="BW39" s="15"/>
      <c r="BX39" s="15"/>
      <c r="BY39" s="15"/>
      <c r="BZ39" s="15"/>
      <c r="CA39" s="8"/>
      <c r="CB39" s="51">
        <v>22.0</v>
      </c>
      <c r="CC39" s="51">
        <f>data!$D43</f>
        <v>36</v>
      </c>
      <c r="CD39" s="51">
        <f>data!$E43</f>
        <v>0</v>
      </c>
      <c r="CE39" s="75">
        <f t="shared" si="1"/>
        <v>5866.666667</v>
      </c>
      <c r="CF39" s="76">
        <f t="shared" si="2"/>
        <v>1</v>
      </c>
      <c r="CG39" s="76">
        <f t="shared" si="3"/>
        <v>1</v>
      </c>
      <c r="CH39" s="76">
        <f t="shared" si="4"/>
        <v>0</v>
      </c>
      <c r="CI39" s="77">
        <f t="shared" si="5"/>
        <v>5425</v>
      </c>
      <c r="CJ39" s="77">
        <f t="shared" si="6"/>
        <v>2612.27948</v>
      </c>
      <c r="CK39" s="75">
        <f t="shared" si="7"/>
        <v>0</v>
      </c>
      <c r="CL39" s="77">
        <f t="shared" si="8"/>
        <v>1540</v>
      </c>
      <c r="CM39" s="77">
        <f t="shared" si="9"/>
        <v>643.6688549</v>
      </c>
      <c r="CN39" s="25">
        <f t="shared" si="10"/>
        <v>3.522727273</v>
      </c>
      <c r="CO39" s="25">
        <f t="shared" si="11"/>
        <v>4.058421439</v>
      </c>
      <c r="CP39" s="77">
        <f t="shared" si="12"/>
        <v>0</v>
      </c>
      <c r="CQ39" s="77">
        <f t="shared" si="13"/>
        <v>0</v>
      </c>
      <c r="CR39" s="77">
        <f t="shared" si="14"/>
        <v>1540</v>
      </c>
      <c r="CS39" s="75">
        <f t="shared" si="15"/>
        <v>0</v>
      </c>
    </row>
    <row r="40" ht="12.0" customHeight="1">
      <c r="A40" s="11"/>
      <c r="B40" s="11"/>
      <c r="C40" s="11"/>
      <c r="D40" s="47" t="str">
        <f>'Variable Capacity unit'!$D$47</f>
        <v>Minimum</v>
      </c>
      <c r="E40" s="35"/>
      <c r="F40" s="35"/>
      <c r="G40" s="36"/>
      <c r="H40" s="105">
        <v>2850.0</v>
      </c>
      <c r="I40" s="35"/>
      <c r="J40" s="35"/>
      <c r="K40" s="36"/>
      <c r="L40" s="105">
        <v>580.0</v>
      </c>
      <c r="M40" s="35"/>
      <c r="N40" s="35"/>
      <c r="O40" s="36"/>
      <c r="P40" s="59">
        <f>$H$40/$L$40</f>
        <v>4.913793103</v>
      </c>
      <c r="Q40" s="36"/>
      <c r="R40" s="11"/>
      <c r="S40" s="11"/>
      <c r="T40" s="11"/>
      <c r="U40" s="11"/>
      <c r="V40" s="11"/>
      <c r="W40" s="11"/>
      <c r="X40" s="11"/>
      <c r="Y40" s="11"/>
      <c r="Z40" s="11"/>
      <c r="AA40" s="11"/>
      <c r="AB40" s="11"/>
      <c r="AC40" s="11"/>
      <c r="AD40" s="11"/>
      <c r="AE40" s="11"/>
      <c r="AF40" s="11"/>
      <c r="AG40" s="11"/>
      <c r="AH40" s="11"/>
      <c r="AI40" s="11"/>
      <c r="AJ40" s="11"/>
      <c r="AK40" s="47" t="str">
        <f>'Variable Capacity unit'!$AK$46</f>
        <v>Minimum</v>
      </c>
      <c r="AL40" s="35"/>
      <c r="AM40" s="35"/>
      <c r="AN40" s="35"/>
      <c r="AO40" s="35"/>
      <c r="AP40" s="36"/>
      <c r="AQ40" s="40"/>
      <c r="AR40" s="53" t="s">
        <v>51</v>
      </c>
      <c r="AS40" s="35"/>
      <c r="AT40" s="35"/>
      <c r="AU40" s="35"/>
      <c r="AV40" s="36"/>
      <c r="AW40" s="40"/>
      <c r="AX40" s="53" t="s">
        <v>36</v>
      </c>
      <c r="AY40" s="35"/>
      <c r="AZ40" s="35"/>
      <c r="BA40" s="35"/>
      <c r="BB40" s="36"/>
      <c r="BC40" s="13">
        <v>1.0</v>
      </c>
      <c r="BD40" s="13" t="str">
        <f>IF($BC$28=2,IF($BC$40=2,"Measure","Default"),"Default")</f>
        <v>Default</v>
      </c>
      <c r="BE40" s="15" t="s">
        <v>3</v>
      </c>
      <c r="BF40" s="15"/>
      <c r="BG40" s="15"/>
      <c r="BH40" s="15"/>
      <c r="BI40" s="15"/>
      <c r="BJ40" s="15"/>
      <c r="BK40" s="15"/>
      <c r="BL40" s="114"/>
      <c r="BM40" s="114"/>
      <c r="BN40" s="114"/>
      <c r="BO40" s="114"/>
      <c r="BP40" s="114"/>
      <c r="BQ40" s="114"/>
      <c r="BR40" s="15"/>
      <c r="BS40" s="15"/>
      <c r="BT40" s="15"/>
      <c r="BU40" s="15"/>
      <c r="BV40" s="15"/>
      <c r="BW40" s="15"/>
      <c r="BX40" s="15"/>
      <c r="BY40" s="15"/>
      <c r="BZ40" s="15"/>
      <c r="CA40" s="8"/>
      <c r="CB40" s="51">
        <v>23.0</v>
      </c>
      <c r="CC40" s="51">
        <f>data!$D44</f>
        <v>37</v>
      </c>
      <c r="CD40" s="51">
        <f>data!$E44</f>
        <v>0</v>
      </c>
      <c r="CE40" s="75">
        <f t="shared" si="1"/>
        <v>6233.333333</v>
      </c>
      <c r="CF40" s="76">
        <f t="shared" si="2"/>
        <v>1</v>
      </c>
      <c r="CG40" s="76">
        <f t="shared" si="3"/>
        <v>1</v>
      </c>
      <c r="CH40" s="76">
        <f t="shared" si="4"/>
        <v>0</v>
      </c>
      <c r="CI40" s="77">
        <f t="shared" si="5"/>
        <v>5350</v>
      </c>
      <c r="CJ40" s="77">
        <f t="shared" si="6"/>
        <v>2578.319406</v>
      </c>
      <c r="CK40" s="75">
        <f t="shared" si="7"/>
        <v>0</v>
      </c>
      <c r="CL40" s="77">
        <f t="shared" si="8"/>
        <v>1560</v>
      </c>
      <c r="CM40" s="77">
        <f t="shared" si="9"/>
        <v>652.7644055</v>
      </c>
      <c r="CN40" s="25">
        <f t="shared" si="10"/>
        <v>3.429487179</v>
      </c>
      <c r="CO40" s="25">
        <f t="shared" si="11"/>
        <v>3.949846811</v>
      </c>
      <c r="CP40" s="77">
        <f t="shared" si="12"/>
        <v>0</v>
      </c>
      <c r="CQ40" s="77">
        <f t="shared" si="13"/>
        <v>0</v>
      </c>
      <c r="CR40" s="77">
        <f t="shared" si="14"/>
        <v>1560</v>
      </c>
      <c r="CS40" s="75">
        <f t="shared" si="15"/>
        <v>0</v>
      </c>
    </row>
    <row r="41" ht="12.0" customHeight="1">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97"/>
      <c r="AR41" s="97"/>
      <c r="AS41" s="97"/>
      <c r="AT41" s="97"/>
      <c r="AU41" s="119"/>
      <c r="AV41" s="119"/>
      <c r="AW41" s="97"/>
      <c r="AX41" s="97"/>
      <c r="AY41" s="97"/>
      <c r="AZ41" s="97"/>
      <c r="BA41" s="97"/>
      <c r="BB41" s="97"/>
      <c r="BC41" s="13"/>
      <c r="BD41" s="13"/>
      <c r="BE41" s="15" t="s">
        <v>3</v>
      </c>
      <c r="BF41" s="15"/>
      <c r="BG41" s="15"/>
      <c r="BH41" s="15"/>
      <c r="BI41" s="15"/>
      <c r="BJ41" s="15"/>
      <c r="BK41" s="15"/>
      <c r="BL41" s="30"/>
      <c r="BM41" s="30"/>
      <c r="BN41" s="30"/>
      <c r="BO41" s="30"/>
      <c r="BP41" s="30"/>
      <c r="BQ41" s="30"/>
      <c r="BR41" s="15"/>
      <c r="BS41" s="15"/>
      <c r="BT41" s="15"/>
      <c r="BU41" s="15"/>
      <c r="BV41" s="15"/>
      <c r="BW41" s="15"/>
      <c r="BX41" s="15"/>
      <c r="BY41" s="15"/>
      <c r="BZ41" s="15"/>
      <c r="CA41" s="8"/>
      <c r="CB41" s="51">
        <v>24.0</v>
      </c>
      <c r="CC41" s="51">
        <f>data!$D45</f>
        <v>38</v>
      </c>
      <c r="CD41" s="51">
        <f>data!$E45</f>
        <v>0</v>
      </c>
      <c r="CE41" s="75">
        <f t="shared" si="1"/>
        <v>6600</v>
      </c>
      <c r="CF41" s="76">
        <f t="shared" si="2"/>
        <v>1</v>
      </c>
      <c r="CG41" s="76">
        <f t="shared" si="3"/>
        <v>1</v>
      </c>
      <c r="CH41" s="76">
        <f t="shared" si="4"/>
        <v>0</v>
      </c>
      <c r="CI41" s="77">
        <f t="shared" si="5"/>
        <v>5275</v>
      </c>
      <c r="CJ41" s="77">
        <f t="shared" si="6"/>
        <v>2544.359331</v>
      </c>
      <c r="CK41" s="75">
        <f t="shared" si="7"/>
        <v>0</v>
      </c>
      <c r="CL41" s="77">
        <f t="shared" si="8"/>
        <v>1580</v>
      </c>
      <c r="CM41" s="77">
        <f t="shared" si="9"/>
        <v>661.8599562</v>
      </c>
      <c r="CN41" s="25">
        <f t="shared" si="10"/>
        <v>3.338607595</v>
      </c>
      <c r="CO41" s="25">
        <f t="shared" si="11"/>
        <v>3.844256338</v>
      </c>
      <c r="CP41" s="77">
        <f t="shared" si="12"/>
        <v>0</v>
      </c>
      <c r="CQ41" s="77">
        <f t="shared" si="13"/>
        <v>0</v>
      </c>
      <c r="CR41" s="77">
        <f t="shared" si="14"/>
        <v>1580</v>
      </c>
      <c r="CS41" s="75">
        <f t="shared" si="15"/>
        <v>0</v>
      </c>
    </row>
    <row r="42" ht="12.0" customHeight="1">
      <c r="A42" s="11"/>
      <c r="B42" s="11"/>
      <c r="C42" s="11"/>
      <c r="D42" s="11" t="str">
        <f>'Variable Capacity unit'!$D$49</f>
        <v>Low humidity and Cyclic condition ( 35℃ )</v>
      </c>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t="str">
        <f>'Variable Capacity unit'!$AI$49</f>
        <v>(35℃ Low Humidity and cyclic)</v>
      </c>
      <c r="AJ42" s="11"/>
      <c r="AK42" s="11"/>
      <c r="AL42" s="11"/>
      <c r="AM42" s="11"/>
      <c r="AN42" s="11"/>
      <c r="AO42" s="11"/>
      <c r="AP42" s="11"/>
      <c r="AQ42" s="97"/>
      <c r="AR42" s="97"/>
      <c r="AS42" s="97"/>
      <c r="AT42" s="97"/>
      <c r="AU42" s="119"/>
      <c r="AV42" s="119"/>
      <c r="AW42" s="97"/>
      <c r="AX42" s="97"/>
      <c r="AY42" s="97"/>
      <c r="AZ42" s="97"/>
      <c r="BA42" s="97"/>
      <c r="BB42" s="97"/>
      <c r="BC42" s="13"/>
      <c r="BD42" s="13"/>
      <c r="BE42" s="15" t="s">
        <v>3</v>
      </c>
      <c r="BF42" s="15"/>
      <c r="BG42" s="15"/>
      <c r="BH42" s="15"/>
      <c r="BI42" s="15"/>
      <c r="BJ42" s="15"/>
      <c r="BK42" s="15"/>
      <c r="BL42" s="30"/>
      <c r="BM42" s="30"/>
      <c r="BN42" s="30"/>
      <c r="BO42" s="30"/>
      <c r="BP42" s="30"/>
      <c r="BQ42" s="30"/>
      <c r="BR42" s="15"/>
      <c r="BS42" s="15"/>
      <c r="BT42" s="15"/>
      <c r="BU42" s="15"/>
      <c r="BV42" s="15"/>
      <c r="BW42" s="15"/>
      <c r="BX42" s="15"/>
      <c r="BY42" s="15"/>
      <c r="BZ42" s="15"/>
      <c r="CA42" s="8"/>
      <c r="CB42" s="51">
        <v>25.0</v>
      </c>
      <c r="CC42" s="51">
        <f>data!$D46</f>
        <v>39</v>
      </c>
      <c r="CD42" s="51">
        <f>data!$E46</f>
        <v>0</v>
      </c>
      <c r="CE42" s="75">
        <f t="shared" si="1"/>
        <v>6966.666667</v>
      </c>
      <c r="CF42" s="76">
        <f t="shared" si="2"/>
        <v>1</v>
      </c>
      <c r="CG42" s="76">
        <f t="shared" si="3"/>
        <v>1</v>
      </c>
      <c r="CH42" s="76">
        <f t="shared" si="4"/>
        <v>0</v>
      </c>
      <c r="CI42" s="77">
        <f t="shared" si="5"/>
        <v>5200</v>
      </c>
      <c r="CJ42" s="77">
        <f t="shared" si="6"/>
        <v>2510.399257</v>
      </c>
      <c r="CK42" s="75">
        <f t="shared" si="7"/>
        <v>0</v>
      </c>
      <c r="CL42" s="77">
        <f t="shared" si="8"/>
        <v>1600</v>
      </c>
      <c r="CM42" s="77">
        <f t="shared" si="9"/>
        <v>670.9555069</v>
      </c>
      <c r="CN42" s="25">
        <f t="shared" si="10"/>
        <v>3.25</v>
      </c>
      <c r="CO42" s="25">
        <f t="shared" si="11"/>
        <v>3.741528658</v>
      </c>
      <c r="CP42" s="77">
        <f t="shared" si="12"/>
        <v>0</v>
      </c>
      <c r="CQ42" s="77">
        <f t="shared" si="13"/>
        <v>0</v>
      </c>
      <c r="CR42" s="77">
        <f t="shared" si="14"/>
        <v>1600</v>
      </c>
      <c r="CS42" s="75">
        <f t="shared" si="15"/>
        <v>0</v>
      </c>
    </row>
    <row r="43" ht="12.0" customHeight="1">
      <c r="A43" s="11"/>
      <c r="B43" s="11"/>
      <c r="C43" s="11"/>
      <c r="D43" s="11"/>
      <c r="E43" s="11"/>
      <c r="F43" s="11"/>
      <c r="G43" s="11"/>
      <c r="H43" s="113" t="str">
        <f>'Variable Capacity unit'!$H$8</f>
        <v>Capacity [W]</v>
      </c>
      <c r="I43" s="71"/>
      <c r="J43" s="71"/>
      <c r="K43" s="74"/>
      <c r="L43" s="113" t="str">
        <f>'Variable Capacity unit'!$L$8</f>
        <v>Power [W]</v>
      </c>
      <c r="M43" s="71"/>
      <c r="N43" s="71"/>
      <c r="O43" s="74"/>
      <c r="P43" s="44" t="str">
        <f>'Variable Capacity unit'!$P$8</f>
        <v>EER</v>
      </c>
      <c r="Q43" s="36"/>
      <c r="R43" s="11"/>
      <c r="S43" s="11"/>
      <c r="T43" s="11"/>
      <c r="U43" s="11"/>
      <c r="V43" s="11"/>
      <c r="W43" s="11"/>
      <c r="X43" s="11"/>
      <c r="Y43" s="11"/>
      <c r="Z43" s="11"/>
      <c r="AA43" s="11"/>
      <c r="AB43" s="11"/>
      <c r="AC43" s="11"/>
      <c r="AD43" s="11"/>
      <c r="AE43" s="11"/>
      <c r="AF43" s="11"/>
      <c r="AG43" s="11"/>
      <c r="AH43" s="11"/>
      <c r="AI43" s="11"/>
      <c r="AJ43" s="11"/>
      <c r="AK43" s="34" t="str">
        <f>'Variable Capacity unit'!$AK$52</f>
        <v>Min Dry Coil</v>
      </c>
      <c r="AL43" s="35"/>
      <c r="AM43" s="35"/>
      <c r="AN43" s="35"/>
      <c r="AO43" s="35"/>
      <c r="AP43" s="36"/>
      <c r="AQ43" s="122"/>
      <c r="AR43" s="116" t="s">
        <v>51</v>
      </c>
      <c r="AS43" s="79"/>
      <c r="AT43" s="79"/>
      <c r="AU43" s="79"/>
      <c r="AV43" s="91"/>
      <c r="AW43" s="122"/>
      <c r="AX43" s="116" t="s">
        <v>36</v>
      </c>
      <c r="AY43" s="79"/>
      <c r="AZ43" s="79"/>
      <c r="BA43" s="79"/>
      <c r="BB43" s="91"/>
      <c r="BC43" s="13">
        <v>1.0</v>
      </c>
      <c r="BD43" s="13" t="str">
        <f>IF($BC$28=2,IF($BC$43=2,"Measure","Default"),"Default")</f>
        <v>Default</v>
      </c>
      <c r="BE43" s="15" t="s">
        <v>3</v>
      </c>
      <c r="BF43" s="15"/>
      <c r="BG43" s="15"/>
      <c r="BH43" s="15"/>
      <c r="BI43" s="15"/>
      <c r="BJ43" s="15"/>
      <c r="BK43" s="15"/>
      <c r="BL43" s="30"/>
      <c r="BM43" s="30"/>
      <c r="BN43" s="30"/>
      <c r="BO43" s="30"/>
      <c r="BP43" s="30"/>
      <c r="BQ43" s="30"/>
      <c r="BR43" s="15"/>
      <c r="BS43" s="15"/>
      <c r="BT43" s="15"/>
      <c r="BU43" s="15"/>
      <c r="BV43" s="15"/>
      <c r="BW43" s="15"/>
      <c r="BX43" s="15"/>
      <c r="BY43" s="15"/>
      <c r="BZ43" s="15"/>
      <c r="CA43" s="8"/>
      <c r="CB43" s="51">
        <v>26.0</v>
      </c>
      <c r="CC43" s="51">
        <f>data!$D47</f>
        <v>40</v>
      </c>
      <c r="CD43" s="51">
        <f>data!$E47</f>
        <v>0</v>
      </c>
      <c r="CE43" s="75">
        <f t="shared" si="1"/>
        <v>7333.333333</v>
      </c>
      <c r="CF43" s="76">
        <f t="shared" si="2"/>
        <v>1</v>
      </c>
      <c r="CG43" s="76">
        <f t="shared" si="3"/>
        <v>1</v>
      </c>
      <c r="CH43" s="76">
        <f t="shared" si="4"/>
        <v>0</v>
      </c>
      <c r="CI43" s="77">
        <f t="shared" si="5"/>
        <v>5125</v>
      </c>
      <c r="CJ43" s="77">
        <f t="shared" si="6"/>
        <v>2476.439183</v>
      </c>
      <c r="CK43" s="75">
        <f t="shared" si="7"/>
        <v>0</v>
      </c>
      <c r="CL43" s="77">
        <f t="shared" si="8"/>
        <v>1620</v>
      </c>
      <c r="CM43" s="77">
        <f t="shared" si="9"/>
        <v>680.0510576</v>
      </c>
      <c r="CN43" s="25">
        <f t="shared" si="10"/>
        <v>3.163580247</v>
      </c>
      <c r="CO43" s="25">
        <f t="shared" si="11"/>
        <v>3.641548903</v>
      </c>
      <c r="CP43" s="77">
        <f t="shared" si="12"/>
        <v>0</v>
      </c>
      <c r="CQ43" s="77">
        <f t="shared" si="13"/>
        <v>0</v>
      </c>
      <c r="CR43" s="77">
        <f t="shared" si="14"/>
        <v>1620</v>
      </c>
      <c r="CS43" s="75">
        <f t="shared" si="15"/>
        <v>0</v>
      </c>
    </row>
    <row r="44" ht="12.0" customHeight="1">
      <c r="A44" s="11"/>
      <c r="B44" s="11"/>
      <c r="C44" s="11"/>
      <c r="D44" s="34" t="str">
        <f>'Variable Capacity unit'!$D$53</f>
        <v>Min Dry Coil</v>
      </c>
      <c r="E44" s="35"/>
      <c r="F44" s="35"/>
      <c r="G44" s="36"/>
      <c r="H44" s="105">
        <v>3300.0</v>
      </c>
      <c r="I44" s="35"/>
      <c r="J44" s="35"/>
      <c r="K44" s="36"/>
      <c r="L44" s="105">
        <v>580.0</v>
      </c>
      <c r="M44" s="35"/>
      <c r="N44" s="35"/>
      <c r="O44" s="36"/>
      <c r="P44" s="34">
        <f>$H$44/$L$44</f>
        <v>5.689655172</v>
      </c>
      <c r="Q44" s="36"/>
      <c r="R44" s="11"/>
      <c r="S44" s="11"/>
      <c r="T44" s="11"/>
      <c r="U44" s="11"/>
      <c r="V44" s="11"/>
      <c r="W44" s="11"/>
      <c r="X44" s="11"/>
      <c r="Y44" s="11"/>
      <c r="Z44" s="11"/>
      <c r="AA44" s="11"/>
      <c r="AB44" s="11"/>
      <c r="AC44" s="11"/>
      <c r="AD44" s="11"/>
      <c r="AE44" s="11"/>
      <c r="AF44" s="11"/>
      <c r="AG44" s="11"/>
      <c r="AH44" s="11"/>
      <c r="AI44" s="11"/>
      <c r="AJ44" s="11"/>
      <c r="AK44" s="34" t="str">
        <f>'Variable Capacity unit'!$AK$53</f>
        <v>Min Cyclic</v>
      </c>
      <c r="AL44" s="35"/>
      <c r="AM44" s="35"/>
      <c r="AN44" s="35"/>
      <c r="AO44" s="35"/>
      <c r="AP44" s="36"/>
      <c r="AQ44" s="123"/>
      <c r="AR44" s="86"/>
      <c r="AS44" s="87"/>
      <c r="AT44" s="87"/>
      <c r="AU44" s="87"/>
      <c r="AV44" s="93"/>
      <c r="AW44" s="123"/>
      <c r="AX44" s="86"/>
      <c r="AY44" s="87"/>
      <c r="AZ44" s="87"/>
      <c r="BA44" s="87"/>
      <c r="BB44" s="93"/>
      <c r="BC44" s="13"/>
      <c r="BD44" s="13"/>
      <c r="BE44" s="15" t="s">
        <v>3</v>
      </c>
      <c r="BF44" s="15"/>
      <c r="BG44" s="15"/>
      <c r="BH44" s="15"/>
      <c r="BI44" s="15"/>
      <c r="BJ44" s="15"/>
      <c r="BK44" s="15"/>
      <c r="BL44" s="30"/>
      <c r="BM44" s="30"/>
      <c r="BN44" s="30"/>
      <c r="BO44" s="30"/>
      <c r="BP44" s="30"/>
      <c r="BQ44" s="30"/>
      <c r="BR44" s="15"/>
      <c r="BS44" s="15"/>
      <c r="BT44" s="15"/>
      <c r="BU44" s="15"/>
      <c r="BV44" s="15"/>
      <c r="BW44" s="15"/>
      <c r="BX44" s="15"/>
      <c r="BY44" s="15"/>
      <c r="BZ44" s="15"/>
      <c r="CA44" s="8"/>
      <c r="CB44" s="51">
        <v>27.0</v>
      </c>
      <c r="CC44" s="51">
        <f>data!$D48</f>
        <v>41</v>
      </c>
      <c r="CD44" s="51">
        <f>data!$E48</f>
        <v>0</v>
      </c>
      <c r="CE44" s="75">
        <f t="shared" si="1"/>
        <v>7700</v>
      </c>
      <c r="CF44" s="76">
        <f t="shared" si="2"/>
        <v>1</v>
      </c>
      <c r="CG44" s="76">
        <f t="shared" si="3"/>
        <v>1</v>
      </c>
      <c r="CH44" s="76">
        <f t="shared" si="4"/>
        <v>0</v>
      </c>
      <c r="CI44" s="77">
        <f t="shared" si="5"/>
        <v>5050</v>
      </c>
      <c r="CJ44" s="77">
        <f t="shared" si="6"/>
        <v>2442.479109</v>
      </c>
      <c r="CK44" s="75">
        <f t="shared" si="7"/>
        <v>0</v>
      </c>
      <c r="CL44" s="77">
        <f t="shared" si="8"/>
        <v>1640</v>
      </c>
      <c r="CM44" s="77">
        <f t="shared" si="9"/>
        <v>689.1466083</v>
      </c>
      <c r="CN44" s="25">
        <f t="shared" si="10"/>
        <v>3.079268293</v>
      </c>
      <c r="CO44" s="25">
        <f t="shared" si="11"/>
        <v>3.54420827</v>
      </c>
      <c r="CP44" s="77">
        <f t="shared" si="12"/>
        <v>0</v>
      </c>
      <c r="CQ44" s="77">
        <f t="shared" si="13"/>
        <v>0</v>
      </c>
      <c r="CR44" s="77">
        <f t="shared" si="14"/>
        <v>1640</v>
      </c>
      <c r="CS44" s="75">
        <f t="shared" si="15"/>
        <v>0</v>
      </c>
    </row>
    <row r="45" ht="12.0" customHeight="1">
      <c r="A45" s="11"/>
      <c r="B45" s="11"/>
      <c r="C45" s="11"/>
      <c r="D45" s="34" t="str">
        <f>'Variable Capacity unit'!$D$54</f>
        <v>Min Cyclic</v>
      </c>
      <c r="E45" s="35"/>
      <c r="F45" s="35"/>
      <c r="G45" s="36"/>
      <c r="H45" s="105">
        <v>2500.0</v>
      </c>
      <c r="I45" s="35"/>
      <c r="J45" s="35"/>
      <c r="K45" s="36"/>
      <c r="L45" s="105">
        <v>480.0</v>
      </c>
      <c r="M45" s="35"/>
      <c r="N45" s="35"/>
      <c r="O45" s="36"/>
      <c r="P45" s="59">
        <f>$H$45/$L$45</f>
        <v>5.208333333</v>
      </c>
      <c r="Q45" s="36"/>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97"/>
      <c r="BB45" s="97"/>
      <c r="BC45" s="107"/>
      <c r="BD45" s="107"/>
      <c r="BE45" s="15"/>
      <c r="BF45" s="15"/>
      <c r="BG45" s="15"/>
      <c r="BH45" s="15"/>
      <c r="BI45" s="15"/>
      <c r="BJ45" s="15"/>
      <c r="BK45" s="15"/>
      <c r="BL45" s="15"/>
      <c r="BM45" s="15"/>
      <c r="BN45" s="15"/>
      <c r="BO45" s="15"/>
      <c r="BP45" s="15"/>
      <c r="BQ45" s="15"/>
      <c r="BR45" s="15"/>
      <c r="BS45" s="15"/>
      <c r="BT45" s="15"/>
      <c r="BU45" s="120"/>
      <c r="BV45" s="120"/>
      <c r="BW45" s="15"/>
      <c r="BX45" s="15"/>
      <c r="BY45" s="15"/>
      <c r="BZ45" s="15"/>
      <c r="CA45" s="8"/>
      <c r="CB45" s="51">
        <v>28.0</v>
      </c>
      <c r="CC45" s="51">
        <f>data!$D49</f>
        <v>42</v>
      </c>
      <c r="CD45" s="51">
        <f>data!$E49</f>
        <v>0</v>
      </c>
      <c r="CE45" s="75">
        <f t="shared" si="1"/>
        <v>8066.666667</v>
      </c>
      <c r="CF45" s="76">
        <f t="shared" si="2"/>
        <v>1</v>
      </c>
      <c r="CG45" s="76">
        <f t="shared" si="3"/>
        <v>1</v>
      </c>
      <c r="CH45" s="76">
        <f t="shared" si="4"/>
        <v>0</v>
      </c>
      <c r="CI45" s="77">
        <f t="shared" si="5"/>
        <v>4975</v>
      </c>
      <c r="CJ45" s="77">
        <f t="shared" si="6"/>
        <v>2408.519034</v>
      </c>
      <c r="CK45" s="75">
        <f t="shared" si="7"/>
        <v>0</v>
      </c>
      <c r="CL45" s="77">
        <f t="shared" si="8"/>
        <v>1660</v>
      </c>
      <c r="CM45" s="77">
        <f t="shared" si="9"/>
        <v>698.242159</v>
      </c>
      <c r="CN45" s="25">
        <f t="shared" si="10"/>
        <v>2.996987952</v>
      </c>
      <c r="CO45" s="25">
        <f t="shared" si="11"/>
        <v>3.449403625</v>
      </c>
      <c r="CP45" s="77">
        <f t="shared" si="12"/>
        <v>0</v>
      </c>
      <c r="CQ45" s="77">
        <f t="shared" si="13"/>
        <v>0</v>
      </c>
      <c r="CR45" s="77">
        <f t="shared" si="14"/>
        <v>1660</v>
      </c>
      <c r="CS45" s="75">
        <f t="shared" si="15"/>
        <v>0</v>
      </c>
    </row>
    <row r="46" ht="12.0" customHeight="1">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97"/>
      <c r="BB46" s="97"/>
      <c r="BC46" s="107"/>
      <c r="BD46" s="107"/>
      <c r="BE46" s="15"/>
      <c r="BF46" s="15"/>
      <c r="BG46" s="15"/>
      <c r="BH46" s="15"/>
      <c r="BI46" s="15"/>
      <c r="BJ46" s="15"/>
      <c r="BK46" s="15"/>
      <c r="BL46" s="15"/>
      <c r="BM46" s="15"/>
      <c r="BN46" s="15"/>
      <c r="BO46" s="15"/>
      <c r="BP46" s="15"/>
      <c r="BQ46" s="15"/>
      <c r="BR46" s="15"/>
      <c r="BS46" s="15"/>
      <c r="BT46" s="15"/>
      <c r="BU46" s="120"/>
      <c r="BV46" s="120"/>
      <c r="BW46" s="15"/>
      <c r="BX46" s="15"/>
      <c r="BY46" s="15"/>
      <c r="BZ46" s="15"/>
      <c r="CA46" s="8"/>
      <c r="CB46" s="51">
        <v>29.0</v>
      </c>
      <c r="CC46" s="51">
        <f>data!$D50</f>
        <v>43</v>
      </c>
      <c r="CD46" s="51">
        <f>data!$E50</f>
        <v>0</v>
      </c>
      <c r="CE46" s="75">
        <f t="shared" si="1"/>
        <v>8433.333333</v>
      </c>
      <c r="CF46" s="76">
        <f t="shared" si="2"/>
        <v>1</v>
      </c>
      <c r="CG46" s="76">
        <f t="shared" si="3"/>
        <v>1</v>
      </c>
      <c r="CH46" s="76">
        <f t="shared" si="4"/>
        <v>0</v>
      </c>
      <c r="CI46" s="77">
        <f t="shared" si="5"/>
        <v>4900</v>
      </c>
      <c r="CJ46" s="77">
        <f t="shared" si="6"/>
        <v>2374.55896</v>
      </c>
      <c r="CK46" s="75">
        <f t="shared" si="7"/>
        <v>0</v>
      </c>
      <c r="CL46" s="77">
        <f t="shared" si="8"/>
        <v>1680</v>
      </c>
      <c r="CM46" s="77">
        <f t="shared" si="9"/>
        <v>707.3377097</v>
      </c>
      <c r="CN46" s="25">
        <f t="shared" si="10"/>
        <v>2.916666667</v>
      </c>
      <c r="CO46" s="25">
        <f t="shared" si="11"/>
        <v>3.357037137</v>
      </c>
      <c r="CP46" s="77">
        <f t="shared" si="12"/>
        <v>0</v>
      </c>
      <c r="CQ46" s="77">
        <f t="shared" si="13"/>
        <v>0</v>
      </c>
      <c r="CR46" s="77">
        <f t="shared" si="14"/>
        <v>1680</v>
      </c>
      <c r="CS46" s="75">
        <f t="shared" si="15"/>
        <v>0</v>
      </c>
    </row>
    <row r="47" ht="12.0" customHeight="1">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97"/>
      <c r="BB47" s="97"/>
      <c r="BC47" s="107"/>
      <c r="BD47" s="107"/>
      <c r="BE47" s="15"/>
      <c r="BF47" s="15"/>
      <c r="BG47" s="15"/>
      <c r="BH47" s="15"/>
      <c r="BI47" s="15"/>
      <c r="BJ47" s="15"/>
      <c r="BK47" s="15"/>
      <c r="BL47" s="15"/>
      <c r="BM47" s="15"/>
      <c r="BN47" s="15"/>
      <c r="BO47" s="15"/>
      <c r="BP47" s="15"/>
      <c r="BQ47" s="15"/>
      <c r="BR47" s="15"/>
      <c r="BS47" s="15"/>
      <c r="BT47" s="15"/>
      <c r="BU47" s="120"/>
      <c r="BV47" s="120"/>
      <c r="BW47" s="15"/>
      <c r="BX47" s="15"/>
      <c r="BY47" s="15"/>
      <c r="BZ47" s="15"/>
      <c r="CA47" s="8"/>
      <c r="CB47" s="51">
        <v>30.0</v>
      </c>
      <c r="CC47" s="51">
        <f>data!$D51</f>
        <v>44</v>
      </c>
      <c r="CD47" s="51">
        <f>data!$E51</f>
        <v>0</v>
      </c>
      <c r="CE47" s="75">
        <f t="shared" si="1"/>
        <v>8800</v>
      </c>
      <c r="CF47" s="76">
        <f t="shared" si="2"/>
        <v>1</v>
      </c>
      <c r="CG47" s="76">
        <f t="shared" si="3"/>
        <v>1</v>
      </c>
      <c r="CH47" s="76">
        <f t="shared" si="4"/>
        <v>0</v>
      </c>
      <c r="CI47" s="77">
        <f t="shared" si="5"/>
        <v>4825</v>
      </c>
      <c r="CJ47" s="77">
        <f t="shared" si="6"/>
        <v>2340.598886</v>
      </c>
      <c r="CK47" s="75">
        <f t="shared" si="7"/>
        <v>0</v>
      </c>
      <c r="CL47" s="77">
        <f t="shared" si="8"/>
        <v>1700</v>
      </c>
      <c r="CM47" s="77">
        <f t="shared" si="9"/>
        <v>716.4332604</v>
      </c>
      <c r="CN47" s="25">
        <f t="shared" si="10"/>
        <v>2.838235294</v>
      </c>
      <c r="CO47" s="25">
        <f t="shared" si="11"/>
        <v>3.267015946</v>
      </c>
      <c r="CP47" s="77">
        <f t="shared" si="12"/>
        <v>0</v>
      </c>
      <c r="CQ47" s="77">
        <f t="shared" si="13"/>
        <v>0</v>
      </c>
      <c r="CR47" s="77">
        <f t="shared" si="14"/>
        <v>1700</v>
      </c>
      <c r="CS47" s="75">
        <f t="shared" si="15"/>
        <v>0</v>
      </c>
    </row>
    <row r="48" ht="14.25" customHeight="1">
      <c r="A48" s="15"/>
      <c r="B48" s="15"/>
      <c r="C48" s="15"/>
      <c r="D48" s="1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8"/>
      <c r="CB48" s="51">
        <v>31.0</v>
      </c>
      <c r="CC48" s="51">
        <f>data!$D52</f>
        <v>45</v>
      </c>
      <c r="CD48" s="51">
        <f>data!$E52</f>
        <v>0</v>
      </c>
      <c r="CE48" s="75">
        <f t="shared" si="1"/>
        <v>9166.666667</v>
      </c>
      <c r="CF48" s="76">
        <f t="shared" si="2"/>
        <v>1</v>
      </c>
      <c r="CG48" s="76">
        <f t="shared" si="3"/>
        <v>1</v>
      </c>
      <c r="CH48" s="76">
        <f t="shared" si="4"/>
        <v>0</v>
      </c>
      <c r="CI48" s="77">
        <f t="shared" si="5"/>
        <v>4750</v>
      </c>
      <c r="CJ48" s="77">
        <f t="shared" si="6"/>
        <v>2306.638812</v>
      </c>
      <c r="CK48" s="75">
        <f t="shared" si="7"/>
        <v>0</v>
      </c>
      <c r="CL48" s="77">
        <f t="shared" si="8"/>
        <v>1720</v>
      </c>
      <c r="CM48" s="77">
        <f t="shared" si="9"/>
        <v>725.5288111</v>
      </c>
      <c r="CN48" s="25">
        <f t="shared" si="10"/>
        <v>2.761627907</v>
      </c>
      <c r="CO48" s="25">
        <f t="shared" si="11"/>
        <v>3.179251845</v>
      </c>
      <c r="CP48" s="77">
        <f t="shared" si="12"/>
        <v>0</v>
      </c>
      <c r="CQ48" s="77">
        <f t="shared" si="13"/>
        <v>0</v>
      </c>
      <c r="CR48" s="77">
        <f t="shared" si="14"/>
        <v>1720</v>
      </c>
      <c r="CS48" s="75">
        <f t="shared" si="15"/>
        <v>0</v>
      </c>
    </row>
    <row r="49" ht="14.25" customHeight="1">
      <c r="A49" s="15"/>
      <c r="B49" s="15"/>
      <c r="C49" s="15"/>
      <c r="D49" s="15"/>
      <c r="E49" s="15"/>
      <c r="F49" s="15"/>
      <c r="G49" s="15"/>
      <c r="H49" s="15"/>
      <c r="I49" s="15"/>
      <c r="J49" s="15"/>
      <c r="K49" s="15"/>
      <c r="L49" s="15"/>
      <c r="M49" s="15"/>
      <c r="N49" s="15"/>
      <c r="O49" s="15"/>
      <c r="P49" s="15"/>
      <c r="Q49" s="15"/>
      <c r="R49" s="15"/>
      <c r="S49" s="15"/>
      <c r="T49" s="15"/>
      <c r="U49" s="15"/>
      <c r="V49" s="15"/>
      <c r="W49" s="15"/>
      <c r="X49" s="15"/>
      <c r="Y49" s="14"/>
      <c r="Z49" s="14"/>
      <c r="AA49" s="14"/>
      <c r="AB49" s="14"/>
      <c r="AC49" s="14"/>
      <c r="AD49" s="14"/>
      <c r="AE49" s="14"/>
      <c r="AF49" s="14"/>
      <c r="AG49" s="14"/>
      <c r="AH49" s="14"/>
      <c r="AI49" s="14"/>
      <c r="AJ49" s="14"/>
      <c r="AK49" s="14"/>
      <c r="AL49" s="14"/>
      <c r="AM49" s="14"/>
      <c r="AN49" s="14"/>
      <c r="AO49" s="14"/>
      <c r="AP49" s="14"/>
      <c r="AQ49" s="14"/>
      <c r="AR49" s="14"/>
      <c r="AS49" s="14"/>
      <c r="AT49" s="14"/>
      <c r="AU49" s="14"/>
      <c r="AV49" s="14"/>
      <c r="AW49" s="14"/>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8"/>
      <c r="CB49" s="51"/>
      <c r="CC49" s="51"/>
      <c r="CD49" s="51">
        <f>SUM(CD18:CD48)</f>
        <v>1817</v>
      </c>
      <c r="CE49" s="51"/>
      <c r="CF49" s="51"/>
      <c r="CG49" s="51"/>
      <c r="CH49" s="51"/>
      <c r="CI49" s="51"/>
      <c r="CJ49" s="8"/>
      <c r="CK49" s="46">
        <f>SUM(CK18:CK48)</f>
        <v>4032233.333</v>
      </c>
      <c r="CL49" s="24"/>
      <c r="CM49" s="24"/>
      <c r="CN49" s="24"/>
      <c r="CO49" s="24"/>
      <c r="CP49" s="24"/>
      <c r="CQ49" s="24"/>
      <c r="CR49" s="24"/>
      <c r="CS49" s="106">
        <f>SUM(CS18:CS48)</f>
        <v>848904.5958</v>
      </c>
    </row>
    <row r="50" ht="14.25" customHeight="1">
      <c r="A50" s="15"/>
      <c r="B50" s="15"/>
      <c r="C50" s="15"/>
      <c r="D50" s="15"/>
      <c r="E50" s="15"/>
      <c r="F50" s="15"/>
      <c r="G50" s="15"/>
      <c r="H50" s="15"/>
      <c r="I50" s="15"/>
      <c r="J50" s="15"/>
      <c r="K50" s="15"/>
      <c r="L50" s="15"/>
      <c r="M50" s="15"/>
      <c r="N50" s="15"/>
      <c r="O50" s="15"/>
      <c r="P50" s="15"/>
      <c r="Q50" s="15"/>
      <c r="R50" s="15"/>
      <c r="S50" s="15"/>
      <c r="T50" s="15"/>
      <c r="U50" s="15"/>
      <c r="V50" s="15"/>
      <c r="W50" s="15"/>
      <c r="X50" s="15"/>
      <c r="Y50" s="14"/>
      <c r="Z50" s="14"/>
      <c r="AA50" s="14"/>
      <c r="AB50" s="14"/>
      <c r="AC50" s="14" t="s">
        <v>36</v>
      </c>
      <c r="AD50" s="14"/>
      <c r="AE50" s="14"/>
      <c r="AF50" s="14"/>
      <c r="AG50" s="14"/>
      <c r="AH50" s="14"/>
      <c r="AI50" s="14"/>
      <c r="AJ50" s="14"/>
      <c r="AK50" s="14"/>
      <c r="AL50" s="14"/>
      <c r="AM50" s="14"/>
      <c r="AN50" s="14"/>
      <c r="AO50" s="14"/>
      <c r="AP50" s="14"/>
      <c r="AQ50" s="14"/>
      <c r="AR50" s="14"/>
      <c r="AS50" s="14"/>
      <c r="AT50" s="14"/>
      <c r="AU50" s="14"/>
      <c r="AV50" s="14"/>
      <c r="AW50" s="14"/>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8"/>
      <c r="CB50" s="8"/>
      <c r="CC50" s="8"/>
      <c r="CD50" s="8"/>
      <c r="CE50" s="8"/>
      <c r="CF50" s="8"/>
      <c r="CG50" s="8"/>
      <c r="CH50" s="8"/>
      <c r="CI50" s="8"/>
      <c r="CJ50" s="8"/>
      <c r="CK50" s="8"/>
      <c r="CL50" s="8"/>
      <c r="CM50" s="8"/>
      <c r="CN50" s="8"/>
      <c r="CO50" s="8"/>
      <c r="CP50" s="8"/>
      <c r="CQ50" s="8"/>
      <c r="CR50" s="8"/>
      <c r="CS50" s="8"/>
    </row>
    <row r="51" ht="14.25" customHeight="1">
      <c r="A51" s="15"/>
      <c r="B51" s="15"/>
      <c r="C51" s="15"/>
      <c r="D51" s="15"/>
      <c r="E51" s="15"/>
      <c r="F51" s="15"/>
      <c r="G51" s="15"/>
      <c r="H51" s="15"/>
      <c r="I51" s="15"/>
      <c r="J51" s="15"/>
      <c r="K51" s="15"/>
      <c r="L51" s="15"/>
      <c r="M51" s="15"/>
      <c r="N51" s="15"/>
      <c r="O51" s="15"/>
      <c r="P51" s="15"/>
      <c r="Q51" s="15"/>
      <c r="R51" s="15"/>
      <c r="S51" s="15"/>
      <c r="T51" s="15"/>
      <c r="U51" s="15"/>
      <c r="V51" s="15"/>
      <c r="W51" s="15"/>
      <c r="X51" s="15"/>
      <c r="Y51" s="14"/>
      <c r="Z51" s="14"/>
      <c r="AA51" s="14"/>
      <c r="AB51" s="14"/>
      <c r="AC51" s="14" t="s">
        <v>45</v>
      </c>
      <c r="AD51" s="15"/>
      <c r="AE51" s="15"/>
      <c r="AF51" s="15"/>
      <c r="AG51" s="15"/>
      <c r="AH51" s="15"/>
      <c r="AI51" s="15"/>
      <c r="AJ51" s="14"/>
      <c r="AK51" s="14"/>
      <c r="AL51" s="15"/>
      <c r="AM51" s="14"/>
      <c r="AN51" s="15"/>
      <c r="AO51" s="14"/>
      <c r="AP51" s="14"/>
      <c r="AQ51" s="14"/>
      <c r="AR51" s="14"/>
      <c r="AS51" s="14"/>
      <c r="AT51" s="14"/>
      <c r="AU51" s="14"/>
      <c r="AV51" s="14"/>
      <c r="AW51" s="14"/>
      <c r="AX51" s="15"/>
      <c r="AY51" s="15"/>
      <c r="AZ51" s="15"/>
      <c r="BA51" s="15"/>
      <c r="BB51" s="15"/>
      <c r="BC51" s="15"/>
      <c r="BD51" s="15"/>
      <c r="BE51" s="15"/>
      <c r="BF51" s="15"/>
      <c r="BG51" s="15"/>
      <c r="BH51" s="15"/>
      <c r="BI51" s="15"/>
      <c r="BJ51" s="15"/>
      <c r="BK51" s="15"/>
      <c r="BL51" s="15"/>
      <c r="BM51" s="15"/>
      <c r="BN51" s="15"/>
      <c r="BO51" s="15"/>
      <c r="BP51" s="15"/>
      <c r="BQ51" s="15"/>
      <c r="BR51" s="15"/>
      <c r="BS51" s="15"/>
      <c r="BT51" s="15"/>
      <c r="BU51" s="15"/>
      <c r="BV51" s="15"/>
      <c r="BW51" s="15"/>
      <c r="BX51" s="15"/>
      <c r="BY51" s="15"/>
      <c r="BZ51" s="15"/>
      <c r="CA51" s="8"/>
      <c r="CB51" s="8"/>
      <c r="CC51" s="8"/>
      <c r="CD51" s="8"/>
      <c r="CE51" s="8"/>
      <c r="CF51" s="8"/>
      <c r="CG51" s="8"/>
      <c r="CH51" s="8"/>
      <c r="CI51" s="8"/>
      <c r="CJ51" s="8"/>
      <c r="CK51" s="8"/>
      <c r="CL51" s="8"/>
      <c r="CM51" s="8"/>
      <c r="CN51" s="8"/>
      <c r="CO51" s="8"/>
      <c r="CP51" s="8"/>
      <c r="CQ51" s="8"/>
      <c r="CR51" s="8"/>
      <c r="CS51" s="8"/>
    </row>
    <row r="52" ht="14.25" customHeight="1">
      <c r="A52" s="15"/>
      <c r="B52" s="15"/>
      <c r="C52" s="15"/>
      <c r="D52" s="15"/>
      <c r="E52" s="15"/>
      <c r="F52" s="15"/>
      <c r="G52" s="15"/>
      <c r="H52" s="15"/>
      <c r="I52" s="15"/>
      <c r="J52" s="15"/>
      <c r="K52" s="15"/>
      <c r="L52" s="15"/>
      <c r="M52" s="15"/>
      <c r="N52" s="15"/>
      <c r="O52" s="15"/>
      <c r="P52" s="15"/>
      <c r="Q52" s="15"/>
      <c r="R52" s="15"/>
      <c r="S52" s="15"/>
      <c r="T52" s="15"/>
      <c r="U52" s="15"/>
      <c r="V52" s="15"/>
      <c r="W52" s="15"/>
      <c r="X52" s="15"/>
      <c r="Y52" s="14"/>
      <c r="Z52" s="14"/>
      <c r="AA52" s="14"/>
      <c r="AB52" s="14"/>
      <c r="AC52" s="14" t="s">
        <v>114</v>
      </c>
      <c r="AD52" s="15"/>
      <c r="AE52" s="15"/>
      <c r="AF52" s="15"/>
      <c r="AG52" s="15"/>
      <c r="AH52" s="15"/>
      <c r="AI52" s="15"/>
      <c r="AJ52" s="14"/>
      <c r="AK52" s="14"/>
      <c r="AL52" s="15"/>
      <c r="AM52" s="14"/>
      <c r="AN52" s="15"/>
      <c r="AO52" s="14"/>
      <c r="AP52" s="14"/>
      <c r="AQ52" s="14"/>
      <c r="AR52" s="14"/>
      <c r="AS52" s="14"/>
      <c r="AT52" s="14"/>
      <c r="AU52" s="14"/>
      <c r="AV52" s="14"/>
      <c r="AW52" s="14"/>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c r="BX52" s="15"/>
      <c r="BY52" s="15"/>
      <c r="BZ52" s="15"/>
      <c r="CA52" s="8"/>
      <c r="CB52" s="8"/>
      <c r="CC52" s="8"/>
      <c r="CD52" s="8"/>
      <c r="CE52" s="8"/>
      <c r="CF52" s="8"/>
      <c r="CG52" s="8"/>
      <c r="CH52" s="8"/>
      <c r="CI52" s="8"/>
      <c r="CJ52" s="8"/>
      <c r="CK52" s="8"/>
      <c r="CL52" s="8"/>
      <c r="CM52" s="8"/>
      <c r="CN52" s="8"/>
      <c r="CO52" s="8"/>
      <c r="CP52" s="8"/>
      <c r="CQ52" s="8"/>
      <c r="CR52" s="8"/>
      <c r="CS52" s="8"/>
    </row>
    <row r="53" ht="14.25" customHeight="1">
      <c r="A53" s="15"/>
      <c r="B53" s="15"/>
      <c r="C53" s="15"/>
      <c r="D53" s="15"/>
      <c r="E53" s="15"/>
      <c r="F53" s="15"/>
      <c r="G53" s="15"/>
      <c r="H53" s="15"/>
      <c r="I53" s="15"/>
      <c r="J53" s="15"/>
      <c r="K53" s="15"/>
      <c r="L53" s="15"/>
      <c r="M53" s="15"/>
      <c r="N53" s="15"/>
      <c r="O53" s="15"/>
      <c r="P53" s="15"/>
      <c r="Q53" s="15"/>
      <c r="R53" s="15"/>
      <c r="S53" s="15"/>
      <c r="T53" s="15"/>
      <c r="U53" s="15"/>
      <c r="V53" s="15"/>
      <c r="W53" s="15"/>
      <c r="X53" s="15"/>
      <c r="Y53" s="14"/>
      <c r="Z53" s="14"/>
      <c r="AA53" s="14"/>
      <c r="AB53" s="14"/>
      <c r="AC53" s="14" t="s">
        <v>115</v>
      </c>
      <c r="AD53" s="15"/>
      <c r="AE53" s="14"/>
      <c r="AF53" s="14"/>
      <c r="AG53" s="14"/>
      <c r="AH53" s="14"/>
      <c r="AI53" s="14"/>
      <c r="AJ53" s="14"/>
      <c r="AK53" s="14"/>
      <c r="AL53" s="14"/>
      <c r="AM53" s="14"/>
      <c r="AN53" s="14"/>
      <c r="AO53" s="14"/>
      <c r="AP53" s="14"/>
      <c r="AQ53" s="14"/>
      <c r="AR53" s="14"/>
      <c r="AS53" s="14"/>
      <c r="AT53" s="14"/>
      <c r="AU53" s="14"/>
      <c r="AV53" s="14"/>
      <c r="AW53" s="14"/>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8"/>
      <c r="CB53" s="8"/>
      <c r="CC53" s="8"/>
      <c r="CD53" s="8"/>
      <c r="CE53" s="8"/>
      <c r="CF53" s="8"/>
      <c r="CG53" s="8"/>
      <c r="CH53" s="8"/>
      <c r="CI53" s="8"/>
      <c r="CJ53" s="8"/>
      <c r="CK53" s="8"/>
      <c r="CL53" s="8"/>
      <c r="CM53" s="8"/>
      <c r="CN53" s="8"/>
      <c r="CO53" s="8"/>
      <c r="CP53" s="8"/>
      <c r="CQ53" s="8"/>
      <c r="CR53" s="8"/>
      <c r="CS53" s="8"/>
    </row>
    <row r="54"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4"/>
      <c r="Z54" s="14"/>
      <c r="AA54" s="14"/>
      <c r="AB54" s="14"/>
      <c r="AC54" s="14" t="s">
        <v>36</v>
      </c>
      <c r="AD54" s="15"/>
      <c r="AE54" s="14"/>
      <c r="AF54" s="14"/>
      <c r="AG54" s="14"/>
      <c r="AH54" s="14"/>
      <c r="AI54" s="14"/>
      <c r="AJ54" s="14"/>
      <c r="AK54" s="14"/>
      <c r="AL54" s="14"/>
      <c r="AM54" s="14"/>
      <c r="AN54" s="14"/>
      <c r="AO54" s="14"/>
      <c r="AP54" s="14"/>
      <c r="AQ54" s="14"/>
      <c r="AR54" s="14"/>
      <c r="AS54" s="14"/>
      <c r="AT54" s="14"/>
      <c r="AU54" s="14"/>
      <c r="AV54" s="14"/>
      <c r="AW54" s="14"/>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c r="BX54" s="15"/>
      <c r="BY54" s="15"/>
      <c r="BZ54" s="15"/>
      <c r="CA54" s="8"/>
      <c r="CB54" s="8"/>
      <c r="CC54" s="8"/>
      <c r="CD54" s="8"/>
      <c r="CE54" s="8"/>
      <c r="CF54" s="8"/>
      <c r="CG54" s="8"/>
      <c r="CH54" s="8"/>
      <c r="CI54" s="8"/>
      <c r="CJ54" s="8"/>
      <c r="CK54" s="8"/>
      <c r="CL54" s="8"/>
      <c r="CM54" s="8"/>
      <c r="CN54" s="8"/>
      <c r="CO54" s="8"/>
      <c r="CP54" s="8"/>
      <c r="CQ54" s="8"/>
      <c r="CR54" s="8"/>
      <c r="CS54" s="8"/>
    </row>
    <row r="55" ht="14.25" customHeight="1">
      <c r="A55" s="15"/>
      <c r="B55" s="15"/>
      <c r="C55" s="15"/>
      <c r="D55" s="15"/>
      <c r="E55" s="15"/>
      <c r="F55" s="15"/>
      <c r="G55" s="15"/>
      <c r="H55" s="15"/>
      <c r="I55" s="15"/>
      <c r="J55" s="15"/>
      <c r="K55" s="15"/>
      <c r="L55" s="15"/>
      <c r="M55" s="15"/>
      <c r="N55" s="15"/>
      <c r="O55" s="15"/>
      <c r="P55" s="15"/>
      <c r="Q55" s="15"/>
      <c r="R55" s="15"/>
      <c r="S55" s="15"/>
      <c r="T55" s="15"/>
      <c r="U55" s="15"/>
      <c r="V55" s="15"/>
      <c r="W55" s="15"/>
      <c r="X55" s="15"/>
      <c r="Y55" s="14"/>
      <c r="Z55" s="14"/>
      <c r="AA55" s="14"/>
      <c r="AB55" s="14"/>
      <c r="AC55" s="14" t="s">
        <v>51</v>
      </c>
      <c r="AD55" s="15"/>
      <c r="AE55" s="14"/>
      <c r="AF55" s="14"/>
      <c r="AG55" s="14"/>
      <c r="AH55" s="14"/>
      <c r="AI55" s="14"/>
      <c r="AJ55" s="14"/>
      <c r="AK55" s="14"/>
      <c r="AL55" s="14"/>
      <c r="AM55" s="14"/>
      <c r="AN55" s="14"/>
      <c r="AO55" s="14"/>
      <c r="AP55" s="14"/>
      <c r="AQ55" s="14"/>
      <c r="AR55" s="14"/>
      <c r="AS55" s="14"/>
      <c r="AT55" s="14"/>
      <c r="AU55" s="14"/>
      <c r="AV55" s="14"/>
      <c r="AW55" s="14"/>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8"/>
      <c r="CB55" s="8"/>
      <c r="CC55" s="8"/>
      <c r="CD55" s="8"/>
      <c r="CE55" s="8"/>
      <c r="CF55" s="8"/>
      <c r="CG55" s="8"/>
      <c r="CH55" s="8"/>
      <c r="CI55" s="8"/>
      <c r="CJ55" s="8"/>
      <c r="CK55" s="8"/>
      <c r="CL55" s="8"/>
      <c r="CM55" s="8"/>
      <c r="CN55" s="8"/>
      <c r="CO55" s="8"/>
      <c r="CP55" s="8"/>
      <c r="CQ55" s="8"/>
      <c r="CR55" s="8"/>
      <c r="CS55" s="8"/>
    </row>
    <row r="56" ht="14.25" customHeight="1">
      <c r="A56" s="15"/>
      <c r="B56" s="15"/>
      <c r="C56" s="15"/>
      <c r="D56" s="15"/>
      <c r="E56" s="15"/>
      <c r="F56" s="15"/>
      <c r="G56" s="15"/>
      <c r="H56" s="15"/>
      <c r="I56" s="15"/>
      <c r="J56" s="15"/>
      <c r="K56" s="15"/>
      <c r="L56" s="15"/>
      <c r="M56" s="15"/>
      <c r="N56" s="15"/>
      <c r="O56" s="15"/>
      <c r="P56" s="15"/>
      <c r="Q56" s="15"/>
      <c r="R56" s="15"/>
      <c r="S56" s="15"/>
      <c r="T56" s="15"/>
      <c r="U56" s="15"/>
      <c r="V56" s="15"/>
      <c r="W56" s="15"/>
      <c r="X56" s="15"/>
      <c r="Y56" s="14"/>
      <c r="Z56" s="14"/>
      <c r="AA56" s="14"/>
      <c r="AB56" s="14"/>
      <c r="AC56" s="15"/>
      <c r="AD56" s="15"/>
      <c r="AE56" s="14"/>
      <c r="AF56" s="14"/>
      <c r="AG56" s="14"/>
      <c r="AH56" s="14"/>
      <c r="AI56" s="14"/>
      <c r="AJ56" s="14"/>
      <c r="AK56" s="14"/>
      <c r="AL56" s="14"/>
      <c r="AM56" s="14"/>
      <c r="AN56" s="14"/>
      <c r="AO56" s="14"/>
      <c r="AP56" s="14"/>
      <c r="AQ56" s="14"/>
      <c r="AR56" s="14"/>
      <c r="AS56" s="14"/>
      <c r="AT56" s="14"/>
      <c r="AU56" s="14"/>
      <c r="AV56" s="14"/>
      <c r="AW56" s="14"/>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8"/>
      <c r="CB56" s="8"/>
      <c r="CC56" s="8"/>
      <c r="CD56" s="8"/>
      <c r="CE56" s="8"/>
      <c r="CF56" s="8"/>
      <c r="CG56" s="8"/>
      <c r="CH56" s="8"/>
      <c r="CI56" s="8"/>
      <c r="CJ56" s="8"/>
      <c r="CK56" s="8"/>
      <c r="CL56" s="8"/>
      <c r="CM56" s="8"/>
      <c r="CN56" s="8"/>
      <c r="CO56" s="8"/>
      <c r="CP56" s="8"/>
      <c r="CQ56" s="8"/>
      <c r="CR56" s="8"/>
      <c r="CS56" s="8"/>
    </row>
    <row r="57" ht="14.25" customHeight="1">
      <c r="A57" s="15"/>
      <c r="B57" s="15"/>
      <c r="C57" s="15"/>
      <c r="D57" s="15"/>
      <c r="E57" s="15"/>
      <c r="F57" s="15"/>
      <c r="G57" s="15"/>
      <c r="H57" s="15"/>
      <c r="I57" s="15"/>
      <c r="J57" s="15"/>
      <c r="K57" s="15"/>
      <c r="L57" s="15"/>
      <c r="M57" s="15"/>
      <c r="N57" s="15"/>
      <c r="O57" s="15"/>
      <c r="P57" s="15"/>
      <c r="Q57" s="15"/>
      <c r="R57" s="15"/>
      <c r="S57" s="15"/>
      <c r="T57" s="15"/>
      <c r="U57" s="15"/>
      <c r="V57" s="15"/>
      <c r="W57" s="15"/>
      <c r="X57" s="15"/>
      <c r="Y57" s="14"/>
      <c r="Z57" s="14"/>
      <c r="AA57" s="14"/>
      <c r="AB57" s="14"/>
      <c r="AC57" s="15"/>
      <c r="AD57" s="15"/>
      <c r="AE57" s="14"/>
      <c r="AF57" s="14"/>
      <c r="AG57" s="14"/>
      <c r="AH57" s="14"/>
      <c r="AI57" s="14"/>
      <c r="AJ57" s="14"/>
      <c r="AK57" s="14"/>
      <c r="AL57" s="14"/>
      <c r="AM57" s="14"/>
      <c r="AN57" s="14"/>
      <c r="AO57" s="14"/>
      <c r="AP57" s="14"/>
      <c r="AQ57" s="14"/>
      <c r="AR57" s="14"/>
      <c r="AS57" s="14"/>
      <c r="AT57" s="14"/>
      <c r="AU57" s="14"/>
      <c r="AV57" s="14"/>
      <c r="AW57" s="14"/>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8"/>
      <c r="CB57" s="8"/>
      <c r="CC57" s="8"/>
      <c r="CD57" s="8"/>
      <c r="CE57" s="8"/>
      <c r="CF57" s="8"/>
      <c r="CG57" s="8"/>
      <c r="CH57" s="8"/>
      <c r="CI57" s="8"/>
      <c r="CJ57" s="8"/>
      <c r="CK57" s="8"/>
      <c r="CL57" s="8"/>
      <c r="CM57" s="8"/>
      <c r="CN57" s="8"/>
      <c r="CO57" s="8"/>
      <c r="CP57" s="8"/>
      <c r="CQ57" s="8"/>
      <c r="CR57" s="8"/>
      <c r="CS57" s="8"/>
    </row>
    <row r="58" ht="14.25" customHeight="1">
      <c r="A58" s="15"/>
      <c r="B58" s="15"/>
      <c r="C58" s="15"/>
      <c r="D58" s="15"/>
      <c r="E58" s="15"/>
      <c r="F58" s="15"/>
      <c r="G58" s="15"/>
      <c r="H58" s="15"/>
      <c r="I58" s="15"/>
      <c r="J58" s="15"/>
      <c r="K58" s="15"/>
      <c r="L58" s="15"/>
      <c r="M58" s="15"/>
      <c r="N58" s="15"/>
      <c r="O58" s="15"/>
      <c r="P58" s="15"/>
      <c r="Q58" s="15"/>
      <c r="R58" s="15"/>
      <c r="S58" s="15"/>
      <c r="T58" s="15"/>
      <c r="U58" s="15"/>
      <c r="V58" s="15"/>
      <c r="W58" s="15"/>
      <c r="X58" s="15"/>
      <c r="Y58" s="14"/>
      <c r="Z58" s="14"/>
      <c r="AA58" s="14"/>
      <c r="AB58" s="14"/>
      <c r="AC58" s="15"/>
      <c r="AD58" s="15"/>
      <c r="AE58" s="14"/>
      <c r="AF58" s="14"/>
      <c r="AG58" s="14"/>
      <c r="AH58" s="14"/>
      <c r="AI58" s="14"/>
      <c r="AJ58" s="14"/>
      <c r="AK58" s="14"/>
      <c r="AL58" s="14"/>
      <c r="AM58" s="14"/>
      <c r="AN58" s="14"/>
      <c r="AO58" s="14"/>
      <c r="AP58" s="14"/>
      <c r="AQ58" s="14"/>
      <c r="AR58" s="14"/>
      <c r="AS58" s="14"/>
      <c r="AT58" s="14"/>
      <c r="AU58" s="14"/>
      <c r="AV58" s="14"/>
      <c r="AW58" s="14"/>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8"/>
      <c r="CB58" s="8"/>
      <c r="CC58" s="8"/>
      <c r="CD58" s="8"/>
      <c r="CE58" s="8"/>
      <c r="CF58" s="8"/>
      <c r="CG58" s="8"/>
      <c r="CH58" s="8"/>
      <c r="CI58" s="8"/>
      <c r="CJ58" s="8"/>
      <c r="CK58" s="8"/>
      <c r="CL58" s="8"/>
      <c r="CM58" s="8"/>
      <c r="CN58" s="8"/>
      <c r="CO58" s="8"/>
      <c r="CP58" s="8"/>
      <c r="CQ58" s="8"/>
      <c r="CR58" s="8"/>
      <c r="CS58" s="8"/>
    </row>
    <row r="59" ht="14.25" customHeight="1">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4"/>
      <c r="AF59" s="14"/>
      <c r="AG59" s="14"/>
      <c r="AH59" s="14"/>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8"/>
      <c r="CB59" s="8"/>
      <c r="CC59" s="8"/>
      <c r="CD59" s="8"/>
      <c r="CE59" s="8"/>
      <c r="CF59" s="8"/>
      <c r="CG59" s="8"/>
      <c r="CH59" s="8"/>
      <c r="CI59" s="8"/>
      <c r="CJ59" s="8"/>
      <c r="CK59" s="8"/>
      <c r="CL59" s="8"/>
      <c r="CM59" s="8"/>
      <c r="CN59" s="8"/>
      <c r="CO59" s="8"/>
      <c r="CP59" s="8"/>
      <c r="CQ59" s="8"/>
      <c r="CR59" s="8"/>
      <c r="CS59" s="8"/>
    </row>
    <row r="60" ht="14.25" customHeight="1">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4"/>
      <c r="AF60" s="14"/>
      <c r="AG60" s="14"/>
      <c r="AH60" s="14"/>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7" t="s">
        <v>466</v>
      </c>
      <c r="CB60" s="8"/>
      <c r="CC60" s="8"/>
      <c r="CD60" s="8"/>
      <c r="CE60" s="8"/>
      <c r="CF60" s="8" t="str">
        <f>data!F7</f>
        <v>CUSTOM</v>
      </c>
      <c r="CG60" s="8"/>
      <c r="CH60" s="8"/>
      <c r="CI60" s="8"/>
      <c r="CJ60" s="8"/>
      <c r="CK60" s="8"/>
      <c r="CL60" s="9"/>
      <c r="CM60" s="8"/>
      <c r="CN60" s="8"/>
      <c r="CO60" s="8"/>
      <c r="CP60" s="8"/>
      <c r="CQ60" s="8"/>
      <c r="CR60" s="8"/>
      <c r="CS60" s="8"/>
    </row>
    <row r="61" ht="14.25" customHeight="1">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4"/>
      <c r="AF61" s="14"/>
      <c r="AG61" s="14"/>
      <c r="AH61" s="14"/>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7"/>
      <c r="CB61" s="8"/>
      <c r="CC61" s="8"/>
      <c r="CD61" s="8"/>
      <c r="CE61" s="8"/>
      <c r="CF61" s="8"/>
      <c r="CG61" s="8"/>
      <c r="CH61" s="8"/>
      <c r="CI61" s="8"/>
      <c r="CJ61" s="8"/>
      <c r="CK61" s="8"/>
      <c r="CL61" s="9"/>
      <c r="CM61" s="8"/>
      <c r="CN61" s="8"/>
      <c r="CO61" s="8"/>
      <c r="CP61" s="8"/>
      <c r="CQ61" s="8"/>
      <c r="CR61" s="8"/>
      <c r="CS61" s="8"/>
    </row>
    <row r="62" ht="14.25" customHeight="1">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4"/>
      <c r="AF62" s="14"/>
      <c r="AG62" s="14"/>
      <c r="AH62" s="14"/>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7"/>
      <c r="CB62" s="17" t="s">
        <v>499</v>
      </c>
      <c r="CC62" s="18">
        <f>'Two-stage Capacity unit'!$H$9</f>
        <v>5500</v>
      </c>
      <c r="CD62" s="19"/>
      <c r="CE62" s="20" t="s">
        <v>5</v>
      </c>
      <c r="CF62" s="21">
        <f>$CK$108/$CS$108</f>
        <v>4.749925201</v>
      </c>
      <c r="CG62" s="8"/>
      <c r="CH62" s="8"/>
      <c r="CI62" s="8"/>
      <c r="CJ62" s="22"/>
      <c r="CK62" s="8"/>
      <c r="CL62" s="23"/>
      <c r="CM62" s="8"/>
      <c r="CN62" s="8"/>
      <c r="CO62" s="8"/>
      <c r="CP62" s="8"/>
      <c r="CQ62" s="8"/>
      <c r="CR62" s="8"/>
      <c r="CS62" s="8"/>
    </row>
    <row r="63" ht="14.25" customHeight="1">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4"/>
      <c r="AF63" s="14"/>
      <c r="AG63" s="14"/>
      <c r="AH63" s="14"/>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7"/>
      <c r="CB63" s="8"/>
      <c r="CC63" s="8"/>
      <c r="CD63" s="8"/>
      <c r="CE63" s="8"/>
      <c r="CF63" s="8"/>
      <c r="CG63" s="8"/>
      <c r="CH63" s="8"/>
      <c r="CI63" s="8"/>
      <c r="CJ63" s="8"/>
      <c r="CK63" s="8"/>
      <c r="CL63" s="23"/>
      <c r="CM63" s="8"/>
      <c r="CN63" s="8"/>
      <c r="CO63" s="8"/>
      <c r="CP63" s="8"/>
      <c r="CQ63" s="8"/>
      <c r="CR63" s="8"/>
      <c r="CS63" s="8"/>
    </row>
    <row r="64" ht="14.25" customHeight="1">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4"/>
      <c r="AF64" s="14"/>
      <c r="AG64" s="14"/>
      <c r="AH64" s="14"/>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7"/>
      <c r="CB64" s="8"/>
      <c r="CC64" s="24" t="s">
        <v>500</v>
      </c>
      <c r="CD64" s="24" t="s">
        <v>501</v>
      </c>
      <c r="CE64" s="8"/>
      <c r="CF64" s="8"/>
      <c r="CG64" s="24" t="s">
        <v>9</v>
      </c>
      <c r="CH64" s="45">
        <f>IF('Two-stage Capacity unit'!$BD$7="Required test",data!$F$14,IF('Two-stage Capacity unit'!$BD$19="Default",data!$F$14,$CK$68))</f>
        <v>0.25</v>
      </c>
      <c r="CI64" s="8"/>
      <c r="CJ64" s="8"/>
      <c r="CK64" s="20" t="s">
        <v>301</v>
      </c>
      <c r="CL64" s="20" t="s">
        <v>302</v>
      </c>
      <c r="CM64" s="8"/>
      <c r="CN64" s="8"/>
      <c r="CO64" s="8"/>
      <c r="CP64" s="8"/>
      <c r="CQ64" s="8"/>
      <c r="CR64" s="8"/>
      <c r="CS64" s="8"/>
    </row>
    <row r="65" ht="14.25" customHeight="1">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4"/>
      <c r="AF65" s="14"/>
      <c r="AG65" s="14"/>
      <c r="AH65" s="14"/>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7"/>
      <c r="CB65" s="31" t="s">
        <v>14</v>
      </c>
      <c r="CC65" s="32">
        <f>'Two-stage Capacity unit'!$H$9</f>
        <v>5500</v>
      </c>
      <c r="CD65" s="32">
        <f>IF('Two-stage Capacity unit'!$BD$7="Required test",$CD$70/$CH$65,IF('Two-stage Capacity unit'!$BD$13="Default",$CD$70/$CH$65,'Two-stage Capacity unit'!$H$10))</f>
        <v>2646.239554</v>
      </c>
      <c r="CE65" s="8"/>
      <c r="CF65" s="8"/>
      <c r="CG65" s="33" t="s">
        <v>502</v>
      </c>
      <c r="CH65" s="33">
        <f>data!$F$15</f>
        <v>1.077</v>
      </c>
      <c r="CI65" s="8"/>
      <c r="CJ65" s="20" t="s">
        <v>14</v>
      </c>
      <c r="CK65" s="112">
        <f>'Two-stage Capacity unit'!$H$20</f>
        <v>2500</v>
      </c>
      <c r="CL65" s="112">
        <f>'Two-stage Capacity unit'!$H$19</f>
        <v>3300</v>
      </c>
      <c r="CM65" s="8"/>
      <c r="CN65" s="8"/>
      <c r="CO65" s="8"/>
      <c r="CP65" s="8"/>
      <c r="CQ65" s="8"/>
      <c r="CR65" s="8"/>
      <c r="CS65" s="8"/>
    </row>
    <row r="66" ht="14.25" customHeight="1">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4"/>
      <c r="AF66" s="14"/>
      <c r="AG66" s="14"/>
      <c r="AH66" s="14"/>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7"/>
      <c r="CB66" s="31" t="s">
        <v>23</v>
      </c>
      <c r="CC66" s="32">
        <f>'Two-stage Capacity unit'!$L$9</f>
        <v>1520</v>
      </c>
      <c r="CD66" s="32">
        <f>IF('Two-stage Capacity unit'!$BD$7="Required test",$CD$71/$CH$66,IF('Two-stage Capacity unit'!$BD$13="Default",$CD$71/$CH$66,'Two-stage Capacity unit'!$L$10))</f>
        <v>634.5733042</v>
      </c>
      <c r="CE66" s="8"/>
      <c r="CF66" s="8"/>
      <c r="CG66" s="33" t="s">
        <v>503</v>
      </c>
      <c r="CH66" s="33">
        <f>data!$F$16</f>
        <v>0.914</v>
      </c>
      <c r="CI66" s="8"/>
      <c r="CJ66" s="20" t="s">
        <v>23</v>
      </c>
      <c r="CK66" s="112">
        <f>'Two-stage Capacity unit'!$L$20</f>
        <v>480</v>
      </c>
      <c r="CL66" s="112">
        <f>'Two-stage Capacity unit'!$L$19</f>
        <v>580</v>
      </c>
      <c r="CM66" s="8"/>
      <c r="CN66" s="8"/>
      <c r="CO66" s="8"/>
      <c r="CP66" s="8"/>
      <c r="CQ66" s="8"/>
      <c r="CR66" s="8"/>
      <c r="CS66" s="8"/>
    </row>
    <row r="67" ht="14.25" customHeight="1">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4"/>
      <c r="AB67" s="14"/>
      <c r="AC67" s="15"/>
      <c r="AD67" s="15"/>
      <c r="AE67" s="14"/>
      <c r="AF67" s="14"/>
      <c r="AG67" s="14"/>
      <c r="AH67" s="14"/>
      <c r="AI67" s="14"/>
      <c r="AJ67" s="14"/>
      <c r="AK67" s="14"/>
      <c r="AL67" s="14"/>
      <c r="AM67" s="14"/>
      <c r="AN67" s="14"/>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7"/>
      <c r="CB67" s="24" t="s">
        <v>504</v>
      </c>
      <c r="CC67" s="45">
        <f>$CC$65/$CC$66</f>
        <v>3.618421053</v>
      </c>
      <c r="CD67" s="45">
        <f>$CD$65/$CD$66</f>
        <v>4.170108539</v>
      </c>
      <c r="CE67" s="8"/>
      <c r="CF67" s="8"/>
      <c r="CG67" s="24" t="s">
        <v>505</v>
      </c>
      <c r="CH67" s="51">
        <f>data!$F$11</f>
        <v>20</v>
      </c>
      <c r="CI67" s="8"/>
      <c r="CJ67" s="20" t="s">
        <v>506</v>
      </c>
      <c r="CK67" s="21">
        <f>$CK$65/$CK$66</f>
        <v>5.208333333</v>
      </c>
      <c r="CL67" s="21">
        <f>$CL$65/$CL$66</f>
        <v>5.689655172</v>
      </c>
      <c r="CM67" s="8"/>
      <c r="CN67" s="8"/>
      <c r="CO67" s="8"/>
      <c r="CP67" s="8"/>
      <c r="CQ67" s="8"/>
      <c r="CR67" s="8"/>
      <c r="CS67" s="8"/>
    </row>
    <row r="68" ht="14.25" customHeight="1">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4"/>
      <c r="AB68" s="14"/>
      <c r="AC68" s="15"/>
      <c r="AD68" s="15"/>
      <c r="AE68" s="14"/>
      <c r="AF68" s="14"/>
      <c r="AG68" s="14"/>
      <c r="AH68" s="14"/>
      <c r="AI68" s="14"/>
      <c r="AJ68" s="14"/>
      <c r="AK68" s="14"/>
      <c r="AL68" s="14"/>
      <c r="AM68" s="14"/>
      <c r="AN68" s="14"/>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7"/>
      <c r="CB68" s="24"/>
      <c r="CC68" s="24"/>
      <c r="CD68" s="24"/>
      <c r="CE68" s="51"/>
      <c r="CF68" s="8"/>
      <c r="CG68" s="24" t="s">
        <v>507</v>
      </c>
      <c r="CH68" s="51">
        <f>data!$F$12</f>
        <v>35</v>
      </c>
      <c r="CI68" s="8"/>
      <c r="CJ68" s="20" t="s">
        <v>9</v>
      </c>
      <c r="CK68" s="45">
        <f>(1-($CK$67/$CL$67))/(1-($CK$65/$CL$65))</f>
        <v>0.3489583333</v>
      </c>
      <c r="CM68" s="8"/>
      <c r="CN68" s="8"/>
      <c r="CO68" s="8"/>
      <c r="CP68" s="8"/>
      <c r="CQ68" s="8"/>
      <c r="CR68" s="8"/>
      <c r="CS68" s="8"/>
    </row>
    <row r="69" ht="14.2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4"/>
      <c r="AB69" s="14"/>
      <c r="AC69" s="15"/>
      <c r="AD69" s="15"/>
      <c r="AE69" s="14"/>
      <c r="AF69" s="14"/>
      <c r="AG69" s="14"/>
      <c r="AH69" s="14"/>
      <c r="AI69" s="14"/>
      <c r="AJ69" s="14"/>
      <c r="AK69" s="14"/>
      <c r="AL69" s="14"/>
      <c r="AM69" s="14"/>
      <c r="AN69" s="14"/>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7"/>
      <c r="CB69" s="24"/>
      <c r="CC69" s="24" t="s">
        <v>508</v>
      </c>
      <c r="CD69" s="24" t="s">
        <v>509</v>
      </c>
      <c r="CE69" s="8"/>
      <c r="CF69" s="8"/>
      <c r="CG69" s="8"/>
      <c r="CH69" s="8"/>
      <c r="CI69" s="8"/>
      <c r="CJ69" s="8"/>
      <c r="CK69" s="8"/>
      <c r="CL69" s="8"/>
      <c r="CM69" s="8"/>
      <c r="CN69" s="8"/>
      <c r="CO69" s="8"/>
      <c r="CP69" s="8"/>
      <c r="CQ69" s="8"/>
      <c r="CR69" s="8"/>
      <c r="CS69" s="8"/>
    </row>
    <row r="70" ht="14.2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4"/>
      <c r="AB70" s="14"/>
      <c r="AC70" s="15"/>
      <c r="AD70" s="15"/>
      <c r="AE70" s="14"/>
      <c r="AF70" s="14"/>
      <c r="AG70" s="14"/>
      <c r="AH70" s="14"/>
      <c r="AI70" s="14"/>
      <c r="AJ70" s="14"/>
      <c r="AK70" s="14"/>
      <c r="AL70" s="14"/>
      <c r="AM70" s="14"/>
      <c r="AN70" s="14"/>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7"/>
      <c r="CB70" s="31" t="s">
        <v>14</v>
      </c>
      <c r="CC70" s="32">
        <f>'Two-stage Capacity unit'!$H$14</f>
        <v>5950</v>
      </c>
      <c r="CD70" s="32">
        <f>'Two-stage Capacity unit'!$H$15</f>
        <v>2850</v>
      </c>
      <c r="CE70" s="8"/>
      <c r="CF70" s="8"/>
      <c r="CG70" s="8"/>
      <c r="CH70" s="8"/>
      <c r="CI70" s="8"/>
      <c r="CJ70" s="8"/>
      <c r="CK70" s="8"/>
      <c r="CL70" s="8"/>
      <c r="CM70" s="8"/>
      <c r="CN70" s="8"/>
      <c r="CO70" s="8"/>
      <c r="CP70" s="8"/>
      <c r="CQ70" s="8"/>
      <c r="CR70" s="8"/>
      <c r="CS70" s="8"/>
    </row>
    <row r="71" ht="14.25" customHeight="1">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4"/>
      <c r="AB71" s="14"/>
      <c r="AC71" s="15"/>
      <c r="AD71" s="15"/>
      <c r="AE71" s="14"/>
      <c r="AF71" s="14"/>
      <c r="AG71" s="14"/>
      <c r="AH71" s="14"/>
      <c r="AI71" s="14"/>
      <c r="AJ71" s="14"/>
      <c r="AK71" s="14"/>
      <c r="AL71" s="14"/>
      <c r="AM71" s="14"/>
      <c r="AN71" s="14"/>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7"/>
      <c r="CB71" s="31" t="s">
        <v>23</v>
      </c>
      <c r="CC71" s="32">
        <f>'Two-stage Capacity unit'!$L$14</f>
        <v>1400</v>
      </c>
      <c r="CD71" s="32">
        <f>'Two-stage Capacity unit'!$L$15</f>
        <v>580</v>
      </c>
      <c r="CE71" s="8"/>
      <c r="CF71" s="8"/>
      <c r="CG71" s="8"/>
      <c r="CH71" s="8"/>
      <c r="CI71" s="8"/>
      <c r="CJ71" s="8"/>
      <c r="CK71" s="8"/>
      <c r="CL71" s="8"/>
      <c r="CM71" s="8"/>
      <c r="CN71" s="8"/>
      <c r="CO71" s="8"/>
      <c r="CP71" s="8"/>
      <c r="CQ71" s="8"/>
      <c r="CR71" s="8"/>
      <c r="CS71" s="8"/>
    </row>
    <row r="72" ht="14.25" customHeight="1">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4"/>
      <c r="AB72" s="14"/>
      <c r="AC72" s="15"/>
      <c r="AD72" s="15"/>
      <c r="AE72" s="14"/>
      <c r="AF72" s="14"/>
      <c r="AG72" s="14"/>
      <c r="AH72" s="14"/>
      <c r="AI72" s="14"/>
      <c r="AJ72" s="14"/>
      <c r="AK72" s="14"/>
      <c r="AL72" s="14"/>
      <c r="AM72" s="14"/>
      <c r="AN72" s="14"/>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7"/>
      <c r="CB72" s="24" t="s">
        <v>510</v>
      </c>
      <c r="CC72" s="45">
        <f>$CC$70/$CC$71</f>
        <v>4.25</v>
      </c>
      <c r="CD72" s="45">
        <f>$CD$70/$CD$71</f>
        <v>4.913793103</v>
      </c>
      <c r="CE72" s="8"/>
      <c r="CF72" s="8"/>
      <c r="CG72" s="8"/>
      <c r="CH72" s="8"/>
      <c r="CI72" s="8"/>
      <c r="CJ72" s="8"/>
      <c r="CK72" s="8"/>
      <c r="CL72" s="8"/>
      <c r="CM72" s="8"/>
      <c r="CN72" s="8"/>
      <c r="CO72" s="8"/>
      <c r="CP72" s="8"/>
      <c r="CQ72" s="8"/>
      <c r="CR72" s="8"/>
      <c r="CS72" s="8"/>
    </row>
    <row r="73" ht="14.25" customHeight="1">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4"/>
      <c r="AB73" s="14"/>
      <c r="AC73" s="15"/>
      <c r="AD73" s="15"/>
      <c r="AE73" s="14"/>
      <c r="AF73" s="14"/>
      <c r="AG73" s="14"/>
      <c r="AH73" s="14"/>
      <c r="AI73" s="14"/>
      <c r="AJ73" s="14"/>
      <c r="AK73" s="14"/>
      <c r="AL73" s="14"/>
      <c r="AM73" s="14"/>
      <c r="AN73" s="14"/>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7"/>
      <c r="CB73" s="24"/>
      <c r="CC73" s="24"/>
      <c r="CD73" s="24"/>
      <c r="CE73" s="8"/>
      <c r="CF73" s="8"/>
      <c r="CG73" s="8"/>
      <c r="CH73" s="8"/>
      <c r="CI73" s="8"/>
      <c r="CJ73" s="8"/>
      <c r="CK73" s="8"/>
      <c r="CL73" s="8"/>
      <c r="CM73" s="8"/>
      <c r="CN73" s="8"/>
      <c r="CO73" s="8"/>
      <c r="CP73" s="8"/>
      <c r="CQ73" s="8"/>
      <c r="CR73" s="8"/>
      <c r="CS73" s="8"/>
    </row>
    <row r="74" ht="14.25" customHeight="1">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4"/>
      <c r="AB74" s="14"/>
      <c r="AC74" s="14"/>
      <c r="AD74" s="14"/>
      <c r="AE74" s="14"/>
      <c r="AF74" s="14"/>
      <c r="AG74" s="14"/>
      <c r="AH74" s="14"/>
      <c r="AI74" s="14"/>
      <c r="AJ74" s="14"/>
      <c r="AK74" s="14"/>
      <c r="AL74" s="14"/>
      <c r="AM74" s="14"/>
      <c r="AN74" s="14"/>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7"/>
      <c r="CB74" s="33" t="s">
        <v>52</v>
      </c>
      <c r="CC74" s="62" t="s">
        <v>53</v>
      </c>
      <c r="CD74" s="33" t="s">
        <v>54</v>
      </c>
      <c r="CE74" s="63" t="s">
        <v>55</v>
      </c>
      <c r="CF74" s="63" t="s">
        <v>56</v>
      </c>
      <c r="CG74" s="63" t="s">
        <v>57</v>
      </c>
      <c r="CI74" s="63" t="s">
        <v>58</v>
      </c>
      <c r="CK74" s="64" t="s">
        <v>59</v>
      </c>
      <c r="CL74" s="63" t="s">
        <v>60</v>
      </c>
      <c r="CN74" s="63" t="s">
        <v>29</v>
      </c>
      <c r="CP74" s="63" t="s">
        <v>60</v>
      </c>
      <c r="CS74" s="64" t="s">
        <v>63</v>
      </c>
    </row>
    <row r="75" ht="14.25" customHeight="1">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8"/>
      <c r="CE75" s="64" t="s">
        <v>511</v>
      </c>
      <c r="CF75" s="66" t="s">
        <v>512</v>
      </c>
      <c r="CG75" s="66" t="s">
        <v>513</v>
      </c>
      <c r="CH75" s="66" t="s">
        <v>514</v>
      </c>
      <c r="CI75" s="67" t="s">
        <v>34</v>
      </c>
      <c r="CJ75" s="67" t="s">
        <v>69</v>
      </c>
      <c r="CK75" s="66" t="s">
        <v>515</v>
      </c>
      <c r="CL75" s="67" t="s">
        <v>34</v>
      </c>
      <c r="CM75" s="67" t="s">
        <v>69</v>
      </c>
      <c r="CN75" s="67" t="s">
        <v>34</v>
      </c>
      <c r="CO75" s="67" t="s">
        <v>69</v>
      </c>
      <c r="CP75" s="67" t="s">
        <v>516</v>
      </c>
      <c r="CQ75" s="67" t="s">
        <v>517</v>
      </c>
      <c r="CR75" s="67" t="s">
        <v>74</v>
      </c>
      <c r="CS75" s="66" t="s">
        <v>518</v>
      </c>
    </row>
    <row r="76" ht="14.25" customHeight="1">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c r="BX76" s="15"/>
      <c r="BY76" s="15"/>
      <c r="BZ76" s="15"/>
      <c r="CA76" s="8"/>
      <c r="CB76" s="51" t="s">
        <v>79</v>
      </c>
      <c r="CC76" s="51" t="s">
        <v>519</v>
      </c>
      <c r="CD76" s="51" t="s">
        <v>520</v>
      </c>
      <c r="CE76" s="67" t="s">
        <v>82</v>
      </c>
      <c r="CI76" s="64" t="s">
        <v>521</v>
      </c>
      <c r="CJ76" s="64" t="s">
        <v>522</v>
      </c>
      <c r="CL76" s="64" t="s">
        <v>523</v>
      </c>
      <c r="CM76" s="64" t="s">
        <v>524</v>
      </c>
      <c r="CN76" s="64" t="s">
        <v>525</v>
      </c>
      <c r="CO76" s="64" t="s">
        <v>526</v>
      </c>
      <c r="CP76" s="64" t="s">
        <v>527</v>
      </c>
      <c r="CQ76" s="64" t="s">
        <v>528</v>
      </c>
      <c r="CR76" s="64" t="s">
        <v>529</v>
      </c>
    </row>
    <row r="77" ht="14.25" customHeight="1">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c r="BX77" s="15"/>
      <c r="BY77" s="15"/>
      <c r="BZ77" s="15"/>
      <c r="CA77" s="8"/>
      <c r="CB77" s="51">
        <v>1.0</v>
      </c>
      <c r="CC77" s="51">
        <f>data!$F22</f>
        <v>15</v>
      </c>
      <c r="CD77" s="51">
        <f>data!$G22</f>
        <v>0</v>
      </c>
      <c r="CE77" s="75">
        <f t="shared" ref="CE77:CE107" si="16">IF($CC$62*($CC77-$CH$67)/($CH$68-$CH$67)&lt;0,0,$CC$62*($CC77-$CH$67)/($CH$68-$CH$67))</f>
        <v>0</v>
      </c>
      <c r="CF77" s="76">
        <f t="shared" ref="CF77:CF107" si="17">1-$CH$64*(1-$CG77)</f>
        <v>0.75</v>
      </c>
      <c r="CG77" s="76">
        <f t="shared" ref="CG77:CG107" si="18">IF($CE77&lt;$CJ77,$CE77/$CJ77,1)</f>
        <v>0</v>
      </c>
      <c r="CH77" s="76">
        <f t="shared" ref="CH77:CH107" si="19">IF(($CI77-$CE77)/($CI77-$CJ77)&gt;1,1,IF(($CI77-$CE77)/($CI77-$CJ77)&lt;0,0,($CI77-$CE77)/($CI77-$CJ77)))</f>
        <v>1</v>
      </c>
      <c r="CI77" s="77">
        <f t="shared" ref="CI77:CI107" si="20">$CC$65+($CC$70-$CC$65)/(35-29)*(35-$CC77)</f>
        <v>7000</v>
      </c>
      <c r="CJ77" s="77">
        <f t="shared" ref="CJ77:CJ107" si="21">$CD$65+($CD$70-$CD$65)/(35-29)*(35-$CC77)</f>
        <v>3325.44104</v>
      </c>
      <c r="CK77" s="75">
        <f t="shared" ref="CK77:CK107" si="22">IF($CE77&lt;$CI77,$CE77*$CD77,$CI77*$CD77)</f>
        <v>0</v>
      </c>
      <c r="CL77" s="77">
        <f t="shared" ref="CL77:CL107" si="23">$CC$66+($CC$71-$CC$66)/(35-29)*(35-$CC77)</f>
        <v>1120</v>
      </c>
      <c r="CM77" s="77">
        <f t="shared" ref="CM77:CM107" si="24">$CD$66+($CD$71-$CD$66)/(35-29)*(35-$CC77)</f>
        <v>452.6622903</v>
      </c>
      <c r="CN77" s="25">
        <f t="shared" ref="CN77:CN107" si="25">$CI77/$CL77</f>
        <v>6.25</v>
      </c>
      <c r="CO77" s="25">
        <f t="shared" ref="CO77:CO107" si="26">$CJ77/$CM77</f>
        <v>7.346406165</v>
      </c>
      <c r="CP77" s="77">
        <f t="shared" ref="CP77:CP107" si="27">IF($CE77&lt;=$CJ77,$CG77*$CM77/$CF77,0)</f>
        <v>0</v>
      </c>
      <c r="CQ77" s="77">
        <f t="shared" ref="CQ77:CQ107" si="28">IF($CJ77&lt;$CE77,IF($CE77&lt;=$CI77,$CH77*$CM77+(1-$CH77)*$CL77,0),0)</f>
        <v>0</v>
      </c>
      <c r="CR77" s="77">
        <f t="shared" ref="CR77:CR107" si="29">IF($CE77&gt;$CI77,$CL77,0)</f>
        <v>0</v>
      </c>
      <c r="CS77" s="75">
        <f t="shared" ref="CS77:CS107" si="30">IF($CF77=0,0,$CP77*$CD77+$CQ77*$CD77+$CR77*$CD77)</f>
        <v>0</v>
      </c>
    </row>
    <row r="78" ht="14.25" customHeight="1">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c r="BX78" s="15"/>
      <c r="BY78" s="15"/>
      <c r="BZ78" s="15"/>
      <c r="CA78" s="8"/>
      <c r="CB78" s="51">
        <v>2.0</v>
      </c>
      <c r="CC78" s="51">
        <f>data!$F23</f>
        <v>16</v>
      </c>
      <c r="CD78" s="51">
        <f>data!$G23</f>
        <v>0</v>
      </c>
      <c r="CE78" s="75">
        <f t="shared" si="16"/>
        <v>0</v>
      </c>
      <c r="CF78" s="76">
        <f t="shared" si="17"/>
        <v>0.75</v>
      </c>
      <c r="CG78" s="76">
        <f t="shared" si="18"/>
        <v>0</v>
      </c>
      <c r="CH78" s="76">
        <f t="shared" si="19"/>
        <v>1</v>
      </c>
      <c r="CI78" s="77">
        <f t="shared" si="20"/>
        <v>6925</v>
      </c>
      <c r="CJ78" s="77">
        <f t="shared" si="21"/>
        <v>3291.480966</v>
      </c>
      <c r="CK78" s="75">
        <f t="shared" si="22"/>
        <v>0</v>
      </c>
      <c r="CL78" s="77">
        <f t="shared" si="23"/>
        <v>1140</v>
      </c>
      <c r="CM78" s="77">
        <f t="shared" si="24"/>
        <v>461.757841</v>
      </c>
      <c r="CN78" s="25">
        <f t="shared" si="25"/>
        <v>6.074561404</v>
      </c>
      <c r="CO78" s="25">
        <f t="shared" si="26"/>
        <v>7.128153923</v>
      </c>
      <c r="CP78" s="77">
        <f t="shared" si="27"/>
        <v>0</v>
      </c>
      <c r="CQ78" s="77">
        <f t="shared" si="28"/>
        <v>0</v>
      </c>
      <c r="CR78" s="77">
        <f t="shared" si="29"/>
        <v>0</v>
      </c>
      <c r="CS78" s="75">
        <f t="shared" si="30"/>
        <v>0</v>
      </c>
    </row>
    <row r="79" ht="14.25" customHeight="1">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5"/>
      <c r="BX79" s="15"/>
      <c r="BY79" s="15"/>
      <c r="BZ79" s="15"/>
      <c r="CA79" s="8"/>
      <c r="CB79" s="51">
        <v>3.0</v>
      </c>
      <c r="CC79" s="51">
        <f>data!$F24</f>
        <v>17</v>
      </c>
      <c r="CD79" s="51">
        <f>data!$G24</f>
        <v>0</v>
      </c>
      <c r="CE79" s="75">
        <f t="shared" si="16"/>
        <v>0</v>
      </c>
      <c r="CF79" s="76">
        <f t="shared" si="17"/>
        <v>0.75</v>
      </c>
      <c r="CG79" s="76">
        <f t="shared" si="18"/>
        <v>0</v>
      </c>
      <c r="CH79" s="76">
        <f t="shared" si="19"/>
        <v>1</v>
      </c>
      <c r="CI79" s="77">
        <f t="shared" si="20"/>
        <v>6850</v>
      </c>
      <c r="CJ79" s="77">
        <f t="shared" si="21"/>
        <v>3257.520891</v>
      </c>
      <c r="CK79" s="75">
        <f t="shared" si="22"/>
        <v>0</v>
      </c>
      <c r="CL79" s="77">
        <f t="shared" si="23"/>
        <v>1160</v>
      </c>
      <c r="CM79" s="77">
        <f t="shared" si="24"/>
        <v>470.8533917</v>
      </c>
      <c r="CN79" s="25">
        <f t="shared" si="25"/>
        <v>5.905172414</v>
      </c>
      <c r="CO79" s="25">
        <f t="shared" si="26"/>
        <v>6.918333708</v>
      </c>
      <c r="CP79" s="77">
        <f t="shared" si="27"/>
        <v>0</v>
      </c>
      <c r="CQ79" s="77">
        <f t="shared" si="28"/>
        <v>0</v>
      </c>
      <c r="CR79" s="77">
        <f t="shared" si="29"/>
        <v>0</v>
      </c>
      <c r="CS79" s="75">
        <f t="shared" si="30"/>
        <v>0</v>
      </c>
    </row>
    <row r="80" ht="14.25" customHeight="1">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c r="BY80" s="15"/>
      <c r="BZ80" s="15"/>
      <c r="CA80" s="8"/>
      <c r="CB80" s="51">
        <v>4.0</v>
      </c>
      <c r="CC80" s="51">
        <f>data!$F25</f>
        <v>18</v>
      </c>
      <c r="CD80" s="51">
        <f>data!$G25</f>
        <v>0</v>
      </c>
      <c r="CE80" s="75">
        <f t="shared" si="16"/>
        <v>0</v>
      </c>
      <c r="CF80" s="76">
        <f t="shared" si="17"/>
        <v>0.75</v>
      </c>
      <c r="CG80" s="76">
        <f t="shared" si="18"/>
        <v>0</v>
      </c>
      <c r="CH80" s="76">
        <f t="shared" si="19"/>
        <v>1</v>
      </c>
      <c r="CI80" s="77">
        <f t="shared" si="20"/>
        <v>6775</v>
      </c>
      <c r="CJ80" s="77">
        <f t="shared" si="21"/>
        <v>3223.560817</v>
      </c>
      <c r="CK80" s="75">
        <f t="shared" si="22"/>
        <v>0</v>
      </c>
      <c r="CL80" s="77">
        <f t="shared" si="23"/>
        <v>1180</v>
      </c>
      <c r="CM80" s="77">
        <f t="shared" si="24"/>
        <v>479.9489424</v>
      </c>
      <c r="CN80" s="25">
        <f t="shared" si="25"/>
        <v>5.741525424</v>
      </c>
      <c r="CO80" s="25">
        <f t="shared" si="26"/>
        <v>6.716466133</v>
      </c>
      <c r="CP80" s="77">
        <f t="shared" si="27"/>
        <v>0</v>
      </c>
      <c r="CQ80" s="77">
        <f t="shared" si="28"/>
        <v>0</v>
      </c>
      <c r="CR80" s="77">
        <f t="shared" si="29"/>
        <v>0</v>
      </c>
      <c r="CS80" s="75">
        <f t="shared" si="30"/>
        <v>0</v>
      </c>
    </row>
    <row r="81" ht="14.25" customHeight="1">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8"/>
      <c r="CB81" s="51">
        <v>5.0</v>
      </c>
      <c r="CC81" s="51">
        <f>data!$F26</f>
        <v>19</v>
      </c>
      <c r="CD81" s="51">
        <f>data!$G26</f>
        <v>0</v>
      </c>
      <c r="CE81" s="75">
        <f t="shared" si="16"/>
        <v>0</v>
      </c>
      <c r="CF81" s="76">
        <f t="shared" si="17"/>
        <v>0.75</v>
      </c>
      <c r="CG81" s="76">
        <f t="shared" si="18"/>
        <v>0</v>
      </c>
      <c r="CH81" s="76">
        <f t="shared" si="19"/>
        <v>1</v>
      </c>
      <c r="CI81" s="77">
        <f t="shared" si="20"/>
        <v>6700</v>
      </c>
      <c r="CJ81" s="77">
        <f t="shared" si="21"/>
        <v>3189.600743</v>
      </c>
      <c r="CK81" s="75">
        <f t="shared" si="22"/>
        <v>0</v>
      </c>
      <c r="CL81" s="77">
        <f t="shared" si="23"/>
        <v>1200</v>
      </c>
      <c r="CM81" s="77">
        <f t="shared" si="24"/>
        <v>489.0444931</v>
      </c>
      <c r="CN81" s="25">
        <f t="shared" si="25"/>
        <v>5.583333333</v>
      </c>
      <c r="CO81" s="25">
        <f t="shared" si="26"/>
        <v>6.522107473</v>
      </c>
      <c r="CP81" s="77">
        <f t="shared" si="27"/>
        <v>0</v>
      </c>
      <c r="CQ81" s="77">
        <f t="shared" si="28"/>
        <v>0</v>
      </c>
      <c r="CR81" s="77">
        <f t="shared" si="29"/>
        <v>0</v>
      </c>
      <c r="CS81" s="75">
        <f t="shared" si="30"/>
        <v>0</v>
      </c>
    </row>
    <row r="82" ht="14.25" customHeight="1">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8"/>
      <c r="CB82" s="51">
        <v>6.0</v>
      </c>
      <c r="CC82" s="51">
        <f>data!$F27</f>
        <v>20</v>
      </c>
      <c r="CD82" s="51">
        <f>data!$G27</f>
        <v>0</v>
      </c>
      <c r="CE82" s="75">
        <f t="shared" si="16"/>
        <v>0</v>
      </c>
      <c r="CF82" s="76">
        <f t="shared" si="17"/>
        <v>0.75</v>
      </c>
      <c r="CG82" s="76">
        <f t="shared" si="18"/>
        <v>0</v>
      </c>
      <c r="CH82" s="76">
        <f t="shared" si="19"/>
        <v>1</v>
      </c>
      <c r="CI82" s="77">
        <f t="shared" si="20"/>
        <v>6625</v>
      </c>
      <c r="CJ82" s="77">
        <f t="shared" si="21"/>
        <v>3155.640669</v>
      </c>
      <c r="CK82" s="75">
        <f t="shared" si="22"/>
        <v>0</v>
      </c>
      <c r="CL82" s="77">
        <f t="shared" si="23"/>
        <v>1220</v>
      </c>
      <c r="CM82" s="77">
        <f t="shared" si="24"/>
        <v>498.1400438</v>
      </c>
      <c r="CN82" s="25">
        <f t="shared" si="25"/>
        <v>5.430327869</v>
      </c>
      <c r="CO82" s="25">
        <f t="shared" si="26"/>
        <v>6.334846411</v>
      </c>
      <c r="CP82" s="77">
        <f t="shared" si="27"/>
        <v>0</v>
      </c>
      <c r="CQ82" s="77">
        <f t="shared" si="28"/>
        <v>0</v>
      </c>
      <c r="CR82" s="77">
        <f t="shared" si="29"/>
        <v>0</v>
      </c>
      <c r="CS82" s="75">
        <f t="shared" si="30"/>
        <v>0</v>
      </c>
    </row>
    <row r="83" ht="14.25" customHeight="1">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8"/>
      <c r="CB83" s="51">
        <v>7.0</v>
      </c>
      <c r="CC83" s="51">
        <f>data!$F28</f>
        <v>21</v>
      </c>
      <c r="CD83" s="51">
        <f>data!$G28</f>
        <v>100</v>
      </c>
      <c r="CE83" s="75">
        <f t="shared" si="16"/>
        <v>366.6666667</v>
      </c>
      <c r="CF83" s="76">
        <f t="shared" si="17"/>
        <v>0.7793645246</v>
      </c>
      <c r="CG83" s="76">
        <f t="shared" si="18"/>
        <v>0.1174580985</v>
      </c>
      <c r="CH83" s="76">
        <f t="shared" si="19"/>
        <v>1</v>
      </c>
      <c r="CI83" s="77">
        <f t="shared" si="20"/>
        <v>6550</v>
      </c>
      <c r="CJ83" s="77">
        <f t="shared" si="21"/>
        <v>3121.680594</v>
      </c>
      <c r="CK83" s="75">
        <f t="shared" si="22"/>
        <v>36666.66667</v>
      </c>
      <c r="CL83" s="77">
        <f t="shared" si="23"/>
        <v>1240</v>
      </c>
      <c r="CM83" s="77">
        <f t="shared" si="24"/>
        <v>507.2355945</v>
      </c>
      <c r="CN83" s="25">
        <f t="shared" si="25"/>
        <v>5.282258065</v>
      </c>
      <c r="CO83" s="25">
        <f t="shared" si="26"/>
        <v>6.154301134</v>
      </c>
      <c r="CP83" s="77">
        <f t="shared" si="27"/>
        <v>76.44552263</v>
      </c>
      <c r="CQ83" s="77">
        <f t="shared" si="28"/>
        <v>0</v>
      </c>
      <c r="CR83" s="77">
        <f t="shared" si="29"/>
        <v>0</v>
      </c>
      <c r="CS83" s="75">
        <f t="shared" si="30"/>
        <v>7644.552263</v>
      </c>
    </row>
    <row r="84" ht="14.25" customHeight="1">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8"/>
      <c r="CB84" s="51">
        <v>8.0</v>
      </c>
      <c r="CC84" s="51">
        <f>data!$F29</f>
        <v>22</v>
      </c>
      <c r="CD84" s="51">
        <f>data!$G29</f>
        <v>139</v>
      </c>
      <c r="CE84" s="75">
        <f t="shared" si="16"/>
        <v>733.3333333</v>
      </c>
      <c r="CF84" s="76">
        <f t="shared" si="17"/>
        <v>0.8093749765</v>
      </c>
      <c r="CG84" s="76">
        <f t="shared" si="18"/>
        <v>0.237499906</v>
      </c>
      <c r="CH84" s="76">
        <f t="shared" si="19"/>
        <v>1</v>
      </c>
      <c r="CI84" s="77">
        <f t="shared" si="20"/>
        <v>6475</v>
      </c>
      <c r="CJ84" s="77">
        <f t="shared" si="21"/>
        <v>3087.72052</v>
      </c>
      <c r="CK84" s="75">
        <f t="shared" si="22"/>
        <v>101933.3333</v>
      </c>
      <c r="CL84" s="77">
        <f t="shared" si="23"/>
        <v>1260</v>
      </c>
      <c r="CM84" s="77">
        <f t="shared" si="24"/>
        <v>516.3311451</v>
      </c>
      <c r="CN84" s="25">
        <f t="shared" si="25"/>
        <v>5.138888889</v>
      </c>
      <c r="CO84" s="25">
        <f t="shared" si="26"/>
        <v>5.980116731</v>
      </c>
      <c r="CP84" s="77">
        <f t="shared" si="27"/>
        <v>151.5102419</v>
      </c>
      <c r="CQ84" s="77">
        <f t="shared" si="28"/>
        <v>0</v>
      </c>
      <c r="CR84" s="77">
        <f t="shared" si="29"/>
        <v>0</v>
      </c>
      <c r="CS84" s="75">
        <f t="shared" si="30"/>
        <v>21059.92362</v>
      </c>
    </row>
    <row r="85" ht="14.25" customHeight="1">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8"/>
      <c r="CB85" s="51">
        <v>9.0</v>
      </c>
      <c r="CC85" s="51">
        <f>data!$F30</f>
        <v>23</v>
      </c>
      <c r="CD85" s="51">
        <f>data!$G30</f>
        <v>165</v>
      </c>
      <c r="CE85" s="75">
        <f t="shared" si="16"/>
        <v>1100</v>
      </c>
      <c r="CF85" s="76">
        <f t="shared" si="17"/>
        <v>0.8400529052</v>
      </c>
      <c r="CG85" s="76">
        <f t="shared" si="18"/>
        <v>0.3602116209</v>
      </c>
      <c r="CH85" s="76">
        <f t="shared" si="19"/>
        <v>1</v>
      </c>
      <c r="CI85" s="77">
        <f t="shared" si="20"/>
        <v>6400</v>
      </c>
      <c r="CJ85" s="77">
        <f t="shared" si="21"/>
        <v>3053.760446</v>
      </c>
      <c r="CK85" s="75">
        <f t="shared" si="22"/>
        <v>181500</v>
      </c>
      <c r="CL85" s="77">
        <f t="shared" si="23"/>
        <v>1280</v>
      </c>
      <c r="CM85" s="77">
        <f t="shared" si="24"/>
        <v>525.4266958</v>
      </c>
      <c r="CN85" s="25">
        <f t="shared" si="25"/>
        <v>5</v>
      </c>
      <c r="CO85" s="25">
        <f t="shared" si="26"/>
        <v>5.811962867</v>
      </c>
      <c r="CP85" s="77">
        <f t="shared" si="27"/>
        <v>225.3010502</v>
      </c>
      <c r="CQ85" s="77">
        <f t="shared" si="28"/>
        <v>0</v>
      </c>
      <c r="CR85" s="77">
        <f t="shared" si="29"/>
        <v>0</v>
      </c>
      <c r="CS85" s="75">
        <f t="shared" si="30"/>
        <v>37174.67328</v>
      </c>
    </row>
    <row r="86" ht="14.25" customHeight="1">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8"/>
      <c r="CB86" s="51">
        <v>10.0</v>
      </c>
      <c r="CC86" s="51">
        <f>data!$F31</f>
        <v>24</v>
      </c>
      <c r="CD86" s="51">
        <f>data!$G31</f>
        <v>196</v>
      </c>
      <c r="CE86" s="75">
        <f t="shared" si="16"/>
        <v>1466.666667</v>
      </c>
      <c r="CF86" s="76">
        <f t="shared" si="17"/>
        <v>0.8714208297</v>
      </c>
      <c r="CG86" s="76">
        <f t="shared" si="18"/>
        <v>0.4856833189</v>
      </c>
      <c r="CH86" s="76">
        <f t="shared" si="19"/>
        <v>1</v>
      </c>
      <c r="CI86" s="77">
        <f t="shared" si="20"/>
        <v>6325</v>
      </c>
      <c r="CJ86" s="77">
        <f t="shared" si="21"/>
        <v>3019.800371</v>
      </c>
      <c r="CK86" s="75">
        <f t="shared" si="22"/>
        <v>287466.6667</v>
      </c>
      <c r="CL86" s="77">
        <f t="shared" si="23"/>
        <v>1300</v>
      </c>
      <c r="CM86" s="77">
        <f t="shared" si="24"/>
        <v>534.5222465</v>
      </c>
      <c r="CN86" s="25">
        <f t="shared" si="25"/>
        <v>4.865384615</v>
      </c>
      <c r="CO86" s="25">
        <f t="shared" si="26"/>
        <v>5.649531691</v>
      </c>
      <c r="CP86" s="77">
        <f t="shared" si="27"/>
        <v>297.9140845</v>
      </c>
      <c r="CQ86" s="77">
        <f t="shared" si="28"/>
        <v>0</v>
      </c>
      <c r="CR86" s="77">
        <f t="shared" si="29"/>
        <v>0</v>
      </c>
      <c r="CS86" s="75">
        <f t="shared" si="30"/>
        <v>58391.16056</v>
      </c>
    </row>
    <row r="87" ht="14.25" customHeight="1">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8"/>
      <c r="CB87" s="51">
        <v>11.0</v>
      </c>
      <c r="CC87" s="51">
        <f>data!$F32</f>
        <v>25</v>
      </c>
      <c r="CD87" s="51">
        <f>data!$G32</f>
        <v>210</v>
      </c>
      <c r="CE87" s="75">
        <f t="shared" si="16"/>
        <v>1833.333333</v>
      </c>
      <c r="CF87" s="76">
        <f t="shared" si="17"/>
        <v>0.9035022934</v>
      </c>
      <c r="CG87" s="76">
        <f t="shared" si="18"/>
        <v>0.6140091736</v>
      </c>
      <c r="CH87" s="76">
        <f t="shared" si="19"/>
        <v>1</v>
      </c>
      <c r="CI87" s="77">
        <f t="shared" si="20"/>
        <v>6250</v>
      </c>
      <c r="CJ87" s="77">
        <f t="shared" si="21"/>
        <v>2985.840297</v>
      </c>
      <c r="CK87" s="75">
        <f t="shared" si="22"/>
        <v>385000</v>
      </c>
      <c r="CL87" s="77">
        <f t="shared" si="23"/>
        <v>1320</v>
      </c>
      <c r="CM87" s="77">
        <f t="shared" si="24"/>
        <v>543.6177972</v>
      </c>
      <c r="CN87" s="25">
        <f t="shared" si="25"/>
        <v>4.734848485</v>
      </c>
      <c r="CO87" s="25">
        <f t="shared" si="26"/>
        <v>5.492535955</v>
      </c>
      <c r="CP87" s="77">
        <f t="shared" si="27"/>
        <v>369.4360456</v>
      </c>
      <c r="CQ87" s="77">
        <f t="shared" si="28"/>
        <v>0</v>
      </c>
      <c r="CR87" s="77">
        <f t="shared" si="29"/>
        <v>0</v>
      </c>
      <c r="CS87" s="75">
        <f t="shared" si="30"/>
        <v>77581.56957</v>
      </c>
    </row>
    <row r="88" ht="14.25" customHeight="1">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8"/>
      <c r="CB88" s="51">
        <v>12.0</v>
      </c>
      <c r="CC88" s="51">
        <f>data!$F33</f>
        <v>26</v>
      </c>
      <c r="CD88" s="51">
        <f>data!$G33</f>
        <v>215</v>
      </c>
      <c r="CE88" s="75">
        <f t="shared" si="16"/>
        <v>2200</v>
      </c>
      <c r="CF88" s="76">
        <f t="shared" si="17"/>
        <v>0.9363219231</v>
      </c>
      <c r="CG88" s="76">
        <f t="shared" si="18"/>
        <v>0.7452876926</v>
      </c>
      <c r="CH88" s="76">
        <f t="shared" si="19"/>
        <v>1</v>
      </c>
      <c r="CI88" s="77">
        <f t="shared" si="20"/>
        <v>6175</v>
      </c>
      <c r="CJ88" s="77">
        <f t="shared" si="21"/>
        <v>2951.880223</v>
      </c>
      <c r="CK88" s="75">
        <f t="shared" si="22"/>
        <v>473000</v>
      </c>
      <c r="CL88" s="77">
        <f t="shared" si="23"/>
        <v>1340</v>
      </c>
      <c r="CM88" s="77">
        <f t="shared" si="24"/>
        <v>552.7133479</v>
      </c>
      <c r="CN88" s="25">
        <f t="shared" si="25"/>
        <v>4.608208955</v>
      </c>
      <c r="CO88" s="25">
        <f t="shared" si="26"/>
        <v>5.34070732</v>
      </c>
      <c r="CP88" s="77">
        <f t="shared" si="27"/>
        <v>439.9453281</v>
      </c>
      <c r="CQ88" s="77">
        <f t="shared" si="28"/>
        <v>0</v>
      </c>
      <c r="CR88" s="77">
        <f t="shared" si="29"/>
        <v>0</v>
      </c>
      <c r="CS88" s="75">
        <f t="shared" si="30"/>
        <v>94588.24555</v>
      </c>
    </row>
    <row r="89" ht="14.25" customHeight="1">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8"/>
      <c r="CB89" s="51">
        <v>13.0</v>
      </c>
      <c r="CC89" s="51">
        <f>data!$F34</f>
        <v>27</v>
      </c>
      <c r="CD89" s="51">
        <f>data!$G34</f>
        <v>210</v>
      </c>
      <c r="CE89" s="75">
        <f t="shared" si="16"/>
        <v>2566.666667</v>
      </c>
      <c r="CF89" s="76">
        <f t="shared" si="17"/>
        <v>0.9699054923</v>
      </c>
      <c r="CG89" s="76">
        <f t="shared" si="18"/>
        <v>0.8796219691</v>
      </c>
      <c r="CH89" s="76">
        <f t="shared" si="19"/>
        <v>1</v>
      </c>
      <c r="CI89" s="77">
        <f t="shared" si="20"/>
        <v>6100</v>
      </c>
      <c r="CJ89" s="77">
        <f t="shared" si="21"/>
        <v>2917.920149</v>
      </c>
      <c r="CK89" s="75">
        <f t="shared" si="22"/>
        <v>539000</v>
      </c>
      <c r="CL89" s="77">
        <f t="shared" si="23"/>
        <v>1360</v>
      </c>
      <c r="CM89" s="77">
        <f t="shared" si="24"/>
        <v>561.8088986</v>
      </c>
      <c r="CN89" s="25">
        <f t="shared" si="25"/>
        <v>4.485294118</v>
      </c>
      <c r="CO89" s="25">
        <f t="shared" si="26"/>
        <v>5.193794822</v>
      </c>
      <c r="CP89" s="77">
        <f t="shared" si="27"/>
        <v>509.5129923</v>
      </c>
      <c r="CQ89" s="77">
        <f t="shared" si="28"/>
        <v>0</v>
      </c>
      <c r="CR89" s="77">
        <f t="shared" si="29"/>
        <v>0</v>
      </c>
      <c r="CS89" s="75">
        <f t="shared" si="30"/>
        <v>106997.7284</v>
      </c>
    </row>
    <row r="90" ht="14.25" customHeight="1">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8"/>
      <c r="CB90" s="51">
        <v>14.0</v>
      </c>
      <c r="CC90" s="51">
        <f>data!$F35</f>
        <v>28</v>
      </c>
      <c r="CD90" s="51">
        <f>data!$G35</f>
        <v>181</v>
      </c>
      <c r="CE90" s="75">
        <f t="shared" si="16"/>
        <v>2933.333333</v>
      </c>
      <c r="CF90" s="76">
        <f t="shared" si="17"/>
        <v>1</v>
      </c>
      <c r="CG90" s="76">
        <f t="shared" si="18"/>
        <v>1</v>
      </c>
      <c r="CH90" s="76">
        <f t="shared" si="19"/>
        <v>0.984281238</v>
      </c>
      <c r="CI90" s="77">
        <f t="shared" si="20"/>
        <v>6025</v>
      </c>
      <c r="CJ90" s="77">
        <f t="shared" si="21"/>
        <v>2883.960074</v>
      </c>
      <c r="CK90" s="75">
        <f t="shared" si="22"/>
        <v>530933.3333</v>
      </c>
      <c r="CL90" s="77">
        <f t="shared" si="23"/>
        <v>1380</v>
      </c>
      <c r="CM90" s="77">
        <f t="shared" si="24"/>
        <v>570.9044493</v>
      </c>
      <c r="CN90" s="25">
        <f t="shared" si="25"/>
        <v>4.365942029</v>
      </c>
      <c r="CO90" s="25">
        <f t="shared" si="26"/>
        <v>5.051563493</v>
      </c>
      <c r="CP90" s="77">
        <f t="shared" si="27"/>
        <v>0</v>
      </c>
      <c r="CQ90" s="77">
        <f t="shared" si="28"/>
        <v>583.6224297</v>
      </c>
      <c r="CR90" s="77">
        <f t="shared" si="29"/>
        <v>0</v>
      </c>
      <c r="CS90" s="75">
        <f t="shared" si="30"/>
        <v>105635.6598</v>
      </c>
    </row>
    <row r="91" ht="14.25" customHeight="1">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8"/>
      <c r="CB91" s="51">
        <v>15.0</v>
      </c>
      <c r="CC91" s="51">
        <f>data!$F36</f>
        <v>29</v>
      </c>
      <c r="CD91" s="51">
        <f>data!$G36</f>
        <v>150</v>
      </c>
      <c r="CE91" s="75">
        <f t="shared" si="16"/>
        <v>3300</v>
      </c>
      <c r="CF91" s="76">
        <f t="shared" si="17"/>
        <v>1</v>
      </c>
      <c r="CG91" s="76">
        <f t="shared" si="18"/>
        <v>1</v>
      </c>
      <c r="CH91" s="76">
        <f t="shared" si="19"/>
        <v>0.8548387097</v>
      </c>
      <c r="CI91" s="77">
        <f t="shared" si="20"/>
        <v>5950</v>
      </c>
      <c r="CJ91" s="77">
        <f t="shared" si="21"/>
        <v>2850</v>
      </c>
      <c r="CK91" s="75">
        <f t="shared" si="22"/>
        <v>495000</v>
      </c>
      <c r="CL91" s="77">
        <f t="shared" si="23"/>
        <v>1400</v>
      </c>
      <c r="CM91" s="77">
        <f t="shared" si="24"/>
        <v>580</v>
      </c>
      <c r="CN91" s="25">
        <f t="shared" si="25"/>
        <v>4.25</v>
      </c>
      <c r="CO91" s="25">
        <f t="shared" si="26"/>
        <v>4.913793103</v>
      </c>
      <c r="CP91" s="77">
        <f t="shared" si="27"/>
        <v>0</v>
      </c>
      <c r="CQ91" s="77">
        <f t="shared" si="28"/>
        <v>699.0322581</v>
      </c>
      <c r="CR91" s="77">
        <f t="shared" si="29"/>
        <v>0</v>
      </c>
      <c r="CS91" s="75">
        <f t="shared" si="30"/>
        <v>104854.8387</v>
      </c>
    </row>
    <row r="92" ht="14.25" customHeight="1">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8"/>
      <c r="CB92" s="51">
        <v>16.0</v>
      </c>
      <c r="CC92" s="51">
        <f>data!$F37</f>
        <v>30</v>
      </c>
      <c r="CD92" s="51">
        <f>data!$G37</f>
        <v>120</v>
      </c>
      <c r="CE92" s="75">
        <f t="shared" si="16"/>
        <v>3666.666667</v>
      </c>
      <c r="CF92" s="76">
        <f t="shared" si="17"/>
        <v>1</v>
      </c>
      <c r="CG92" s="76">
        <f t="shared" si="18"/>
        <v>1</v>
      </c>
      <c r="CH92" s="76">
        <f t="shared" si="19"/>
        <v>0.7219229018</v>
      </c>
      <c r="CI92" s="77">
        <f t="shared" si="20"/>
        <v>5875</v>
      </c>
      <c r="CJ92" s="77">
        <f t="shared" si="21"/>
        <v>2816.039926</v>
      </c>
      <c r="CK92" s="75">
        <f t="shared" si="22"/>
        <v>440000</v>
      </c>
      <c r="CL92" s="77">
        <f t="shared" si="23"/>
        <v>1420</v>
      </c>
      <c r="CM92" s="77">
        <f t="shared" si="24"/>
        <v>589.0955507</v>
      </c>
      <c r="CN92" s="25">
        <f t="shared" si="25"/>
        <v>4.137323944</v>
      </c>
      <c r="CO92" s="25">
        <f t="shared" si="26"/>
        <v>4.780277024</v>
      </c>
      <c r="CP92" s="77">
        <f t="shared" si="27"/>
        <v>0</v>
      </c>
      <c r="CQ92" s="77">
        <f t="shared" si="28"/>
        <v>820.1510488</v>
      </c>
      <c r="CR92" s="77">
        <f t="shared" si="29"/>
        <v>0</v>
      </c>
      <c r="CS92" s="75">
        <f t="shared" si="30"/>
        <v>98418.12586</v>
      </c>
    </row>
    <row r="93" ht="14.25" customHeight="1">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8"/>
      <c r="CB93" s="51">
        <v>17.0</v>
      </c>
      <c r="CC93" s="51">
        <f>data!$F38</f>
        <v>31</v>
      </c>
      <c r="CD93" s="51">
        <f>data!$G38</f>
        <v>75</v>
      </c>
      <c r="CE93" s="75">
        <f t="shared" si="16"/>
        <v>4033.333333</v>
      </c>
      <c r="CF93" s="76">
        <f t="shared" si="17"/>
        <v>1</v>
      </c>
      <c r="CG93" s="76">
        <f t="shared" si="18"/>
        <v>1</v>
      </c>
      <c r="CH93" s="76">
        <f t="shared" si="19"/>
        <v>0.5853921177</v>
      </c>
      <c r="CI93" s="77">
        <f t="shared" si="20"/>
        <v>5800</v>
      </c>
      <c r="CJ93" s="77">
        <f t="shared" si="21"/>
        <v>2782.079851</v>
      </c>
      <c r="CK93" s="75">
        <f t="shared" si="22"/>
        <v>302500</v>
      </c>
      <c r="CL93" s="77">
        <f t="shared" si="23"/>
        <v>1440</v>
      </c>
      <c r="CM93" s="77">
        <f t="shared" si="24"/>
        <v>598.1911014</v>
      </c>
      <c r="CN93" s="25">
        <f t="shared" si="25"/>
        <v>4.027777778</v>
      </c>
      <c r="CO93" s="25">
        <f t="shared" si="26"/>
        <v>4.650821192</v>
      </c>
      <c r="CP93" s="77">
        <f t="shared" si="27"/>
        <v>0</v>
      </c>
      <c r="CQ93" s="77">
        <f t="shared" si="28"/>
        <v>947.2117062</v>
      </c>
      <c r="CR93" s="77">
        <f t="shared" si="29"/>
        <v>0</v>
      </c>
      <c r="CS93" s="75">
        <f t="shared" si="30"/>
        <v>71040.87796</v>
      </c>
    </row>
    <row r="94" ht="14.2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8"/>
      <c r="CB94" s="51">
        <v>18.0</v>
      </c>
      <c r="CC94" s="51">
        <f>data!$F39</f>
        <v>32</v>
      </c>
      <c r="CD94" s="51">
        <f>data!$G39</f>
        <v>35</v>
      </c>
      <c r="CE94" s="75">
        <f t="shared" si="16"/>
        <v>4400</v>
      </c>
      <c r="CF94" s="76">
        <f t="shared" si="17"/>
        <v>1</v>
      </c>
      <c r="CG94" s="76">
        <f t="shared" si="18"/>
        <v>1</v>
      </c>
      <c r="CH94" s="76">
        <f t="shared" si="19"/>
        <v>0.4450968466</v>
      </c>
      <c r="CI94" s="77">
        <f t="shared" si="20"/>
        <v>5725</v>
      </c>
      <c r="CJ94" s="77">
        <f t="shared" si="21"/>
        <v>2748.119777</v>
      </c>
      <c r="CK94" s="75">
        <f t="shared" si="22"/>
        <v>154000</v>
      </c>
      <c r="CL94" s="77">
        <f t="shared" si="23"/>
        <v>1460</v>
      </c>
      <c r="CM94" s="77">
        <f t="shared" si="24"/>
        <v>607.2866521</v>
      </c>
      <c r="CN94" s="25">
        <f t="shared" si="25"/>
        <v>3.921232877</v>
      </c>
      <c r="CO94" s="25">
        <f t="shared" si="26"/>
        <v>4.525243174</v>
      </c>
      <c r="CP94" s="77">
        <f t="shared" si="27"/>
        <v>0</v>
      </c>
      <c r="CQ94" s="77">
        <f t="shared" si="28"/>
        <v>1080.459978</v>
      </c>
      <c r="CR94" s="77">
        <f t="shared" si="29"/>
        <v>0</v>
      </c>
      <c r="CS94" s="75">
        <f t="shared" si="30"/>
        <v>37816.09922</v>
      </c>
    </row>
    <row r="95" ht="14.2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8"/>
      <c r="CB95" s="51">
        <v>19.0</v>
      </c>
      <c r="CC95" s="51">
        <f>data!$F40</f>
        <v>33</v>
      </c>
      <c r="CD95" s="51">
        <f>data!$G40</f>
        <v>11</v>
      </c>
      <c r="CE95" s="75">
        <f t="shared" si="16"/>
        <v>4766.666667</v>
      </c>
      <c r="CF95" s="76">
        <f t="shared" si="17"/>
        <v>1</v>
      </c>
      <c r="CG95" s="76">
        <f t="shared" si="18"/>
        <v>1</v>
      </c>
      <c r="CH95" s="76">
        <f t="shared" si="19"/>
        <v>0.3008792182</v>
      </c>
      <c r="CI95" s="77">
        <f t="shared" si="20"/>
        <v>5650</v>
      </c>
      <c r="CJ95" s="77">
        <f t="shared" si="21"/>
        <v>2714.159703</v>
      </c>
      <c r="CK95" s="75">
        <f t="shared" si="22"/>
        <v>52433.33333</v>
      </c>
      <c r="CL95" s="77">
        <f t="shared" si="23"/>
        <v>1480</v>
      </c>
      <c r="CM95" s="77">
        <f t="shared" si="24"/>
        <v>616.3822028</v>
      </c>
      <c r="CN95" s="25">
        <f t="shared" si="25"/>
        <v>3.817567568</v>
      </c>
      <c r="CO95" s="25">
        <f t="shared" si="26"/>
        <v>4.403371302</v>
      </c>
      <c r="CP95" s="77">
        <f t="shared" si="27"/>
        <v>0</v>
      </c>
      <c r="CQ95" s="77">
        <f t="shared" si="28"/>
        <v>1220.155352</v>
      </c>
      <c r="CR95" s="77">
        <f t="shared" si="29"/>
        <v>0</v>
      </c>
      <c r="CS95" s="75">
        <f t="shared" si="30"/>
        <v>13421.70888</v>
      </c>
    </row>
    <row r="96" ht="14.25" customHeight="1">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8"/>
      <c r="CB96" s="51">
        <v>20.0</v>
      </c>
      <c r="CC96" s="51">
        <f>data!$F41</f>
        <v>34</v>
      </c>
      <c r="CD96" s="51">
        <f>data!$G41</f>
        <v>6</v>
      </c>
      <c r="CE96" s="75">
        <f t="shared" si="16"/>
        <v>5133.333333</v>
      </c>
      <c r="CF96" s="76">
        <f t="shared" si="17"/>
        <v>1</v>
      </c>
      <c r="CG96" s="76">
        <f t="shared" si="18"/>
        <v>1</v>
      </c>
      <c r="CH96" s="76">
        <f t="shared" si="19"/>
        <v>0.1525724091</v>
      </c>
      <c r="CI96" s="77">
        <f t="shared" si="20"/>
        <v>5575</v>
      </c>
      <c r="CJ96" s="77">
        <f t="shared" si="21"/>
        <v>2680.199629</v>
      </c>
      <c r="CK96" s="75">
        <f t="shared" si="22"/>
        <v>30800</v>
      </c>
      <c r="CL96" s="77">
        <f t="shared" si="23"/>
        <v>1500</v>
      </c>
      <c r="CM96" s="77">
        <f t="shared" si="24"/>
        <v>625.4777535</v>
      </c>
      <c r="CN96" s="25">
        <f t="shared" si="25"/>
        <v>3.716666667</v>
      </c>
      <c r="CO96" s="25">
        <f t="shared" si="26"/>
        <v>4.285043894</v>
      </c>
      <c r="CP96" s="77">
        <f t="shared" si="27"/>
        <v>0</v>
      </c>
      <c r="CQ96" s="77">
        <f t="shared" si="28"/>
        <v>1366.572034</v>
      </c>
      <c r="CR96" s="77">
        <f t="shared" si="29"/>
        <v>0</v>
      </c>
      <c r="CS96" s="75">
        <f t="shared" si="30"/>
        <v>8199.432204</v>
      </c>
    </row>
    <row r="97" ht="14.25" customHeight="1">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8"/>
      <c r="CB97" s="51">
        <v>21.0</v>
      </c>
      <c r="CC97" s="51">
        <f>data!$F42</f>
        <v>35</v>
      </c>
      <c r="CD97" s="51">
        <f>data!$G42</f>
        <v>4</v>
      </c>
      <c r="CE97" s="75">
        <f t="shared" si="16"/>
        <v>5500</v>
      </c>
      <c r="CF97" s="76">
        <f t="shared" si="17"/>
        <v>1</v>
      </c>
      <c r="CG97" s="76">
        <f t="shared" si="18"/>
        <v>1</v>
      </c>
      <c r="CH97" s="76">
        <f t="shared" si="19"/>
        <v>0</v>
      </c>
      <c r="CI97" s="77">
        <f t="shared" si="20"/>
        <v>5500</v>
      </c>
      <c r="CJ97" s="77">
        <f t="shared" si="21"/>
        <v>2646.239554</v>
      </c>
      <c r="CK97" s="75">
        <f t="shared" si="22"/>
        <v>22000</v>
      </c>
      <c r="CL97" s="77">
        <f t="shared" si="23"/>
        <v>1520</v>
      </c>
      <c r="CM97" s="77">
        <f t="shared" si="24"/>
        <v>634.5733042</v>
      </c>
      <c r="CN97" s="25">
        <f t="shared" si="25"/>
        <v>3.618421053</v>
      </c>
      <c r="CO97" s="25">
        <f t="shared" si="26"/>
        <v>4.170108539</v>
      </c>
      <c r="CP97" s="77">
        <f t="shared" si="27"/>
        <v>0</v>
      </c>
      <c r="CQ97" s="77">
        <f t="shared" si="28"/>
        <v>1520</v>
      </c>
      <c r="CR97" s="77">
        <f t="shared" si="29"/>
        <v>0</v>
      </c>
      <c r="CS97" s="75">
        <f t="shared" si="30"/>
        <v>6080</v>
      </c>
    </row>
    <row r="98" ht="14.25" customHeight="1">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8"/>
      <c r="CB98" s="51">
        <v>22.0</v>
      </c>
      <c r="CC98" s="51">
        <f>data!$F43</f>
        <v>36</v>
      </c>
      <c r="CD98" s="51">
        <f>data!$G43</f>
        <v>0</v>
      </c>
      <c r="CE98" s="75">
        <f t="shared" si="16"/>
        <v>5866.666667</v>
      </c>
      <c r="CF98" s="76">
        <f t="shared" si="17"/>
        <v>1</v>
      </c>
      <c r="CG98" s="76">
        <f t="shared" si="18"/>
        <v>1</v>
      </c>
      <c r="CH98" s="76">
        <f t="shared" si="19"/>
        <v>0</v>
      </c>
      <c r="CI98" s="77">
        <f t="shared" si="20"/>
        <v>5425</v>
      </c>
      <c r="CJ98" s="77">
        <f t="shared" si="21"/>
        <v>2612.27948</v>
      </c>
      <c r="CK98" s="75">
        <f t="shared" si="22"/>
        <v>0</v>
      </c>
      <c r="CL98" s="77">
        <f t="shared" si="23"/>
        <v>1540</v>
      </c>
      <c r="CM98" s="77">
        <f t="shared" si="24"/>
        <v>643.6688549</v>
      </c>
      <c r="CN98" s="25">
        <f t="shared" si="25"/>
        <v>3.522727273</v>
      </c>
      <c r="CO98" s="25">
        <f t="shared" si="26"/>
        <v>4.058421439</v>
      </c>
      <c r="CP98" s="77">
        <f t="shared" si="27"/>
        <v>0</v>
      </c>
      <c r="CQ98" s="77">
        <f t="shared" si="28"/>
        <v>0</v>
      </c>
      <c r="CR98" s="77">
        <f t="shared" si="29"/>
        <v>1540</v>
      </c>
      <c r="CS98" s="75">
        <f t="shared" si="30"/>
        <v>0</v>
      </c>
    </row>
    <row r="99" ht="14.25" customHeight="1">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8"/>
      <c r="CB99" s="51">
        <v>23.0</v>
      </c>
      <c r="CC99" s="51">
        <f>data!$F44</f>
        <v>37</v>
      </c>
      <c r="CD99" s="51">
        <f>data!$G44</f>
        <v>0</v>
      </c>
      <c r="CE99" s="75">
        <f t="shared" si="16"/>
        <v>6233.333333</v>
      </c>
      <c r="CF99" s="76">
        <f t="shared" si="17"/>
        <v>1</v>
      </c>
      <c r="CG99" s="76">
        <f t="shared" si="18"/>
        <v>1</v>
      </c>
      <c r="CH99" s="76">
        <f t="shared" si="19"/>
        <v>0</v>
      </c>
      <c r="CI99" s="77">
        <f t="shared" si="20"/>
        <v>5350</v>
      </c>
      <c r="CJ99" s="77">
        <f t="shared" si="21"/>
        <v>2578.319406</v>
      </c>
      <c r="CK99" s="75">
        <f t="shared" si="22"/>
        <v>0</v>
      </c>
      <c r="CL99" s="77">
        <f t="shared" si="23"/>
        <v>1560</v>
      </c>
      <c r="CM99" s="77">
        <f t="shared" si="24"/>
        <v>652.7644055</v>
      </c>
      <c r="CN99" s="25">
        <f t="shared" si="25"/>
        <v>3.429487179</v>
      </c>
      <c r="CO99" s="25">
        <f t="shared" si="26"/>
        <v>3.949846811</v>
      </c>
      <c r="CP99" s="77">
        <f t="shared" si="27"/>
        <v>0</v>
      </c>
      <c r="CQ99" s="77">
        <f t="shared" si="28"/>
        <v>0</v>
      </c>
      <c r="CR99" s="77">
        <f t="shared" si="29"/>
        <v>1560</v>
      </c>
      <c r="CS99" s="75">
        <f t="shared" si="30"/>
        <v>0</v>
      </c>
    </row>
    <row r="100" ht="14.25" customHeight="1">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c r="BY100" s="15"/>
      <c r="BZ100" s="15"/>
      <c r="CA100" s="8"/>
      <c r="CB100" s="51">
        <v>24.0</v>
      </c>
      <c r="CC100" s="51">
        <f>data!$F45</f>
        <v>38</v>
      </c>
      <c r="CD100" s="51">
        <f>data!$G45</f>
        <v>0</v>
      </c>
      <c r="CE100" s="75">
        <f t="shared" si="16"/>
        <v>6600</v>
      </c>
      <c r="CF100" s="76">
        <f t="shared" si="17"/>
        <v>1</v>
      </c>
      <c r="CG100" s="76">
        <f t="shared" si="18"/>
        <v>1</v>
      </c>
      <c r="CH100" s="76">
        <f t="shared" si="19"/>
        <v>0</v>
      </c>
      <c r="CI100" s="77">
        <f t="shared" si="20"/>
        <v>5275</v>
      </c>
      <c r="CJ100" s="77">
        <f t="shared" si="21"/>
        <v>2544.359331</v>
      </c>
      <c r="CK100" s="75">
        <f t="shared" si="22"/>
        <v>0</v>
      </c>
      <c r="CL100" s="77">
        <f t="shared" si="23"/>
        <v>1580</v>
      </c>
      <c r="CM100" s="77">
        <f t="shared" si="24"/>
        <v>661.8599562</v>
      </c>
      <c r="CN100" s="25">
        <f t="shared" si="25"/>
        <v>3.338607595</v>
      </c>
      <c r="CO100" s="25">
        <f t="shared" si="26"/>
        <v>3.844256338</v>
      </c>
      <c r="CP100" s="77">
        <f t="shared" si="27"/>
        <v>0</v>
      </c>
      <c r="CQ100" s="77">
        <f t="shared" si="28"/>
        <v>0</v>
      </c>
      <c r="CR100" s="77">
        <f t="shared" si="29"/>
        <v>1580</v>
      </c>
      <c r="CS100" s="75">
        <f t="shared" si="30"/>
        <v>0</v>
      </c>
    </row>
    <row r="101" ht="14.25" customHeight="1">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8"/>
      <c r="CB101" s="51">
        <v>25.0</v>
      </c>
      <c r="CC101" s="51">
        <f>data!$F46</f>
        <v>39</v>
      </c>
      <c r="CD101" s="51">
        <f>data!$G46</f>
        <v>0</v>
      </c>
      <c r="CE101" s="75">
        <f t="shared" si="16"/>
        <v>6966.666667</v>
      </c>
      <c r="CF101" s="76">
        <f t="shared" si="17"/>
        <v>1</v>
      </c>
      <c r="CG101" s="76">
        <f t="shared" si="18"/>
        <v>1</v>
      </c>
      <c r="CH101" s="76">
        <f t="shared" si="19"/>
        <v>0</v>
      </c>
      <c r="CI101" s="77">
        <f t="shared" si="20"/>
        <v>5200</v>
      </c>
      <c r="CJ101" s="77">
        <f t="shared" si="21"/>
        <v>2510.399257</v>
      </c>
      <c r="CK101" s="75">
        <f t="shared" si="22"/>
        <v>0</v>
      </c>
      <c r="CL101" s="77">
        <f t="shared" si="23"/>
        <v>1600</v>
      </c>
      <c r="CM101" s="77">
        <f t="shared" si="24"/>
        <v>670.9555069</v>
      </c>
      <c r="CN101" s="25">
        <f t="shared" si="25"/>
        <v>3.25</v>
      </c>
      <c r="CO101" s="25">
        <f t="shared" si="26"/>
        <v>3.741528658</v>
      </c>
      <c r="CP101" s="77">
        <f t="shared" si="27"/>
        <v>0</v>
      </c>
      <c r="CQ101" s="77">
        <f t="shared" si="28"/>
        <v>0</v>
      </c>
      <c r="CR101" s="77">
        <f t="shared" si="29"/>
        <v>1600</v>
      </c>
      <c r="CS101" s="75">
        <f t="shared" si="30"/>
        <v>0</v>
      </c>
    </row>
    <row r="102" ht="14.25" customHeight="1">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8"/>
      <c r="CB102" s="51">
        <v>26.0</v>
      </c>
      <c r="CC102" s="51">
        <f>data!$F47</f>
        <v>40</v>
      </c>
      <c r="CD102" s="51">
        <f>data!$G47</f>
        <v>0</v>
      </c>
      <c r="CE102" s="75">
        <f t="shared" si="16"/>
        <v>7333.333333</v>
      </c>
      <c r="CF102" s="76">
        <f t="shared" si="17"/>
        <v>1</v>
      </c>
      <c r="CG102" s="76">
        <f t="shared" si="18"/>
        <v>1</v>
      </c>
      <c r="CH102" s="76">
        <f t="shared" si="19"/>
        <v>0</v>
      </c>
      <c r="CI102" s="77">
        <f t="shared" si="20"/>
        <v>5125</v>
      </c>
      <c r="CJ102" s="77">
        <f t="shared" si="21"/>
        <v>2476.439183</v>
      </c>
      <c r="CK102" s="75">
        <f t="shared" si="22"/>
        <v>0</v>
      </c>
      <c r="CL102" s="77">
        <f t="shared" si="23"/>
        <v>1620</v>
      </c>
      <c r="CM102" s="77">
        <f t="shared" si="24"/>
        <v>680.0510576</v>
      </c>
      <c r="CN102" s="25">
        <f t="shared" si="25"/>
        <v>3.163580247</v>
      </c>
      <c r="CO102" s="25">
        <f t="shared" si="26"/>
        <v>3.641548903</v>
      </c>
      <c r="CP102" s="77">
        <f t="shared" si="27"/>
        <v>0</v>
      </c>
      <c r="CQ102" s="77">
        <f t="shared" si="28"/>
        <v>0</v>
      </c>
      <c r="CR102" s="77">
        <f t="shared" si="29"/>
        <v>1620</v>
      </c>
      <c r="CS102" s="75">
        <f t="shared" si="30"/>
        <v>0</v>
      </c>
    </row>
    <row r="103" ht="14.25" customHeight="1">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8"/>
      <c r="CB103" s="51">
        <v>27.0</v>
      </c>
      <c r="CC103" s="51">
        <f>data!$F48</f>
        <v>41</v>
      </c>
      <c r="CD103" s="51">
        <f>data!$G48</f>
        <v>0</v>
      </c>
      <c r="CE103" s="75">
        <f t="shared" si="16"/>
        <v>7700</v>
      </c>
      <c r="CF103" s="76">
        <f t="shared" si="17"/>
        <v>1</v>
      </c>
      <c r="CG103" s="76">
        <f t="shared" si="18"/>
        <v>1</v>
      </c>
      <c r="CH103" s="76">
        <f t="shared" si="19"/>
        <v>0</v>
      </c>
      <c r="CI103" s="77">
        <f t="shared" si="20"/>
        <v>5050</v>
      </c>
      <c r="CJ103" s="77">
        <f t="shared" si="21"/>
        <v>2442.479109</v>
      </c>
      <c r="CK103" s="75">
        <f t="shared" si="22"/>
        <v>0</v>
      </c>
      <c r="CL103" s="77">
        <f t="shared" si="23"/>
        <v>1640</v>
      </c>
      <c r="CM103" s="77">
        <f t="shared" si="24"/>
        <v>689.1466083</v>
      </c>
      <c r="CN103" s="25">
        <f t="shared" si="25"/>
        <v>3.079268293</v>
      </c>
      <c r="CO103" s="25">
        <f t="shared" si="26"/>
        <v>3.54420827</v>
      </c>
      <c r="CP103" s="77">
        <f t="shared" si="27"/>
        <v>0</v>
      </c>
      <c r="CQ103" s="77">
        <f t="shared" si="28"/>
        <v>0</v>
      </c>
      <c r="CR103" s="77">
        <f t="shared" si="29"/>
        <v>1640</v>
      </c>
      <c r="CS103" s="75">
        <f t="shared" si="30"/>
        <v>0</v>
      </c>
    </row>
    <row r="104" ht="14.25" customHeight="1">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c r="BY104" s="15"/>
      <c r="BZ104" s="15"/>
      <c r="CA104" s="8"/>
      <c r="CB104" s="51">
        <v>28.0</v>
      </c>
      <c r="CC104" s="51">
        <f>data!$F49</f>
        <v>42</v>
      </c>
      <c r="CD104" s="51">
        <f>data!$G49</f>
        <v>0</v>
      </c>
      <c r="CE104" s="75">
        <f t="shared" si="16"/>
        <v>8066.666667</v>
      </c>
      <c r="CF104" s="76">
        <f t="shared" si="17"/>
        <v>1</v>
      </c>
      <c r="CG104" s="76">
        <f t="shared" si="18"/>
        <v>1</v>
      </c>
      <c r="CH104" s="76">
        <f t="shared" si="19"/>
        <v>0</v>
      </c>
      <c r="CI104" s="77">
        <f t="shared" si="20"/>
        <v>4975</v>
      </c>
      <c r="CJ104" s="77">
        <f t="shared" si="21"/>
        <v>2408.519034</v>
      </c>
      <c r="CK104" s="75">
        <f t="shared" si="22"/>
        <v>0</v>
      </c>
      <c r="CL104" s="77">
        <f t="shared" si="23"/>
        <v>1660</v>
      </c>
      <c r="CM104" s="77">
        <f t="shared" si="24"/>
        <v>698.242159</v>
      </c>
      <c r="CN104" s="25">
        <f t="shared" si="25"/>
        <v>2.996987952</v>
      </c>
      <c r="CO104" s="25">
        <f t="shared" si="26"/>
        <v>3.449403625</v>
      </c>
      <c r="CP104" s="77">
        <f t="shared" si="27"/>
        <v>0</v>
      </c>
      <c r="CQ104" s="77">
        <f t="shared" si="28"/>
        <v>0</v>
      </c>
      <c r="CR104" s="77">
        <f t="shared" si="29"/>
        <v>1660</v>
      </c>
      <c r="CS104" s="75">
        <f t="shared" si="30"/>
        <v>0</v>
      </c>
    </row>
    <row r="105" ht="14.25" customHeight="1">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c r="BY105" s="15"/>
      <c r="BZ105" s="15"/>
      <c r="CA105" s="8"/>
      <c r="CB105" s="51">
        <v>29.0</v>
      </c>
      <c r="CC105" s="51">
        <f>data!$F50</f>
        <v>43</v>
      </c>
      <c r="CD105" s="51">
        <f>data!$G50</f>
        <v>0</v>
      </c>
      <c r="CE105" s="75">
        <f t="shared" si="16"/>
        <v>8433.333333</v>
      </c>
      <c r="CF105" s="76">
        <f t="shared" si="17"/>
        <v>1</v>
      </c>
      <c r="CG105" s="76">
        <f t="shared" si="18"/>
        <v>1</v>
      </c>
      <c r="CH105" s="76">
        <f t="shared" si="19"/>
        <v>0</v>
      </c>
      <c r="CI105" s="77">
        <f t="shared" si="20"/>
        <v>4900</v>
      </c>
      <c r="CJ105" s="77">
        <f t="shared" si="21"/>
        <v>2374.55896</v>
      </c>
      <c r="CK105" s="75">
        <f t="shared" si="22"/>
        <v>0</v>
      </c>
      <c r="CL105" s="77">
        <f t="shared" si="23"/>
        <v>1680</v>
      </c>
      <c r="CM105" s="77">
        <f t="shared" si="24"/>
        <v>707.3377097</v>
      </c>
      <c r="CN105" s="25">
        <f t="shared" si="25"/>
        <v>2.916666667</v>
      </c>
      <c r="CO105" s="25">
        <f t="shared" si="26"/>
        <v>3.357037137</v>
      </c>
      <c r="CP105" s="77">
        <f t="shared" si="27"/>
        <v>0</v>
      </c>
      <c r="CQ105" s="77">
        <f t="shared" si="28"/>
        <v>0</v>
      </c>
      <c r="CR105" s="77">
        <f t="shared" si="29"/>
        <v>1680</v>
      </c>
      <c r="CS105" s="75">
        <f t="shared" si="30"/>
        <v>0</v>
      </c>
    </row>
    <row r="106" ht="14.25" customHeight="1">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c r="BY106" s="15"/>
      <c r="BZ106" s="15"/>
      <c r="CA106" s="8"/>
      <c r="CB106" s="51">
        <v>30.0</v>
      </c>
      <c r="CC106" s="51">
        <f>data!$F51</f>
        <v>44</v>
      </c>
      <c r="CD106" s="51">
        <f>data!$G51</f>
        <v>0</v>
      </c>
      <c r="CE106" s="75">
        <f t="shared" si="16"/>
        <v>8800</v>
      </c>
      <c r="CF106" s="76">
        <f t="shared" si="17"/>
        <v>1</v>
      </c>
      <c r="CG106" s="76">
        <f t="shared" si="18"/>
        <v>1</v>
      </c>
      <c r="CH106" s="76">
        <f t="shared" si="19"/>
        <v>0</v>
      </c>
      <c r="CI106" s="77">
        <f t="shared" si="20"/>
        <v>4825</v>
      </c>
      <c r="CJ106" s="77">
        <f t="shared" si="21"/>
        <v>2340.598886</v>
      </c>
      <c r="CK106" s="75">
        <f t="shared" si="22"/>
        <v>0</v>
      </c>
      <c r="CL106" s="77">
        <f t="shared" si="23"/>
        <v>1700</v>
      </c>
      <c r="CM106" s="77">
        <f t="shared" si="24"/>
        <v>716.4332604</v>
      </c>
      <c r="CN106" s="25">
        <f t="shared" si="25"/>
        <v>2.838235294</v>
      </c>
      <c r="CO106" s="25">
        <f t="shared" si="26"/>
        <v>3.267015946</v>
      </c>
      <c r="CP106" s="77">
        <f t="shared" si="27"/>
        <v>0</v>
      </c>
      <c r="CQ106" s="77">
        <f t="shared" si="28"/>
        <v>0</v>
      </c>
      <c r="CR106" s="77">
        <f t="shared" si="29"/>
        <v>1700</v>
      </c>
      <c r="CS106" s="75">
        <f t="shared" si="30"/>
        <v>0</v>
      </c>
    </row>
    <row r="107" ht="14.25" customHeight="1">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c r="BO107" s="15"/>
      <c r="BP107" s="15"/>
      <c r="BQ107" s="15"/>
      <c r="BR107" s="15"/>
      <c r="BS107" s="15"/>
      <c r="BT107" s="15"/>
      <c r="BU107" s="15"/>
      <c r="BV107" s="15"/>
      <c r="BW107" s="15"/>
      <c r="BX107" s="15"/>
      <c r="BY107" s="15"/>
      <c r="BZ107" s="15"/>
      <c r="CA107" s="8"/>
      <c r="CB107" s="51">
        <v>31.0</v>
      </c>
      <c r="CC107" s="51">
        <f>data!$F52</f>
        <v>45</v>
      </c>
      <c r="CD107" s="51">
        <f>data!$G52</f>
        <v>0</v>
      </c>
      <c r="CE107" s="75">
        <f t="shared" si="16"/>
        <v>9166.666667</v>
      </c>
      <c r="CF107" s="76">
        <f t="shared" si="17"/>
        <v>1</v>
      </c>
      <c r="CG107" s="76">
        <f t="shared" si="18"/>
        <v>1</v>
      </c>
      <c r="CH107" s="76">
        <f t="shared" si="19"/>
        <v>0</v>
      </c>
      <c r="CI107" s="77">
        <f t="shared" si="20"/>
        <v>4750</v>
      </c>
      <c r="CJ107" s="77">
        <f t="shared" si="21"/>
        <v>2306.638812</v>
      </c>
      <c r="CK107" s="75">
        <f t="shared" si="22"/>
        <v>0</v>
      </c>
      <c r="CL107" s="77">
        <f t="shared" si="23"/>
        <v>1720</v>
      </c>
      <c r="CM107" s="77">
        <f t="shared" si="24"/>
        <v>725.5288111</v>
      </c>
      <c r="CN107" s="25">
        <f t="shared" si="25"/>
        <v>2.761627907</v>
      </c>
      <c r="CO107" s="25">
        <f t="shared" si="26"/>
        <v>3.179251845</v>
      </c>
      <c r="CP107" s="77">
        <f t="shared" si="27"/>
        <v>0</v>
      </c>
      <c r="CQ107" s="77">
        <f t="shared" si="28"/>
        <v>0</v>
      </c>
      <c r="CR107" s="77">
        <f t="shared" si="29"/>
        <v>1720</v>
      </c>
      <c r="CS107" s="75">
        <f t="shared" si="30"/>
        <v>0</v>
      </c>
    </row>
    <row r="108" ht="14.25" customHeight="1">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c r="BO108" s="15"/>
      <c r="BP108" s="15"/>
      <c r="BQ108" s="15"/>
      <c r="BR108" s="15"/>
      <c r="BS108" s="15"/>
      <c r="BT108" s="15"/>
      <c r="BU108" s="15"/>
      <c r="BV108" s="15"/>
      <c r="BW108" s="15"/>
      <c r="BX108" s="15"/>
      <c r="BY108" s="15"/>
      <c r="BZ108" s="15"/>
      <c r="CA108" s="8"/>
      <c r="CB108" s="51"/>
      <c r="CC108" s="51"/>
      <c r="CD108" s="51">
        <f>SUM(CD77:CD107)</f>
        <v>1817</v>
      </c>
      <c r="CE108" s="51"/>
      <c r="CF108" s="51"/>
      <c r="CG108" s="51"/>
      <c r="CH108" s="51"/>
      <c r="CI108" s="51"/>
      <c r="CJ108" s="8"/>
      <c r="CK108" s="46">
        <f>SUM(CK77:CK107)</f>
        <v>4032233.333</v>
      </c>
      <c r="CL108" s="24"/>
      <c r="CM108" s="24"/>
      <c r="CN108" s="24"/>
      <c r="CO108" s="24"/>
      <c r="CP108" s="24"/>
      <c r="CQ108" s="24"/>
      <c r="CR108" s="24"/>
      <c r="CS108" s="106">
        <f>SUM(CS77:CS107)</f>
        <v>848904.5958</v>
      </c>
    </row>
    <row r="109" ht="14.25" customHeight="1">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8"/>
      <c r="CB109" s="8"/>
      <c r="CC109" s="8"/>
      <c r="CD109" s="8"/>
      <c r="CE109" s="8"/>
      <c r="CF109" s="8"/>
      <c r="CG109" s="8"/>
      <c r="CH109" s="8"/>
      <c r="CI109" s="8"/>
      <c r="CJ109" s="8"/>
      <c r="CK109" s="8"/>
      <c r="CL109" s="8"/>
      <c r="CM109" s="8"/>
      <c r="CN109" s="8"/>
      <c r="CO109" s="8"/>
      <c r="CP109" s="8"/>
      <c r="CQ109" s="8"/>
      <c r="CR109" s="8"/>
      <c r="CS109" s="8"/>
    </row>
    <row r="110" ht="14.25" customHeight="1">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c r="BO110" s="15"/>
      <c r="BP110" s="15"/>
      <c r="BQ110" s="15"/>
      <c r="BR110" s="15"/>
      <c r="BS110" s="15"/>
      <c r="BT110" s="15"/>
      <c r="BU110" s="15"/>
      <c r="BV110" s="15"/>
      <c r="BW110" s="15"/>
      <c r="BX110" s="15"/>
      <c r="BY110" s="15"/>
      <c r="BZ110" s="15"/>
      <c r="CA110" s="7" t="s">
        <v>530</v>
      </c>
      <c r="CB110" s="8"/>
      <c r="CC110" s="8"/>
      <c r="CD110" s="8"/>
      <c r="CE110" s="8"/>
      <c r="CF110" s="8" t="str">
        <f>data!I7</f>
        <v>International</v>
      </c>
      <c r="CG110" s="8"/>
      <c r="CH110" s="8"/>
      <c r="CI110" s="8"/>
      <c r="CJ110" s="8"/>
      <c r="CK110" s="8"/>
      <c r="CL110" s="8"/>
      <c r="CM110" s="8"/>
      <c r="CN110" s="8"/>
      <c r="CO110" s="8"/>
      <c r="CP110" s="8"/>
      <c r="CQ110" s="9"/>
      <c r="CR110" s="8"/>
      <c r="CS110" s="8"/>
    </row>
    <row r="111" ht="14.25" customHeight="1">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c r="BX111" s="15"/>
      <c r="BY111" s="15"/>
      <c r="BZ111" s="15"/>
      <c r="CA111" s="7"/>
      <c r="CB111" s="8"/>
      <c r="CC111" s="8"/>
      <c r="CD111" s="8"/>
      <c r="CE111" s="8"/>
      <c r="CF111" s="8"/>
      <c r="CG111" s="8"/>
      <c r="CH111" s="8"/>
      <c r="CI111" s="8"/>
      <c r="CJ111" s="8"/>
      <c r="CK111" s="8"/>
      <c r="CL111" s="8"/>
      <c r="CM111" s="8"/>
      <c r="CN111" s="8"/>
      <c r="CO111" s="8"/>
      <c r="CP111" s="8"/>
      <c r="CQ111" s="9"/>
      <c r="CR111" s="8"/>
      <c r="CS111" s="8"/>
    </row>
    <row r="112" ht="14.25" customHeight="1">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c r="BX112" s="15"/>
      <c r="BY112" s="15"/>
      <c r="BZ112" s="15"/>
      <c r="CA112" s="7"/>
      <c r="CB112" s="17" t="s">
        <v>531</v>
      </c>
      <c r="CC112" s="18">
        <f>'Two-stage Capacity unit'!$H$29</f>
        <v>4800</v>
      </c>
      <c r="CD112" s="19"/>
      <c r="CE112" s="20" t="s">
        <v>5</v>
      </c>
      <c r="CF112" s="21">
        <f>$CK$163/$CS$163</f>
        <v>3.962930921</v>
      </c>
      <c r="CG112" s="8"/>
      <c r="CH112" s="8"/>
      <c r="CI112" s="8"/>
      <c r="CJ112" s="8"/>
      <c r="CK112" s="8"/>
      <c r="CL112" s="8"/>
      <c r="CM112" s="8"/>
      <c r="CN112" s="8"/>
      <c r="CO112" s="22"/>
      <c r="CP112" s="8"/>
      <c r="CQ112" s="23"/>
      <c r="CR112" s="8"/>
      <c r="CS112" s="8"/>
    </row>
    <row r="113" ht="14.25" customHeight="1">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c r="BX113" s="15"/>
      <c r="BY113" s="15"/>
      <c r="BZ113" s="15"/>
      <c r="CA113" s="7"/>
      <c r="CB113" s="8"/>
      <c r="CC113" s="8"/>
      <c r="CD113" s="8"/>
      <c r="CE113" s="8"/>
      <c r="CF113" s="8"/>
      <c r="CG113" s="8"/>
      <c r="CH113" s="8"/>
      <c r="CI113" s="8"/>
      <c r="CJ113" s="8"/>
      <c r="CK113" s="8"/>
      <c r="CL113" s="8"/>
      <c r="CM113" s="8"/>
      <c r="CN113" s="8"/>
      <c r="CO113" s="8"/>
      <c r="CP113" s="8"/>
      <c r="CQ113" s="23"/>
      <c r="CR113" s="8"/>
      <c r="CS113" s="8"/>
    </row>
    <row r="114" ht="14.25" customHeight="1">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c r="BX114" s="15"/>
      <c r="BY114" s="15"/>
      <c r="BZ114" s="15"/>
      <c r="CA114" s="7"/>
      <c r="CB114" s="8"/>
      <c r="CC114" s="24" t="s">
        <v>532</v>
      </c>
      <c r="CD114" s="24" t="s">
        <v>533</v>
      </c>
      <c r="CE114" s="8"/>
      <c r="CF114" s="8"/>
      <c r="CG114" s="24" t="s">
        <v>9</v>
      </c>
      <c r="CH114" s="45">
        <f>IF('Two-stage Capacity unit'!$BD$28="Required test",data!$I$14,IF('Two-stage Capacity unit'!$BD$43="Default",data!$I$14,$CK$118))</f>
        <v>0.27</v>
      </c>
      <c r="CI114" s="8"/>
      <c r="CJ114" s="8"/>
      <c r="CK114" s="20" t="s">
        <v>301</v>
      </c>
      <c r="CL114" s="20" t="s">
        <v>302</v>
      </c>
      <c r="CM114" s="8"/>
      <c r="CN114" s="8"/>
      <c r="CO114" s="8"/>
      <c r="CP114" s="8"/>
      <c r="CQ114" s="8"/>
      <c r="CR114" s="8"/>
      <c r="CS114" s="8"/>
    </row>
    <row r="115" ht="14.25" customHeight="1">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BW115" s="15"/>
      <c r="BX115" s="15"/>
      <c r="BY115" s="15"/>
      <c r="BZ115" s="15"/>
      <c r="CA115" s="7"/>
      <c r="CB115" s="31" t="s">
        <v>14</v>
      </c>
      <c r="CC115" s="32">
        <f>'Two-stage Capacity unit'!$H$29</f>
        <v>4800</v>
      </c>
      <c r="CD115" s="32">
        <f>IF('Two-stage Capacity unit'!$BD$28="Required test",$CD$120*$CH$117,IF('Two-stage Capacity unit'!$BD$34="Default",$CD$120*$CH$117,'Two-stage Capacity unit'!$H$30))</f>
        <v>2233.4</v>
      </c>
      <c r="CE115" s="8"/>
      <c r="CF115" s="8"/>
      <c r="CG115" s="20" t="s">
        <v>534</v>
      </c>
      <c r="CH115" s="24">
        <f>data!$I$15</f>
        <v>1.077</v>
      </c>
      <c r="CI115" s="8"/>
      <c r="CJ115" s="20" t="s">
        <v>14</v>
      </c>
      <c r="CK115" s="112">
        <f>'Two-stage Capacity unit'!$H$45</f>
        <v>2500</v>
      </c>
      <c r="CL115" s="112">
        <f>'Two-stage Capacity unit'!$H$44</f>
        <v>3300</v>
      </c>
      <c r="CM115" s="8"/>
      <c r="CN115" s="8"/>
      <c r="CO115" s="8"/>
      <c r="CP115" s="8"/>
      <c r="CQ115" s="8"/>
      <c r="CR115" s="8"/>
      <c r="CS115" s="8"/>
    </row>
    <row r="116" ht="14.25" customHeight="1">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c r="BC116" s="15"/>
      <c r="BD116" s="15"/>
      <c r="BE116" s="15"/>
      <c r="BF116" s="15"/>
      <c r="BG116" s="15"/>
      <c r="BH116" s="15"/>
      <c r="BI116" s="15"/>
      <c r="BJ116" s="15"/>
      <c r="BK116" s="15"/>
      <c r="BL116" s="15"/>
      <c r="BM116" s="15"/>
      <c r="BN116" s="15"/>
      <c r="BO116" s="15"/>
      <c r="BP116" s="15"/>
      <c r="BQ116" s="15"/>
      <c r="BR116" s="15"/>
      <c r="BS116" s="15"/>
      <c r="BT116" s="15"/>
      <c r="BU116" s="15"/>
      <c r="BV116" s="15"/>
      <c r="BW116" s="15"/>
      <c r="BX116" s="15"/>
      <c r="BY116" s="15"/>
      <c r="BZ116" s="15"/>
      <c r="CA116" s="7"/>
      <c r="CB116" s="31" t="s">
        <v>23</v>
      </c>
      <c r="CC116" s="32">
        <f>'Two-stage Capacity unit'!$L$29</f>
        <v>1850</v>
      </c>
      <c r="CD116" s="32">
        <f>IF('Two-stage Capacity unit'!$BD$28="Required test",$CD$121*$CH$118,IF('Two-stage Capacity unit'!$BD$34="Default",$CD$121*$CH$118,'Two-stage Capacity unit'!$L$30))</f>
        <v>750</v>
      </c>
      <c r="CE116" s="8"/>
      <c r="CF116" s="8"/>
      <c r="CG116" s="20" t="s">
        <v>535</v>
      </c>
      <c r="CH116" s="24">
        <f>data!$I$16</f>
        <v>0.914</v>
      </c>
      <c r="CI116" s="8"/>
      <c r="CJ116" s="20" t="s">
        <v>23</v>
      </c>
      <c r="CK116" s="112">
        <f>'Two-stage Capacity unit'!$L$45</f>
        <v>480</v>
      </c>
      <c r="CL116" s="112">
        <f>'Two-stage Capacity unit'!$L$44</f>
        <v>580</v>
      </c>
      <c r="CM116" s="8"/>
      <c r="CN116" s="8"/>
      <c r="CO116" s="8"/>
      <c r="CP116" s="8"/>
      <c r="CQ116" s="8"/>
      <c r="CR116" s="8"/>
      <c r="CS116" s="8"/>
    </row>
    <row r="117" ht="14.25" customHeight="1">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BW117" s="15"/>
      <c r="BX117" s="15"/>
      <c r="BY117" s="15"/>
      <c r="BZ117" s="15"/>
      <c r="CA117" s="7"/>
      <c r="CB117" s="24" t="s">
        <v>536</v>
      </c>
      <c r="CC117" s="45">
        <f>$CC$115/$CC$116</f>
        <v>2.594594595</v>
      </c>
      <c r="CD117" s="45">
        <f>$CD$115/$CD$116</f>
        <v>2.977866667</v>
      </c>
      <c r="CE117" s="8"/>
      <c r="CF117" s="8"/>
      <c r="CG117" s="20" t="s">
        <v>537</v>
      </c>
      <c r="CH117" s="24">
        <f>data!$I$17</f>
        <v>0.859</v>
      </c>
      <c r="CI117" s="8"/>
      <c r="CJ117" s="20" t="s">
        <v>538</v>
      </c>
      <c r="CK117" s="21">
        <f>$CK$115/$CK$116</f>
        <v>5.208333333</v>
      </c>
      <c r="CL117" s="21">
        <f>$CL$115/$CL$116</f>
        <v>5.689655172</v>
      </c>
      <c r="CM117" s="8"/>
      <c r="CN117" s="8"/>
      <c r="CO117" s="8"/>
      <c r="CP117" s="8"/>
      <c r="CQ117" s="8"/>
      <c r="CR117" s="8"/>
      <c r="CS117" s="8"/>
    </row>
    <row r="118" ht="14.25" customHeight="1">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c r="BX118" s="15"/>
      <c r="BY118" s="15"/>
      <c r="BZ118" s="15"/>
      <c r="CA118" s="7"/>
      <c r="CB118" s="24"/>
      <c r="CC118" s="8"/>
      <c r="CD118" s="8"/>
      <c r="CE118" s="8"/>
      <c r="CF118" s="8"/>
      <c r="CG118" s="20" t="s">
        <v>539</v>
      </c>
      <c r="CH118" s="24">
        <f>data!$I$18</f>
        <v>1.25</v>
      </c>
      <c r="CI118" s="8"/>
      <c r="CJ118" s="20" t="s">
        <v>9</v>
      </c>
      <c r="CK118" s="45">
        <f>(1-($CK$117/$CL$117))/(1-($CK$115/$CL$115))</f>
        <v>0.3489583333</v>
      </c>
      <c r="CM118" s="8"/>
      <c r="CN118" s="8"/>
      <c r="CO118" s="8"/>
      <c r="CP118" s="8"/>
      <c r="CQ118" s="8"/>
      <c r="CR118" s="8"/>
      <c r="CS118" s="8"/>
    </row>
    <row r="119" ht="14.2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7"/>
      <c r="CB119" s="24"/>
      <c r="CC119" s="24" t="s">
        <v>540</v>
      </c>
      <c r="CD119" s="24" t="s">
        <v>541</v>
      </c>
      <c r="CE119" s="8"/>
      <c r="CF119" s="8"/>
      <c r="CG119" s="24" t="s">
        <v>542</v>
      </c>
      <c r="CH119" s="51">
        <f>data!$I$11</f>
        <v>20</v>
      </c>
      <c r="CI119" s="8"/>
      <c r="CJ119" s="8"/>
      <c r="CK119" s="8"/>
      <c r="CL119" s="8"/>
      <c r="CM119" s="8"/>
      <c r="CN119" s="8"/>
      <c r="CO119" s="8"/>
      <c r="CP119" s="8"/>
      <c r="CQ119" s="8"/>
      <c r="CR119" s="8"/>
      <c r="CS119" s="8"/>
    </row>
    <row r="120" ht="14.2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7"/>
      <c r="CB120" s="31" t="s">
        <v>14</v>
      </c>
      <c r="CC120" s="32">
        <f>'Two-stage Capacity unit'!$H$34</f>
        <v>5500</v>
      </c>
      <c r="CD120" s="32">
        <f>'Two-stage Capacity unit'!$H$35</f>
        <v>2600</v>
      </c>
      <c r="CE120" s="8"/>
      <c r="CF120" s="8"/>
      <c r="CG120" s="24" t="s">
        <v>543</v>
      </c>
      <c r="CH120" s="51">
        <f>data!$I$12</f>
        <v>46</v>
      </c>
      <c r="CI120" s="8"/>
      <c r="CJ120" s="8"/>
      <c r="CK120" s="8"/>
      <c r="CL120" s="8"/>
      <c r="CM120" s="8"/>
      <c r="CN120" s="8"/>
      <c r="CO120" s="8"/>
      <c r="CP120" s="8"/>
      <c r="CQ120" s="8"/>
      <c r="CR120" s="8"/>
      <c r="CS120" s="8"/>
    </row>
    <row r="121" ht="14.25" customHeight="1">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7"/>
      <c r="CB121" s="31" t="s">
        <v>23</v>
      </c>
      <c r="CC121" s="32">
        <f>'Two-stage Capacity unit'!$L$34</f>
        <v>1520</v>
      </c>
      <c r="CD121" s="32">
        <f>'Two-stage Capacity unit'!$L$35</f>
        <v>600</v>
      </c>
      <c r="CE121" s="8"/>
      <c r="CF121" s="8"/>
      <c r="CG121" s="8"/>
      <c r="CH121" s="8"/>
      <c r="CI121" s="8"/>
      <c r="CJ121" s="8"/>
      <c r="CK121" s="8"/>
      <c r="CL121" s="8"/>
      <c r="CM121" s="8"/>
      <c r="CN121" s="8"/>
      <c r="CO121" s="8"/>
      <c r="CP121" s="8"/>
      <c r="CQ121" s="8"/>
      <c r="CR121" s="8"/>
      <c r="CS121" s="8"/>
    </row>
    <row r="122" ht="14.25" customHeight="1">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c r="BO122" s="15"/>
      <c r="BP122" s="15"/>
      <c r="BQ122" s="15"/>
      <c r="BR122" s="15"/>
      <c r="BS122" s="15"/>
      <c r="BT122" s="15"/>
      <c r="BU122" s="15"/>
      <c r="BV122" s="15"/>
      <c r="BW122" s="15"/>
      <c r="BX122" s="15"/>
      <c r="BY122" s="15"/>
      <c r="BZ122" s="15"/>
      <c r="CA122" s="7"/>
      <c r="CB122" s="24" t="s">
        <v>544</v>
      </c>
      <c r="CC122" s="45">
        <f>$CC$120/$CC$121</f>
        <v>3.618421053</v>
      </c>
      <c r="CD122" s="45">
        <f>$CD$120/$CD$121</f>
        <v>4.333333333</v>
      </c>
      <c r="CE122" s="8"/>
      <c r="CF122" s="8"/>
      <c r="CG122" s="8"/>
      <c r="CH122" s="8"/>
      <c r="CI122" s="8"/>
      <c r="CJ122" s="8"/>
      <c r="CK122" s="8"/>
      <c r="CL122" s="8"/>
      <c r="CM122" s="8"/>
      <c r="CN122" s="8"/>
      <c r="CO122" s="8"/>
      <c r="CP122" s="8"/>
      <c r="CQ122" s="8"/>
      <c r="CR122" s="8"/>
      <c r="CS122" s="8"/>
    </row>
    <row r="123" ht="14.25" customHeight="1">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c r="BO123" s="15"/>
      <c r="BP123" s="15"/>
      <c r="BQ123" s="15"/>
      <c r="BR123" s="15"/>
      <c r="BS123" s="15"/>
      <c r="BT123" s="15"/>
      <c r="BU123" s="15"/>
      <c r="BV123" s="15"/>
      <c r="BW123" s="15"/>
      <c r="BX123" s="15"/>
      <c r="BY123" s="15"/>
      <c r="BZ123" s="15"/>
      <c r="CA123" s="7"/>
      <c r="CB123" s="24"/>
      <c r="CC123" s="24"/>
      <c r="CD123" s="51"/>
      <c r="CE123" s="8"/>
      <c r="CF123" s="8"/>
      <c r="CG123" s="8"/>
      <c r="CH123" s="8"/>
      <c r="CI123" s="8"/>
      <c r="CJ123" s="8"/>
      <c r="CK123" s="8"/>
      <c r="CL123" s="8"/>
      <c r="CM123" s="8"/>
      <c r="CN123" s="8"/>
      <c r="CO123" s="8"/>
      <c r="CP123" s="8"/>
      <c r="CQ123" s="8"/>
      <c r="CR123" s="8"/>
      <c r="CS123" s="8"/>
    </row>
    <row r="124" ht="14.25" customHeight="1">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c r="BO124" s="15"/>
      <c r="BP124" s="15"/>
      <c r="BQ124" s="15"/>
      <c r="BR124" s="15"/>
      <c r="BS124" s="15"/>
      <c r="BT124" s="15"/>
      <c r="BU124" s="15"/>
      <c r="BV124" s="15"/>
      <c r="BW124" s="15"/>
      <c r="BX124" s="15"/>
      <c r="BY124" s="15"/>
      <c r="BZ124" s="15"/>
      <c r="CA124" s="7"/>
      <c r="CB124" s="24"/>
      <c r="CC124" s="24" t="s">
        <v>545</v>
      </c>
      <c r="CD124" s="24" t="s">
        <v>546</v>
      </c>
      <c r="CE124" s="8"/>
      <c r="CF124" s="8"/>
      <c r="CG124" s="8"/>
      <c r="CH124" s="8"/>
      <c r="CI124" s="8"/>
      <c r="CJ124" s="8"/>
      <c r="CK124" s="8"/>
      <c r="CL124" s="8"/>
      <c r="CM124" s="8"/>
      <c r="CN124" s="8"/>
      <c r="CO124" s="8"/>
      <c r="CP124" s="8"/>
      <c r="CQ124" s="8"/>
      <c r="CR124" s="8"/>
      <c r="CS124" s="8"/>
    </row>
    <row r="125" ht="14.25" customHeight="1">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W125" s="15"/>
      <c r="BX125" s="15"/>
      <c r="BY125" s="15"/>
      <c r="BZ125" s="15"/>
      <c r="CA125" s="7"/>
      <c r="CB125" s="31" t="s">
        <v>14</v>
      </c>
      <c r="CC125" s="32">
        <f>IF('Two-stage Capacity unit'!$BD$28="Required test",$CC$120*$CH$115,IF('Two-stage Capacity unit'!$BD$39="Default",$CC$120*$CH$115,'Two-stage Capacity unit'!$H$39))</f>
        <v>5923.5</v>
      </c>
      <c r="CD125" s="32">
        <f>IF('Two-stage Capacity unit'!$BD$28="Required test",$CD$120*$CH$115,IF('Two-stage Capacity unit'!$BD$40="Default",$CD$120*$CH$115,'Two-stage Capacity unit'!$H$40))</f>
        <v>2800.2</v>
      </c>
      <c r="CE125" s="8"/>
      <c r="CF125" s="8"/>
      <c r="CG125" s="8"/>
      <c r="CH125" s="8"/>
      <c r="CI125" s="8"/>
      <c r="CJ125" s="8"/>
      <c r="CK125" s="8"/>
      <c r="CL125" s="8"/>
      <c r="CM125" s="8"/>
      <c r="CN125" s="8"/>
      <c r="CO125" s="8"/>
      <c r="CP125" s="8"/>
      <c r="CQ125" s="8"/>
      <c r="CR125" s="8"/>
      <c r="CS125" s="8"/>
    </row>
    <row r="126" ht="14.25" customHeight="1">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7"/>
      <c r="CB126" s="31" t="s">
        <v>23</v>
      </c>
      <c r="CC126" s="32">
        <f>IF('Two-stage Capacity unit'!$BD$28="Required test",$CC$121*$CH$116,IF('Two-stage Capacity unit'!$BD$39="Default",$CC$121*$CH$116,'Two-stage Capacity unit'!$L$39))</f>
        <v>1389.28</v>
      </c>
      <c r="CD126" s="32">
        <f>IF('Two-stage Capacity unit'!$BD$28="Required test",$CD$121*$CH$116,IF('Two-stage Capacity unit'!$BD$40="Default",$CD$121*$CH$116,'Two-stage Capacity unit'!$L$40))</f>
        <v>548.4</v>
      </c>
      <c r="CE126" s="8"/>
      <c r="CF126" s="8"/>
      <c r="CG126" s="8"/>
      <c r="CH126" s="8"/>
      <c r="CI126" s="8"/>
      <c r="CJ126" s="8"/>
      <c r="CK126" s="8"/>
      <c r="CL126" s="8"/>
      <c r="CM126" s="8"/>
      <c r="CN126" s="8"/>
      <c r="CO126" s="8"/>
      <c r="CP126" s="8"/>
      <c r="CQ126" s="8"/>
      <c r="CR126" s="8"/>
      <c r="CS126" s="8"/>
    </row>
    <row r="127" ht="14.25" customHeight="1">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c r="BX127" s="15"/>
      <c r="BY127" s="15"/>
      <c r="BZ127" s="15"/>
      <c r="CA127" s="7"/>
      <c r="CB127" s="24" t="s">
        <v>547</v>
      </c>
      <c r="CC127" s="45">
        <f>$CC$125/$CC$126</f>
        <v>4.263719337</v>
      </c>
      <c r="CD127" s="45">
        <f>$CD$125/$CD$126</f>
        <v>5.106126915</v>
      </c>
      <c r="CE127" s="8"/>
      <c r="CF127" s="8"/>
      <c r="CG127" s="8"/>
      <c r="CH127" s="8"/>
      <c r="CI127" s="8"/>
      <c r="CJ127" s="8"/>
      <c r="CK127" s="8"/>
      <c r="CL127" s="8"/>
      <c r="CM127" s="8"/>
      <c r="CN127" s="8"/>
      <c r="CO127" s="8"/>
      <c r="CP127" s="8"/>
      <c r="CQ127" s="8"/>
      <c r="CR127" s="8"/>
      <c r="CS127" s="8"/>
    </row>
    <row r="128" ht="14.25" customHeight="1">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7"/>
      <c r="CB128" s="8"/>
      <c r="CC128" s="8"/>
      <c r="CD128" s="8"/>
      <c r="CE128" s="8"/>
      <c r="CF128" s="8"/>
      <c r="CG128" s="8"/>
      <c r="CH128" s="8"/>
      <c r="CI128" s="8"/>
      <c r="CJ128" s="8"/>
      <c r="CK128" s="8"/>
      <c r="CL128" s="8"/>
      <c r="CM128" s="8"/>
      <c r="CN128" s="8"/>
      <c r="CO128" s="8"/>
      <c r="CP128" s="8"/>
      <c r="CQ128" s="8"/>
      <c r="CR128" s="8"/>
      <c r="CS128" s="8"/>
    </row>
    <row r="129" ht="14.25" customHeight="1">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7"/>
      <c r="CB129" s="33" t="s">
        <v>52</v>
      </c>
      <c r="CC129" s="62" t="s">
        <v>53</v>
      </c>
      <c r="CD129" s="33" t="s">
        <v>54</v>
      </c>
      <c r="CE129" s="63" t="s">
        <v>55</v>
      </c>
      <c r="CF129" s="63" t="s">
        <v>56</v>
      </c>
      <c r="CG129" s="63" t="s">
        <v>57</v>
      </c>
      <c r="CI129" s="63" t="s">
        <v>58</v>
      </c>
      <c r="CK129" s="64" t="s">
        <v>59</v>
      </c>
      <c r="CL129" s="63" t="s">
        <v>60</v>
      </c>
      <c r="CN129" s="63" t="s">
        <v>29</v>
      </c>
      <c r="CP129" s="63" t="s">
        <v>62</v>
      </c>
      <c r="CS129" s="64" t="s">
        <v>63</v>
      </c>
    </row>
    <row r="130" ht="14.25" customHeight="1">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8"/>
      <c r="CE130" s="64" t="s">
        <v>548</v>
      </c>
      <c r="CF130" s="66" t="s">
        <v>549</v>
      </c>
      <c r="CG130" s="66" t="s">
        <v>550</v>
      </c>
      <c r="CH130" s="66" t="s">
        <v>551</v>
      </c>
      <c r="CI130" s="67" t="s">
        <v>34</v>
      </c>
      <c r="CJ130" s="67" t="s">
        <v>69</v>
      </c>
      <c r="CK130" s="66" t="s">
        <v>552</v>
      </c>
      <c r="CL130" s="67" t="s">
        <v>34</v>
      </c>
      <c r="CM130" s="67" t="s">
        <v>69</v>
      </c>
      <c r="CN130" s="67" t="s">
        <v>34</v>
      </c>
      <c r="CO130" s="67" t="s">
        <v>69</v>
      </c>
      <c r="CP130" s="67" t="s">
        <v>553</v>
      </c>
      <c r="CQ130" s="67" t="s">
        <v>554</v>
      </c>
      <c r="CR130" s="67" t="s">
        <v>74</v>
      </c>
      <c r="CS130" s="66" t="s">
        <v>555</v>
      </c>
    </row>
    <row r="131" ht="14.25" customHeight="1">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c r="AL131" s="15"/>
      <c r="AM131" s="15"/>
      <c r="AN131" s="15"/>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c r="BO131" s="15"/>
      <c r="BP131" s="15"/>
      <c r="BQ131" s="15"/>
      <c r="BR131" s="15"/>
      <c r="BS131" s="15"/>
      <c r="BT131" s="15"/>
      <c r="BU131" s="15"/>
      <c r="BV131" s="15"/>
      <c r="BW131" s="15"/>
      <c r="BX131" s="15"/>
      <c r="BY131" s="15"/>
      <c r="BZ131" s="15"/>
      <c r="CA131" s="8"/>
      <c r="CB131" s="51" t="s">
        <v>79</v>
      </c>
      <c r="CC131" s="51" t="s">
        <v>556</v>
      </c>
      <c r="CD131" s="51" t="s">
        <v>557</v>
      </c>
      <c r="CE131" s="67" t="s">
        <v>82</v>
      </c>
      <c r="CI131" s="64" t="s">
        <v>558</v>
      </c>
      <c r="CJ131" s="64" t="s">
        <v>559</v>
      </c>
      <c r="CL131" s="67" t="s">
        <v>560</v>
      </c>
      <c r="CM131" s="67" t="s">
        <v>561</v>
      </c>
      <c r="CN131" s="64" t="s">
        <v>562</v>
      </c>
      <c r="CO131" s="64" t="s">
        <v>563</v>
      </c>
      <c r="CP131" s="64" t="s">
        <v>564</v>
      </c>
      <c r="CQ131" s="64" t="s">
        <v>565</v>
      </c>
      <c r="CR131" s="64" t="s">
        <v>566</v>
      </c>
    </row>
    <row r="132" ht="14.25" customHeight="1">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c r="BO132" s="15"/>
      <c r="BP132" s="15"/>
      <c r="BQ132" s="15"/>
      <c r="BR132" s="15"/>
      <c r="BS132" s="15"/>
      <c r="BT132" s="15"/>
      <c r="BU132" s="15"/>
      <c r="BV132" s="15"/>
      <c r="BW132" s="15"/>
      <c r="BX132" s="15"/>
      <c r="BY132" s="15"/>
      <c r="BZ132" s="15"/>
      <c r="CA132" s="8"/>
      <c r="CB132" s="51">
        <v>1.0</v>
      </c>
      <c r="CC132" s="51">
        <f>data!$I22</f>
        <v>20</v>
      </c>
      <c r="CD132" s="51">
        <f>data!$J22</f>
        <v>0</v>
      </c>
      <c r="CE132" s="75">
        <f t="shared" ref="CE132:CE162" si="31">$CC$112*($CC132-$CH$119)/($CH$120-$CH$119)</f>
        <v>0</v>
      </c>
      <c r="CF132" s="76">
        <f t="shared" ref="CF132:CF162" si="32">1-$CH$114*(1-$CG132)</f>
        <v>0.73</v>
      </c>
      <c r="CG132" s="76">
        <f t="shared" ref="CG132:CG162" si="33">IF($CE132&lt;$CJ132,$CE132/$CJ132,1)</f>
        <v>0</v>
      </c>
      <c r="CH132" s="76">
        <f t="shared" ref="CH132:CH162" si="34">IF(($CI132-$CE132)/($CI132-$CJ132)&gt;1,1,IF(($CI132-$CE132)/($CI132-$CJ132)&lt;0,0,($CI132-$CE132)/($CI132-$CJ132)))</f>
        <v>1</v>
      </c>
      <c r="CI132" s="77">
        <f t="shared" ref="CI132:CI162" si="35">IF($CC132&lt;=35,$CC$120+($CC$125-$CC$120)/(35-29)*(35-$CC132),$CC$115+($CC$120-$CC$115)/(46-35)*(46-$CC132))</f>
        <v>6558.75</v>
      </c>
      <c r="CJ132" s="77">
        <f t="shared" ref="CJ132:CJ162" si="36">IF($CC132&lt;=35,$CD$120+($CD$125-$CD$120)/(35-29)*(35-$CC132),$CD$115+($CD$120-$CD$115)/(46-35)*(46-$CC132))</f>
        <v>3100.5</v>
      </c>
      <c r="CK132" s="75">
        <f t="shared" ref="CK132:CK162" si="37">IF($CE132&lt;$CI132,$CE132*$CD132,$CI132*$CD132)</f>
        <v>0</v>
      </c>
      <c r="CL132" s="77">
        <f t="shared" ref="CL132:CL162" si="38">IF($CC132&lt;=35,$CC$121+($CC$126-$CC$121)/(35-29)*(35-$CC132),$CC$116+($CC$121-$CC$116)/(46-35)*(46-$CC132))</f>
        <v>1193.2</v>
      </c>
      <c r="CM132" s="77">
        <f t="shared" ref="CM132:CM162" si="39">IF($CC132&lt;=35,$CD$121+(($CD$126-$CD$121)/(35-29)*(35-$CC132)),($CD$116+($CD$121-$CD$116)/(46-35)*(46-$CC132)))</f>
        <v>471</v>
      </c>
      <c r="CN132" s="76">
        <f t="shared" ref="CN132:CN162" si="40">$CI132/$CL132</f>
        <v>5.496773383</v>
      </c>
      <c r="CO132" s="76">
        <f t="shared" ref="CO132:CO162" si="41">$CJ132/$CM132</f>
        <v>6.582802548</v>
      </c>
      <c r="CP132" s="77">
        <f t="shared" ref="CP132:CP162" si="42">IF($CE132&lt;=$CJ132,$CG132*$CM132/$CF132,0)</f>
        <v>0</v>
      </c>
      <c r="CQ132" s="77">
        <f t="shared" ref="CQ132:CQ162" si="43">IF($CJ132&lt;$CE132,IF($CE132&lt;=$CI132,$CH132*$CM132+(1-$CH132)*$CL132,0),0)</f>
        <v>0</v>
      </c>
      <c r="CR132" s="77">
        <f t="shared" ref="CR132:CR162" si="44">IF($CE132&gt;$CI132,$CL132,0)</f>
        <v>0</v>
      </c>
      <c r="CS132" s="75">
        <f t="shared" ref="CS132:CS162" si="45">IF($CF132=0,0,$CP132*$CD132+$CQ132*$CD132+$CR132*$CD132)</f>
        <v>0</v>
      </c>
    </row>
    <row r="133" ht="14.25" customHeight="1">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c r="AL133" s="15"/>
      <c r="AM133" s="15"/>
      <c r="AN133" s="15"/>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c r="BO133" s="15"/>
      <c r="BP133" s="15"/>
      <c r="BQ133" s="15"/>
      <c r="BR133" s="15"/>
      <c r="BS133" s="15"/>
      <c r="BT133" s="15"/>
      <c r="BU133" s="15"/>
      <c r="BV133" s="15"/>
      <c r="BW133" s="15"/>
      <c r="BX133" s="15"/>
      <c r="BY133" s="15"/>
      <c r="BZ133" s="15"/>
      <c r="CA133" s="8"/>
      <c r="CB133" s="51">
        <v>2.0</v>
      </c>
      <c r="CC133" s="51">
        <f>data!$I23</f>
        <v>21</v>
      </c>
      <c r="CD133" s="51">
        <f>data!$J23</f>
        <v>307</v>
      </c>
      <c r="CE133" s="75">
        <f t="shared" si="31"/>
        <v>184.6153846</v>
      </c>
      <c r="CF133" s="76">
        <f t="shared" si="32"/>
        <v>0.7462517075</v>
      </c>
      <c r="CG133" s="76">
        <f t="shared" si="33"/>
        <v>0.06019150932</v>
      </c>
      <c r="CH133" s="76">
        <f t="shared" si="34"/>
        <v>1</v>
      </c>
      <c r="CI133" s="77">
        <f t="shared" si="35"/>
        <v>6488.166667</v>
      </c>
      <c r="CJ133" s="77">
        <f t="shared" si="36"/>
        <v>3067.133333</v>
      </c>
      <c r="CK133" s="75">
        <f t="shared" si="37"/>
        <v>56676.92308</v>
      </c>
      <c r="CL133" s="77">
        <f t="shared" si="38"/>
        <v>1214.986667</v>
      </c>
      <c r="CM133" s="77">
        <f t="shared" si="39"/>
        <v>479.6</v>
      </c>
      <c r="CN133" s="76">
        <f t="shared" si="40"/>
        <v>5.340113472</v>
      </c>
      <c r="CO133" s="76">
        <f t="shared" si="41"/>
        <v>6.395190436</v>
      </c>
      <c r="CP133" s="77">
        <f t="shared" si="42"/>
        <v>38.68379473</v>
      </c>
      <c r="CQ133" s="77">
        <f t="shared" si="43"/>
        <v>0</v>
      </c>
      <c r="CR133" s="77">
        <f t="shared" si="44"/>
        <v>0</v>
      </c>
      <c r="CS133" s="75">
        <f t="shared" si="45"/>
        <v>11875.92498</v>
      </c>
    </row>
    <row r="134" ht="14.25" customHeight="1">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c r="BO134" s="15"/>
      <c r="BP134" s="15"/>
      <c r="BQ134" s="15"/>
      <c r="BR134" s="15"/>
      <c r="BS134" s="15"/>
      <c r="BT134" s="15"/>
      <c r="BU134" s="15"/>
      <c r="BV134" s="15"/>
      <c r="BW134" s="15"/>
      <c r="BX134" s="15"/>
      <c r="BY134" s="15"/>
      <c r="BZ134" s="15"/>
      <c r="CA134" s="8"/>
      <c r="CB134" s="51">
        <v>3.0</v>
      </c>
      <c r="CC134" s="51">
        <f>data!$I24</f>
        <v>22</v>
      </c>
      <c r="CD134" s="51">
        <f>data!$J24</f>
        <v>311</v>
      </c>
      <c r="CE134" s="75">
        <f t="shared" si="31"/>
        <v>369.2307692</v>
      </c>
      <c r="CF134" s="76">
        <f t="shared" si="32"/>
        <v>0.7628609015</v>
      </c>
      <c r="CG134" s="76">
        <f t="shared" si="33"/>
        <v>0.1217070427</v>
      </c>
      <c r="CH134" s="76">
        <f t="shared" si="34"/>
        <v>1</v>
      </c>
      <c r="CI134" s="77">
        <f t="shared" si="35"/>
        <v>6417.583333</v>
      </c>
      <c r="CJ134" s="77">
        <f t="shared" si="36"/>
        <v>3033.766667</v>
      </c>
      <c r="CK134" s="75">
        <f t="shared" si="37"/>
        <v>114830.7692</v>
      </c>
      <c r="CL134" s="77">
        <f t="shared" si="38"/>
        <v>1236.773333</v>
      </c>
      <c r="CM134" s="77">
        <f t="shared" si="39"/>
        <v>488.2</v>
      </c>
      <c r="CN134" s="76">
        <f t="shared" si="40"/>
        <v>5.188972919</v>
      </c>
      <c r="CO134" s="76">
        <f t="shared" si="41"/>
        <v>6.214188174</v>
      </c>
      <c r="CP134" s="77">
        <f t="shared" si="42"/>
        <v>77.88756525</v>
      </c>
      <c r="CQ134" s="77">
        <f t="shared" si="43"/>
        <v>0</v>
      </c>
      <c r="CR134" s="77">
        <f t="shared" si="44"/>
        <v>0</v>
      </c>
      <c r="CS134" s="75">
        <f t="shared" si="45"/>
        <v>24223.03279</v>
      </c>
    </row>
    <row r="135" ht="14.25" customHeight="1">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c r="BX135" s="15"/>
      <c r="BY135" s="15"/>
      <c r="BZ135" s="15"/>
      <c r="CA135" s="8"/>
      <c r="CB135" s="51">
        <v>4.0</v>
      </c>
      <c r="CC135" s="51">
        <f>data!$I25</f>
        <v>23</v>
      </c>
      <c r="CD135" s="51">
        <f>data!$J25</f>
        <v>317</v>
      </c>
      <c r="CE135" s="75">
        <f t="shared" si="31"/>
        <v>553.8461538</v>
      </c>
      <c r="CF135" s="76">
        <f t="shared" si="32"/>
        <v>0.7798395086</v>
      </c>
      <c r="CG135" s="76">
        <f t="shared" si="33"/>
        <v>0.1845907725</v>
      </c>
      <c r="CH135" s="76">
        <f t="shared" si="34"/>
        <v>1</v>
      </c>
      <c r="CI135" s="77">
        <f t="shared" si="35"/>
        <v>6347</v>
      </c>
      <c r="CJ135" s="77">
        <f t="shared" si="36"/>
        <v>3000.4</v>
      </c>
      <c r="CK135" s="75">
        <f t="shared" si="37"/>
        <v>175569.2308</v>
      </c>
      <c r="CL135" s="77">
        <f t="shared" si="38"/>
        <v>1258.56</v>
      </c>
      <c r="CM135" s="77">
        <f t="shared" si="39"/>
        <v>496.8</v>
      </c>
      <c r="CN135" s="76">
        <f t="shared" si="40"/>
        <v>5.04306509</v>
      </c>
      <c r="CO135" s="76">
        <f t="shared" si="41"/>
        <v>6.039452496</v>
      </c>
      <c r="CP135" s="77">
        <f t="shared" si="42"/>
        <v>117.5943188</v>
      </c>
      <c r="CQ135" s="77">
        <f t="shared" si="43"/>
        <v>0</v>
      </c>
      <c r="CR135" s="77">
        <f t="shared" si="44"/>
        <v>0</v>
      </c>
      <c r="CS135" s="75">
        <f t="shared" si="45"/>
        <v>37277.39906</v>
      </c>
    </row>
    <row r="136" ht="14.25" customHeight="1">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8"/>
      <c r="CB136" s="51">
        <v>5.0</v>
      </c>
      <c r="CC136" s="51">
        <f>data!$I26</f>
        <v>24</v>
      </c>
      <c r="CD136" s="51">
        <f>data!$J26</f>
        <v>325</v>
      </c>
      <c r="CE136" s="75">
        <f t="shared" si="31"/>
        <v>738.4615385</v>
      </c>
      <c r="CF136" s="76">
        <f t="shared" si="32"/>
        <v>0.7971999917</v>
      </c>
      <c r="CG136" s="76">
        <f t="shared" si="33"/>
        <v>0.2488888582</v>
      </c>
      <c r="CH136" s="76">
        <f t="shared" si="34"/>
        <v>1</v>
      </c>
      <c r="CI136" s="77">
        <f t="shared" si="35"/>
        <v>6276.416667</v>
      </c>
      <c r="CJ136" s="77">
        <f t="shared" si="36"/>
        <v>2967.033333</v>
      </c>
      <c r="CK136" s="75">
        <f t="shared" si="37"/>
        <v>240000</v>
      </c>
      <c r="CL136" s="77">
        <f t="shared" si="38"/>
        <v>1280.346667</v>
      </c>
      <c r="CM136" s="77">
        <f t="shared" si="39"/>
        <v>505.4</v>
      </c>
      <c r="CN136" s="76">
        <f t="shared" si="40"/>
        <v>4.902122863</v>
      </c>
      <c r="CO136" s="76">
        <f t="shared" si="41"/>
        <v>5.870663501</v>
      </c>
      <c r="CP136" s="77">
        <f t="shared" si="42"/>
        <v>157.7877951</v>
      </c>
      <c r="CQ136" s="77">
        <f t="shared" si="43"/>
        <v>0</v>
      </c>
      <c r="CR136" s="77">
        <f t="shared" si="44"/>
        <v>0</v>
      </c>
      <c r="CS136" s="75">
        <f t="shared" si="45"/>
        <v>51281.0334</v>
      </c>
    </row>
    <row r="137" ht="14.25" customHeight="1">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c r="BO137" s="15"/>
      <c r="BP137" s="15"/>
      <c r="BQ137" s="15"/>
      <c r="BR137" s="15"/>
      <c r="BS137" s="15"/>
      <c r="BT137" s="15"/>
      <c r="BU137" s="15"/>
      <c r="BV137" s="15"/>
      <c r="BW137" s="15"/>
      <c r="BX137" s="15"/>
      <c r="BY137" s="15"/>
      <c r="BZ137" s="15"/>
      <c r="CA137" s="8"/>
      <c r="CB137" s="51">
        <v>6.0</v>
      </c>
      <c r="CC137" s="51">
        <f>data!$I27</f>
        <v>25</v>
      </c>
      <c r="CD137" s="51">
        <f>data!$J27</f>
        <v>334</v>
      </c>
      <c r="CE137" s="75">
        <f t="shared" si="31"/>
        <v>923.0769231</v>
      </c>
      <c r="CF137" s="76">
        <f t="shared" si="32"/>
        <v>0.8149553809</v>
      </c>
      <c r="CG137" s="76">
        <f t="shared" si="33"/>
        <v>0.3146495591</v>
      </c>
      <c r="CH137" s="76">
        <f t="shared" si="34"/>
        <v>1</v>
      </c>
      <c r="CI137" s="77">
        <f t="shared" si="35"/>
        <v>6205.833333</v>
      </c>
      <c r="CJ137" s="77">
        <f t="shared" si="36"/>
        <v>2933.666667</v>
      </c>
      <c r="CK137" s="75">
        <f t="shared" si="37"/>
        <v>308307.6923</v>
      </c>
      <c r="CL137" s="77">
        <f t="shared" si="38"/>
        <v>1302.133333</v>
      </c>
      <c r="CM137" s="77">
        <f t="shared" si="39"/>
        <v>514</v>
      </c>
      <c r="CN137" s="76">
        <f t="shared" si="40"/>
        <v>4.76589699</v>
      </c>
      <c r="CO137" s="76">
        <f t="shared" si="41"/>
        <v>5.707522698</v>
      </c>
      <c r="CP137" s="77">
        <f t="shared" si="42"/>
        <v>198.4524271</v>
      </c>
      <c r="CQ137" s="77">
        <f t="shared" si="43"/>
        <v>0</v>
      </c>
      <c r="CR137" s="77">
        <f t="shared" si="44"/>
        <v>0</v>
      </c>
      <c r="CS137" s="75">
        <f t="shared" si="45"/>
        <v>66283.11066</v>
      </c>
    </row>
    <row r="138" ht="14.25" customHeight="1">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K138" s="15"/>
      <c r="BL138" s="15"/>
      <c r="BM138" s="15"/>
      <c r="BN138" s="15"/>
      <c r="BO138" s="15"/>
      <c r="BP138" s="15"/>
      <c r="BQ138" s="15"/>
      <c r="BR138" s="15"/>
      <c r="BS138" s="15"/>
      <c r="BT138" s="15"/>
      <c r="BU138" s="15"/>
      <c r="BV138" s="15"/>
      <c r="BW138" s="15"/>
      <c r="BX138" s="15"/>
      <c r="BY138" s="15"/>
      <c r="BZ138" s="15"/>
      <c r="CA138" s="8"/>
      <c r="CB138" s="51">
        <v>7.0</v>
      </c>
      <c r="CC138" s="51">
        <f>data!$I28</f>
        <v>26</v>
      </c>
      <c r="CD138" s="51">
        <f>data!$J28</f>
        <v>342</v>
      </c>
      <c r="CE138" s="75">
        <f t="shared" si="31"/>
        <v>1107.692308</v>
      </c>
      <c r="CF138" s="76">
        <f t="shared" si="32"/>
        <v>0.833119306</v>
      </c>
      <c r="CG138" s="76">
        <f t="shared" si="33"/>
        <v>0.3819233554</v>
      </c>
      <c r="CH138" s="76">
        <f t="shared" si="34"/>
        <v>1</v>
      </c>
      <c r="CI138" s="77">
        <f t="shared" si="35"/>
        <v>6135.25</v>
      </c>
      <c r="CJ138" s="77">
        <f t="shared" si="36"/>
        <v>2900.3</v>
      </c>
      <c r="CK138" s="75">
        <f t="shared" si="37"/>
        <v>378830.7692</v>
      </c>
      <c r="CL138" s="77">
        <f t="shared" si="38"/>
        <v>1323.92</v>
      </c>
      <c r="CM138" s="77">
        <f t="shared" si="39"/>
        <v>522.6</v>
      </c>
      <c r="CN138" s="76">
        <f t="shared" si="40"/>
        <v>4.634154632</v>
      </c>
      <c r="CO138" s="76">
        <f t="shared" si="41"/>
        <v>5.549751244</v>
      </c>
      <c r="CP138" s="77">
        <f t="shared" si="42"/>
        <v>239.5733049</v>
      </c>
      <c r="CQ138" s="77">
        <f t="shared" si="43"/>
        <v>0</v>
      </c>
      <c r="CR138" s="77">
        <f t="shared" si="44"/>
        <v>0</v>
      </c>
      <c r="CS138" s="75">
        <f t="shared" si="45"/>
        <v>81934.07029</v>
      </c>
    </row>
    <row r="139" ht="14.25" customHeight="1">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c r="AY139" s="15"/>
      <c r="AZ139" s="15"/>
      <c r="BA139" s="15"/>
      <c r="BB139" s="15"/>
      <c r="BC139" s="15"/>
      <c r="BD139" s="15"/>
      <c r="BE139" s="15"/>
      <c r="BF139" s="15"/>
      <c r="BG139" s="15"/>
      <c r="BH139" s="15"/>
      <c r="BI139" s="15"/>
      <c r="BJ139" s="15"/>
      <c r="BK139" s="15"/>
      <c r="BL139" s="15"/>
      <c r="BM139" s="15"/>
      <c r="BN139" s="15"/>
      <c r="BO139" s="15"/>
      <c r="BP139" s="15"/>
      <c r="BQ139" s="15"/>
      <c r="BR139" s="15"/>
      <c r="BS139" s="15"/>
      <c r="BT139" s="15"/>
      <c r="BU139" s="15"/>
      <c r="BV139" s="15"/>
      <c r="BW139" s="15"/>
      <c r="BX139" s="15"/>
      <c r="BY139" s="15"/>
      <c r="BZ139" s="15"/>
      <c r="CA139" s="8"/>
      <c r="CB139" s="51">
        <v>8.0</v>
      </c>
      <c r="CC139" s="51">
        <f>data!$I29</f>
        <v>27</v>
      </c>
      <c r="CD139" s="51">
        <f>data!$J29</f>
        <v>349</v>
      </c>
      <c r="CE139" s="75">
        <f t="shared" si="31"/>
        <v>1292.307692</v>
      </c>
      <c r="CF139" s="76">
        <f t="shared" si="32"/>
        <v>0.8517060309</v>
      </c>
      <c r="CG139" s="76">
        <f t="shared" si="33"/>
        <v>0.4507630775</v>
      </c>
      <c r="CH139" s="76">
        <f t="shared" si="34"/>
        <v>1</v>
      </c>
      <c r="CI139" s="77">
        <f t="shared" si="35"/>
        <v>6064.666667</v>
      </c>
      <c r="CJ139" s="77">
        <f t="shared" si="36"/>
        <v>2866.933333</v>
      </c>
      <c r="CK139" s="75">
        <f t="shared" si="37"/>
        <v>451015.3846</v>
      </c>
      <c r="CL139" s="77">
        <f t="shared" si="38"/>
        <v>1345.706667</v>
      </c>
      <c r="CM139" s="77">
        <f t="shared" si="39"/>
        <v>531.2</v>
      </c>
      <c r="CN139" s="76">
        <f t="shared" si="40"/>
        <v>4.506678028</v>
      </c>
      <c r="CO139" s="76">
        <f t="shared" si="41"/>
        <v>5.397088353</v>
      </c>
      <c r="CP139" s="77">
        <f t="shared" si="42"/>
        <v>281.136141</v>
      </c>
      <c r="CQ139" s="77">
        <f t="shared" si="43"/>
        <v>0</v>
      </c>
      <c r="CR139" s="77">
        <f t="shared" si="44"/>
        <v>0</v>
      </c>
      <c r="CS139" s="75">
        <f t="shared" si="45"/>
        <v>98116.51319</v>
      </c>
    </row>
    <row r="140" ht="14.25" customHeight="1">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BW140" s="15"/>
      <c r="BX140" s="15"/>
      <c r="BY140" s="15"/>
      <c r="BZ140" s="15"/>
      <c r="CA140" s="8"/>
      <c r="CB140" s="51">
        <v>9.0</v>
      </c>
      <c r="CC140" s="51">
        <f>data!$I30</f>
        <v>28</v>
      </c>
      <c r="CD140" s="51">
        <f>data!$J30</f>
        <v>354</v>
      </c>
      <c r="CE140" s="75">
        <f t="shared" si="31"/>
        <v>1476.923077</v>
      </c>
      <c r="CF140" s="76">
        <f t="shared" si="32"/>
        <v>0.8707304919</v>
      </c>
      <c r="CG140" s="76">
        <f t="shared" si="33"/>
        <v>0.521224044</v>
      </c>
      <c r="CH140" s="76">
        <f t="shared" si="34"/>
        <v>1</v>
      </c>
      <c r="CI140" s="77">
        <f t="shared" si="35"/>
        <v>5994.083333</v>
      </c>
      <c r="CJ140" s="77">
        <f t="shared" si="36"/>
        <v>2833.566667</v>
      </c>
      <c r="CK140" s="75">
        <f t="shared" si="37"/>
        <v>522830.7692</v>
      </c>
      <c r="CL140" s="77">
        <f t="shared" si="38"/>
        <v>1367.493333</v>
      </c>
      <c r="CM140" s="77">
        <f t="shared" si="39"/>
        <v>539.8</v>
      </c>
      <c r="CN140" s="76">
        <f t="shared" si="40"/>
        <v>4.383263294</v>
      </c>
      <c r="CO140" s="76">
        <f t="shared" si="41"/>
        <v>5.24928986</v>
      </c>
      <c r="CP140" s="77">
        <f t="shared" si="42"/>
        <v>323.1272381</v>
      </c>
      <c r="CQ140" s="77">
        <f t="shared" si="43"/>
        <v>0</v>
      </c>
      <c r="CR140" s="77">
        <f t="shared" si="44"/>
        <v>0</v>
      </c>
      <c r="CS140" s="75">
        <f t="shared" si="45"/>
        <v>114387.0423</v>
      </c>
    </row>
    <row r="141" ht="14.25" customHeight="1">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c r="AT141" s="15"/>
      <c r="AU141" s="15"/>
      <c r="AV141" s="15"/>
      <c r="AW141" s="15"/>
      <c r="AX141" s="15"/>
      <c r="AY141" s="15"/>
      <c r="AZ141" s="15"/>
      <c r="BA141" s="15"/>
      <c r="BB141" s="15"/>
      <c r="BC141" s="15"/>
      <c r="BD141" s="15"/>
      <c r="BE141" s="15"/>
      <c r="BF141" s="15"/>
      <c r="BG141" s="15"/>
      <c r="BH141" s="15"/>
      <c r="BI141" s="15"/>
      <c r="BJ141" s="15"/>
      <c r="BK141" s="15"/>
      <c r="BL141" s="15"/>
      <c r="BM141" s="15"/>
      <c r="BN141" s="15"/>
      <c r="BO141" s="15"/>
      <c r="BP141" s="15"/>
      <c r="BQ141" s="15"/>
      <c r="BR141" s="15"/>
      <c r="BS141" s="15"/>
      <c r="BT141" s="15"/>
      <c r="BU141" s="15"/>
      <c r="BV141" s="15"/>
      <c r="BW141" s="15"/>
      <c r="BX141" s="15"/>
      <c r="BY141" s="15"/>
      <c r="BZ141" s="15"/>
      <c r="CA141" s="8"/>
      <c r="CB141" s="51">
        <v>10.0</v>
      </c>
      <c r="CC141" s="51">
        <f>data!$I31</f>
        <v>29</v>
      </c>
      <c r="CD141" s="51">
        <f>data!$J31</f>
        <v>356</v>
      </c>
      <c r="CE141" s="75">
        <f t="shared" si="31"/>
        <v>1661.538462</v>
      </c>
      <c r="CF141" s="76">
        <f t="shared" si="32"/>
        <v>0.8902083368</v>
      </c>
      <c r="CG141" s="76">
        <f t="shared" si="33"/>
        <v>0.5933642102</v>
      </c>
      <c r="CH141" s="76">
        <f t="shared" si="34"/>
        <v>1</v>
      </c>
      <c r="CI141" s="77">
        <f t="shared" si="35"/>
        <v>5923.5</v>
      </c>
      <c r="CJ141" s="77">
        <f t="shared" si="36"/>
        <v>2800.2</v>
      </c>
      <c r="CK141" s="75">
        <f t="shared" si="37"/>
        <v>591507.6923</v>
      </c>
      <c r="CL141" s="77">
        <f t="shared" si="38"/>
        <v>1389.28</v>
      </c>
      <c r="CM141" s="77">
        <f t="shared" si="39"/>
        <v>548.4</v>
      </c>
      <c r="CN141" s="76">
        <f t="shared" si="40"/>
        <v>4.263719337</v>
      </c>
      <c r="CO141" s="76">
        <f t="shared" si="41"/>
        <v>5.106126915</v>
      </c>
      <c r="CP141" s="77">
        <f t="shared" si="42"/>
        <v>365.5334594</v>
      </c>
      <c r="CQ141" s="77">
        <f t="shared" si="43"/>
        <v>0</v>
      </c>
      <c r="CR141" s="77">
        <f t="shared" si="44"/>
        <v>0</v>
      </c>
      <c r="CS141" s="75">
        <f t="shared" si="45"/>
        <v>130129.9115</v>
      </c>
    </row>
    <row r="142" ht="14.25" customHeight="1">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c r="BC142" s="15"/>
      <c r="BD142" s="15"/>
      <c r="BE142" s="15"/>
      <c r="BF142" s="15"/>
      <c r="BG142" s="15"/>
      <c r="BH142" s="15"/>
      <c r="BI142" s="15"/>
      <c r="BJ142" s="15"/>
      <c r="BK142" s="15"/>
      <c r="BL142" s="15"/>
      <c r="BM142" s="15"/>
      <c r="BN142" s="15"/>
      <c r="BO142" s="15"/>
      <c r="BP142" s="15"/>
      <c r="BQ142" s="15"/>
      <c r="BR142" s="15"/>
      <c r="BS142" s="15"/>
      <c r="BT142" s="15"/>
      <c r="BU142" s="15"/>
      <c r="BV142" s="15"/>
      <c r="BW142" s="15"/>
      <c r="BX142" s="15"/>
      <c r="BY142" s="15"/>
      <c r="BZ142" s="15"/>
      <c r="CA142" s="8"/>
      <c r="CB142" s="51">
        <v>11.0</v>
      </c>
      <c r="CC142" s="51">
        <f>data!$I32</f>
        <v>30</v>
      </c>
      <c r="CD142" s="51">
        <f>data!$J32</f>
        <v>355</v>
      </c>
      <c r="CE142" s="75">
        <f t="shared" si="31"/>
        <v>1846.153846</v>
      </c>
      <c r="CF142" s="76">
        <f t="shared" si="32"/>
        <v>0.9101559684</v>
      </c>
      <c r="CG142" s="76">
        <f t="shared" si="33"/>
        <v>0.6672443273</v>
      </c>
      <c r="CH142" s="76">
        <f t="shared" si="34"/>
        <v>1</v>
      </c>
      <c r="CI142" s="77">
        <f t="shared" si="35"/>
        <v>5852.916667</v>
      </c>
      <c r="CJ142" s="77">
        <f t="shared" si="36"/>
        <v>2766.833333</v>
      </c>
      <c r="CK142" s="75">
        <f t="shared" si="37"/>
        <v>655384.6154</v>
      </c>
      <c r="CL142" s="77">
        <f t="shared" si="38"/>
        <v>1411.066667</v>
      </c>
      <c r="CM142" s="77">
        <f t="shared" si="39"/>
        <v>557</v>
      </c>
      <c r="CN142" s="76">
        <f t="shared" si="40"/>
        <v>4.147866862</v>
      </c>
      <c r="CO142" s="76">
        <f t="shared" si="41"/>
        <v>4.9673848</v>
      </c>
      <c r="CP142" s="77">
        <f t="shared" si="42"/>
        <v>408.3421998</v>
      </c>
      <c r="CQ142" s="77">
        <f t="shared" si="43"/>
        <v>0</v>
      </c>
      <c r="CR142" s="77">
        <f t="shared" si="44"/>
        <v>0</v>
      </c>
      <c r="CS142" s="75">
        <f t="shared" si="45"/>
        <v>144961.4809</v>
      </c>
    </row>
    <row r="143" ht="14.25" customHeight="1">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c r="BX143" s="15"/>
      <c r="BY143" s="15"/>
      <c r="BZ143" s="15"/>
      <c r="CA143" s="8"/>
      <c r="CB143" s="51">
        <v>12.0</v>
      </c>
      <c r="CC143" s="51">
        <f>data!$I33</f>
        <v>31</v>
      </c>
      <c r="CD143" s="51">
        <f>data!$J33</f>
        <v>351</v>
      </c>
      <c r="CE143" s="75">
        <f t="shared" si="31"/>
        <v>2030.769231</v>
      </c>
      <c r="CF143" s="76">
        <f t="shared" si="32"/>
        <v>0.9305905903</v>
      </c>
      <c r="CG143" s="76">
        <f t="shared" si="33"/>
        <v>0.7429281123</v>
      </c>
      <c r="CH143" s="76">
        <f t="shared" si="34"/>
        <v>1</v>
      </c>
      <c r="CI143" s="77">
        <f t="shared" si="35"/>
        <v>5782.333333</v>
      </c>
      <c r="CJ143" s="77">
        <f t="shared" si="36"/>
        <v>2733.466667</v>
      </c>
      <c r="CK143" s="75">
        <f t="shared" si="37"/>
        <v>712800</v>
      </c>
      <c r="CL143" s="77">
        <f t="shared" si="38"/>
        <v>1432.853333</v>
      </c>
      <c r="CM143" s="77">
        <f t="shared" si="39"/>
        <v>565.6</v>
      </c>
      <c r="CN143" s="76">
        <f t="shared" si="40"/>
        <v>4.035537482</v>
      </c>
      <c r="CO143" s="76">
        <f t="shared" si="41"/>
        <v>4.832861858</v>
      </c>
      <c r="CP143" s="77">
        <f t="shared" si="42"/>
        <v>451.5413595</v>
      </c>
      <c r="CQ143" s="77">
        <f t="shared" si="43"/>
        <v>0</v>
      </c>
      <c r="CR143" s="77">
        <f t="shared" si="44"/>
        <v>0</v>
      </c>
      <c r="CS143" s="75">
        <f t="shared" si="45"/>
        <v>158491.0172</v>
      </c>
    </row>
    <row r="144" ht="14.2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c r="BC144" s="15"/>
      <c r="BD144" s="15"/>
      <c r="BE144" s="15"/>
      <c r="BF144" s="15"/>
      <c r="BG144" s="15"/>
      <c r="BH144" s="15"/>
      <c r="BI144" s="15"/>
      <c r="BJ144" s="15"/>
      <c r="BK144" s="15"/>
      <c r="BL144" s="15"/>
      <c r="BM144" s="15"/>
      <c r="BN144" s="15"/>
      <c r="BO144" s="15"/>
      <c r="BP144" s="15"/>
      <c r="BQ144" s="15"/>
      <c r="BR144" s="15"/>
      <c r="BS144" s="15"/>
      <c r="BT144" s="15"/>
      <c r="BU144" s="15"/>
      <c r="BV144" s="15"/>
      <c r="BW144" s="15"/>
      <c r="BX144" s="15"/>
      <c r="BY144" s="15"/>
      <c r="BZ144" s="15"/>
      <c r="CA144" s="8"/>
      <c r="CB144" s="51">
        <v>13.0</v>
      </c>
      <c r="CC144" s="51">
        <f>data!$I34</f>
        <v>32</v>
      </c>
      <c r="CD144" s="51">
        <f>data!$J34</f>
        <v>344</v>
      </c>
      <c r="CE144" s="75">
        <f t="shared" si="31"/>
        <v>2215.384615</v>
      </c>
      <c r="CF144" s="76">
        <f t="shared" si="32"/>
        <v>0.9515302567</v>
      </c>
      <c r="CG144" s="76">
        <f t="shared" si="33"/>
        <v>0.8204824323</v>
      </c>
      <c r="CH144" s="76">
        <f t="shared" si="34"/>
        <v>1</v>
      </c>
      <c r="CI144" s="77">
        <f t="shared" si="35"/>
        <v>5711.75</v>
      </c>
      <c r="CJ144" s="77">
        <f t="shared" si="36"/>
        <v>2700.1</v>
      </c>
      <c r="CK144" s="75">
        <f t="shared" si="37"/>
        <v>762092.3077</v>
      </c>
      <c r="CL144" s="77">
        <f t="shared" si="38"/>
        <v>1454.64</v>
      </c>
      <c r="CM144" s="77">
        <f t="shared" si="39"/>
        <v>574.2</v>
      </c>
      <c r="CN144" s="76">
        <f t="shared" si="40"/>
        <v>3.926572898</v>
      </c>
      <c r="CO144" s="76">
        <f t="shared" si="41"/>
        <v>4.702368513</v>
      </c>
      <c r="CP144" s="77">
        <f t="shared" si="42"/>
        <v>495.1193189</v>
      </c>
      <c r="CQ144" s="77">
        <f t="shared" si="43"/>
        <v>0</v>
      </c>
      <c r="CR144" s="77">
        <f t="shared" si="44"/>
        <v>0</v>
      </c>
      <c r="CS144" s="75">
        <f t="shared" si="45"/>
        <v>170321.0457</v>
      </c>
    </row>
    <row r="145" ht="14.2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c r="BX145" s="15"/>
      <c r="BY145" s="15"/>
      <c r="BZ145" s="15"/>
      <c r="CA145" s="8"/>
      <c r="CB145" s="51">
        <v>14.0</v>
      </c>
      <c r="CC145" s="51">
        <f>data!$I35</f>
        <v>33</v>
      </c>
      <c r="CD145" s="51">
        <f>data!$J35</f>
        <v>332</v>
      </c>
      <c r="CE145" s="75">
        <f t="shared" si="31"/>
        <v>2400</v>
      </c>
      <c r="CF145" s="76">
        <f t="shared" si="32"/>
        <v>0.9729939252</v>
      </c>
      <c r="CG145" s="76">
        <f t="shared" si="33"/>
        <v>0.8999775006</v>
      </c>
      <c r="CH145" s="76">
        <f t="shared" si="34"/>
        <v>1</v>
      </c>
      <c r="CI145" s="77">
        <f t="shared" si="35"/>
        <v>5641.166667</v>
      </c>
      <c r="CJ145" s="77">
        <f t="shared" si="36"/>
        <v>2666.733333</v>
      </c>
      <c r="CK145" s="75">
        <f t="shared" si="37"/>
        <v>796800</v>
      </c>
      <c r="CL145" s="77">
        <f t="shared" si="38"/>
        <v>1476.426667</v>
      </c>
      <c r="CM145" s="77">
        <f t="shared" si="39"/>
        <v>582.8</v>
      </c>
      <c r="CN145" s="76">
        <f t="shared" si="40"/>
        <v>3.820824152</v>
      </c>
      <c r="CO145" s="76">
        <f t="shared" si="41"/>
        <v>4.575726378</v>
      </c>
      <c r="CP145" s="77">
        <f t="shared" si="42"/>
        <v>539.0649148</v>
      </c>
      <c r="CQ145" s="77">
        <f t="shared" si="43"/>
        <v>0</v>
      </c>
      <c r="CR145" s="77">
        <f t="shared" si="44"/>
        <v>0</v>
      </c>
      <c r="CS145" s="75">
        <f t="shared" si="45"/>
        <v>178969.5517</v>
      </c>
    </row>
    <row r="146" ht="14.2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c r="BX146" s="15"/>
      <c r="BY146" s="15"/>
      <c r="BZ146" s="15"/>
      <c r="CA146" s="8"/>
      <c r="CB146" s="51">
        <v>15.0</v>
      </c>
      <c r="CC146" s="51">
        <f>data!$I36</f>
        <v>34</v>
      </c>
      <c r="CD146" s="51">
        <f>data!$J36</f>
        <v>317</v>
      </c>
      <c r="CE146" s="75">
        <f t="shared" si="31"/>
        <v>2584.615385</v>
      </c>
      <c r="CF146" s="76">
        <f t="shared" si="32"/>
        <v>0.9950015141</v>
      </c>
      <c r="CG146" s="76">
        <f t="shared" si="33"/>
        <v>0.9814870893</v>
      </c>
      <c r="CH146" s="76">
        <f t="shared" si="34"/>
        <v>1</v>
      </c>
      <c r="CI146" s="77">
        <f t="shared" si="35"/>
        <v>5570.583333</v>
      </c>
      <c r="CJ146" s="77">
        <f t="shared" si="36"/>
        <v>2633.366667</v>
      </c>
      <c r="CK146" s="75">
        <f t="shared" si="37"/>
        <v>819323.0769</v>
      </c>
      <c r="CL146" s="77">
        <f t="shared" si="38"/>
        <v>1498.213333</v>
      </c>
      <c r="CM146" s="77">
        <f t="shared" si="39"/>
        <v>591.4</v>
      </c>
      <c r="CN146" s="76">
        <f t="shared" si="40"/>
        <v>3.718150953</v>
      </c>
      <c r="CO146" s="76">
        <f t="shared" si="41"/>
        <v>4.452767444</v>
      </c>
      <c r="CP146" s="77">
        <f t="shared" si="42"/>
        <v>583.3674184</v>
      </c>
      <c r="CQ146" s="77">
        <f t="shared" si="43"/>
        <v>0</v>
      </c>
      <c r="CR146" s="77">
        <f t="shared" si="44"/>
        <v>0</v>
      </c>
      <c r="CS146" s="75">
        <f t="shared" si="45"/>
        <v>184927.4716</v>
      </c>
    </row>
    <row r="147" ht="14.25" customHeight="1">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c r="BX147" s="15"/>
      <c r="BY147" s="15"/>
      <c r="BZ147" s="15"/>
      <c r="CA147" s="8"/>
      <c r="CB147" s="51">
        <v>16.0</v>
      </c>
      <c r="CC147" s="51">
        <f>data!$I37</f>
        <v>35</v>
      </c>
      <c r="CD147" s="51">
        <f>data!$J37</f>
        <v>299</v>
      </c>
      <c r="CE147" s="75">
        <f t="shared" si="31"/>
        <v>2769.230769</v>
      </c>
      <c r="CF147" s="76">
        <f t="shared" si="32"/>
        <v>1</v>
      </c>
      <c r="CG147" s="76">
        <f t="shared" si="33"/>
        <v>1</v>
      </c>
      <c r="CH147" s="76">
        <f t="shared" si="34"/>
        <v>0.9416445623</v>
      </c>
      <c r="CI147" s="77">
        <f t="shared" si="35"/>
        <v>5500</v>
      </c>
      <c r="CJ147" s="77">
        <f t="shared" si="36"/>
        <v>2600</v>
      </c>
      <c r="CK147" s="75">
        <f t="shared" si="37"/>
        <v>828000</v>
      </c>
      <c r="CL147" s="77">
        <f t="shared" si="38"/>
        <v>1520</v>
      </c>
      <c r="CM147" s="77">
        <f t="shared" si="39"/>
        <v>600</v>
      </c>
      <c r="CN147" s="76">
        <f t="shared" si="40"/>
        <v>3.618421053</v>
      </c>
      <c r="CO147" s="76">
        <f t="shared" si="41"/>
        <v>4.333333333</v>
      </c>
      <c r="CP147" s="77">
        <f t="shared" si="42"/>
        <v>0</v>
      </c>
      <c r="CQ147" s="77">
        <f t="shared" si="43"/>
        <v>653.6870027</v>
      </c>
      <c r="CR147" s="77">
        <f t="shared" si="44"/>
        <v>0</v>
      </c>
      <c r="CS147" s="75">
        <f t="shared" si="45"/>
        <v>195452.4138</v>
      </c>
    </row>
    <row r="148" ht="14.2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c r="BO148" s="15"/>
      <c r="BP148" s="15"/>
      <c r="BQ148" s="15"/>
      <c r="BR148" s="15"/>
      <c r="BS148" s="15"/>
      <c r="BT148" s="15"/>
      <c r="BU148" s="15"/>
      <c r="BV148" s="15"/>
      <c r="BW148" s="15"/>
      <c r="BX148" s="15"/>
      <c r="BY148" s="15"/>
      <c r="BZ148" s="15"/>
      <c r="CA148" s="8"/>
      <c r="CB148" s="51">
        <v>17.0</v>
      </c>
      <c r="CC148" s="51">
        <f>data!$I38</f>
        <v>36</v>
      </c>
      <c r="CD148" s="51">
        <f>data!$J38</f>
        <v>277</v>
      </c>
      <c r="CE148" s="75">
        <f t="shared" si="31"/>
        <v>2953.846154</v>
      </c>
      <c r="CF148" s="76">
        <f t="shared" si="32"/>
        <v>1</v>
      </c>
      <c r="CG148" s="76">
        <f t="shared" si="33"/>
        <v>1</v>
      </c>
      <c r="CH148" s="76">
        <f t="shared" si="34"/>
        <v>0.8650818367</v>
      </c>
      <c r="CI148" s="77">
        <f t="shared" si="35"/>
        <v>5436.363636</v>
      </c>
      <c r="CJ148" s="77">
        <f t="shared" si="36"/>
        <v>2566.672727</v>
      </c>
      <c r="CK148" s="75">
        <f t="shared" si="37"/>
        <v>818215.3846</v>
      </c>
      <c r="CL148" s="77">
        <f t="shared" si="38"/>
        <v>1550</v>
      </c>
      <c r="CM148" s="77">
        <f t="shared" si="39"/>
        <v>613.6363636</v>
      </c>
      <c r="CN148" s="76">
        <f t="shared" si="40"/>
        <v>3.507331378</v>
      </c>
      <c r="CO148" s="76">
        <f t="shared" si="41"/>
        <v>4.182725926</v>
      </c>
      <c r="CP148" s="77">
        <f t="shared" si="42"/>
        <v>0</v>
      </c>
      <c r="CQ148" s="77">
        <f t="shared" si="43"/>
        <v>739.9688256</v>
      </c>
      <c r="CR148" s="77">
        <f t="shared" si="44"/>
        <v>0</v>
      </c>
      <c r="CS148" s="75">
        <f t="shared" si="45"/>
        <v>204971.3647</v>
      </c>
    </row>
    <row r="149" ht="14.2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c r="AL149" s="15"/>
      <c r="AM149" s="15"/>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BW149" s="15"/>
      <c r="BX149" s="15"/>
      <c r="BY149" s="15"/>
      <c r="BZ149" s="15"/>
      <c r="CA149" s="8"/>
      <c r="CB149" s="51">
        <v>18.0</v>
      </c>
      <c r="CC149" s="51">
        <f>data!$I39</f>
        <v>37</v>
      </c>
      <c r="CD149" s="51">
        <f>data!$J39</f>
        <v>252</v>
      </c>
      <c r="CE149" s="75">
        <f t="shared" si="31"/>
        <v>3138.461538</v>
      </c>
      <c r="CF149" s="76">
        <f t="shared" si="32"/>
        <v>1</v>
      </c>
      <c r="CG149" s="76">
        <f t="shared" si="33"/>
        <v>1</v>
      </c>
      <c r="CH149" s="76">
        <f t="shared" si="34"/>
        <v>0.7868845676</v>
      </c>
      <c r="CI149" s="77">
        <f t="shared" si="35"/>
        <v>5372.727273</v>
      </c>
      <c r="CJ149" s="77">
        <f t="shared" si="36"/>
        <v>2533.345455</v>
      </c>
      <c r="CK149" s="75">
        <f t="shared" si="37"/>
        <v>790892.3077</v>
      </c>
      <c r="CL149" s="77">
        <f t="shared" si="38"/>
        <v>1580</v>
      </c>
      <c r="CM149" s="77">
        <f t="shared" si="39"/>
        <v>627.2727273</v>
      </c>
      <c r="CN149" s="76">
        <f t="shared" si="40"/>
        <v>3.400460299</v>
      </c>
      <c r="CO149" s="76">
        <f t="shared" si="41"/>
        <v>4.038666667</v>
      </c>
      <c r="CP149" s="77">
        <f t="shared" si="42"/>
        <v>0</v>
      </c>
      <c r="CQ149" s="77">
        <f t="shared" si="43"/>
        <v>830.313612</v>
      </c>
      <c r="CR149" s="77">
        <f t="shared" si="44"/>
        <v>0</v>
      </c>
      <c r="CS149" s="75">
        <f t="shared" si="45"/>
        <v>209239.0302</v>
      </c>
    </row>
    <row r="150" ht="14.2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c r="BX150" s="15"/>
      <c r="BY150" s="15"/>
      <c r="BZ150" s="15"/>
      <c r="CA150" s="8"/>
      <c r="CB150" s="51">
        <v>19.0</v>
      </c>
      <c r="CC150" s="51">
        <f>data!$I40</f>
        <v>38</v>
      </c>
      <c r="CD150" s="51">
        <f>data!$J40</f>
        <v>225</v>
      </c>
      <c r="CE150" s="75">
        <f t="shared" si="31"/>
        <v>3323.076923</v>
      </c>
      <c r="CF150" s="76">
        <f t="shared" si="32"/>
        <v>1</v>
      </c>
      <c r="CG150" s="76">
        <f t="shared" si="33"/>
        <v>1</v>
      </c>
      <c r="CH150" s="76">
        <f t="shared" si="34"/>
        <v>0.7069998462</v>
      </c>
      <c r="CI150" s="77">
        <f t="shared" si="35"/>
        <v>5309.090909</v>
      </c>
      <c r="CJ150" s="77">
        <f t="shared" si="36"/>
        <v>2500.018182</v>
      </c>
      <c r="CK150" s="75">
        <f t="shared" si="37"/>
        <v>747692.3077</v>
      </c>
      <c r="CL150" s="77">
        <f t="shared" si="38"/>
        <v>1610</v>
      </c>
      <c r="CM150" s="77">
        <f t="shared" si="39"/>
        <v>640.9090909</v>
      </c>
      <c r="CN150" s="76">
        <f t="shared" si="40"/>
        <v>3.297571993</v>
      </c>
      <c r="CO150" s="76">
        <f t="shared" si="41"/>
        <v>3.900737589</v>
      </c>
      <c r="CP150" s="77">
        <f t="shared" si="42"/>
        <v>0</v>
      </c>
      <c r="CQ150" s="77">
        <f t="shared" si="43"/>
        <v>924.8528764</v>
      </c>
      <c r="CR150" s="77">
        <f t="shared" si="44"/>
        <v>0</v>
      </c>
      <c r="CS150" s="75">
        <f t="shared" si="45"/>
        <v>208091.8972</v>
      </c>
    </row>
    <row r="151" ht="14.2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c r="AL151" s="15"/>
      <c r="AM151" s="15"/>
      <c r="AN151" s="15"/>
      <c r="AO151" s="15"/>
      <c r="AP151" s="15"/>
      <c r="AQ151" s="15"/>
      <c r="AR151" s="15"/>
      <c r="AS151" s="15"/>
      <c r="AT151" s="15"/>
      <c r="AU151" s="15"/>
      <c r="AV151" s="15"/>
      <c r="AW151" s="15"/>
      <c r="AX151" s="15"/>
      <c r="AY151" s="15"/>
      <c r="AZ151" s="15"/>
      <c r="BA151" s="15"/>
      <c r="BB151" s="15"/>
      <c r="BC151" s="15"/>
      <c r="BD151" s="15"/>
      <c r="BE151" s="15"/>
      <c r="BF151" s="15"/>
      <c r="BG151" s="15"/>
      <c r="BH151" s="15"/>
      <c r="BI151" s="15"/>
      <c r="BJ151" s="15"/>
      <c r="BK151" s="15"/>
      <c r="BL151" s="15"/>
      <c r="BM151" s="15"/>
      <c r="BN151" s="15"/>
      <c r="BO151" s="15"/>
      <c r="BP151" s="15"/>
      <c r="BQ151" s="15"/>
      <c r="BR151" s="15"/>
      <c r="BS151" s="15"/>
      <c r="BT151" s="15"/>
      <c r="BU151" s="15"/>
      <c r="BV151" s="15"/>
      <c r="BW151" s="15"/>
      <c r="BX151" s="15"/>
      <c r="BY151" s="15"/>
      <c r="BZ151" s="15"/>
      <c r="CA151" s="8"/>
      <c r="CB151" s="51">
        <v>20.0</v>
      </c>
      <c r="CC151" s="51">
        <f>data!$I41</f>
        <v>39</v>
      </c>
      <c r="CD151" s="51">
        <f>data!$J41</f>
        <v>195</v>
      </c>
      <c r="CE151" s="75">
        <f t="shared" si="31"/>
        <v>3507.692308</v>
      </c>
      <c r="CF151" s="76">
        <f t="shared" si="32"/>
        <v>1</v>
      </c>
      <c r="CG151" s="76">
        <f t="shared" si="33"/>
        <v>1</v>
      </c>
      <c r="CH151" s="76">
        <f t="shared" si="34"/>
        <v>0.6253724552</v>
      </c>
      <c r="CI151" s="77">
        <f t="shared" si="35"/>
        <v>5245.454545</v>
      </c>
      <c r="CJ151" s="77">
        <f t="shared" si="36"/>
        <v>2466.690909</v>
      </c>
      <c r="CK151" s="75">
        <f t="shared" si="37"/>
        <v>684000</v>
      </c>
      <c r="CL151" s="77">
        <f t="shared" si="38"/>
        <v>1640</v>
      </c>
      <c r="CM151" s="77">
        <f t="shared" si="39"/>
        <v>654.5454545</v>
      </c>
      <c r="CN151" s="76">
        <f t="shared" si="40"/>
        <v>3.198447894</v>
      </c>
      <c r="CO151" s="76">
        <f t="shared" si="41"/>
        <v>3.768555556</v>
      </c>
      <c r="CP151" s="77">
        <f t="shared" si="42"/>
        <v>0</v>
      </c>
      <c r="CQ151" s="77">
        <f t="shared" si="43"/>
        <v>1023.723871</v>
      </c>
      <c r="CR151" s="77">
        <f t="shared" si="44"/>
        <v>0</v>
      </c>
      <c r="CS151" s="75">
        <f t="shared" si="45"/>
        <v>199626.1549</v>
      </c>
    </row>
    <row r="152" ht="14.2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c r="BO152" s="15"/>
      <c r="BP152" s="15"/>
      <c r="BQ152" s="15"/>
      <c r="BR152" s="15"/>
      <c r="BS152" s="15"/>
      <c r="BT152" s="15"/>
      <c r="BU152" s="15"/>
      <c r="BV152" s="15"/>
      <c r="BW152" s="15"/>
      <c r="BX152" s="15"/>
      <c r="BY152" s="15"/>
      <c r="BZ152" s="15"/>
      <c r="CA152" s="8"/>
      <c r="CB152" s="51">
        <v>21.0</v>
      </c>
      <c r="CC152" s="51">
        <f>data!$I42</f>
        <v>40</v>
      </c>
      <c r="CD152" s="51">
        <f>data!$J42</f>
        <v>165</v>
      </c>
      <c r="CE152" s="75">
        <f t="shared" si="31"/>
        <v>3692.307692</v>
      </c>
      <c r="CF152" s="76">
        <f t="shared" si="32"/>
        <v>1</v>
      </c>
      <c r="CG152" s="76">
        <f t="shared" si="33"/>
        <v>1</v>
      </c>
      <c r="CH152" s="76">
        <f t="shared" si="34"/>
        <v>0.541944742</v>
      </c>
      <c r="CI152" s="77">
        <f t="shared" si="35"/>
        <v>5181.818182</v>
      </c>
      <c r="CJ152" s="77">
        <f t="shared" si="36"/>
        <v>2433.363636</v>
      </c>
      <c r="CK152" s="75">
        <f t="shared" si="37"/>
        <v>609230.7692</v>
      </c>
      <c r="CL152" s="77">
        <f t="shared" si="38"/>
        <v>1670</v>
      </c>
      <c r="CM152" s="77">
        <f t="shared" si="39"/>
        <v>668.1818182</v>
      </c>
      <c r="CN152" s="76">
        <f t="shared" si="40"/>
        <v>3.102885139</v>
      </c>
      <c r="CO152" s="76">
        <f t="shared" si="41"/>
        <v>3.641768707</v>
      </c>
      <c r="CP152" s="77">
        <f t="shared" si="42"/>
        <v>0</v>
      </c>
      <c r="CQ152" s="77">
        <f t="shared" si="43"/>
        <v>1127.069904</v>
      </c>
      <c r="CR152" s="77">
        <f t="shared" si="44"/>
        <v>0</v>
      </c>
      <c r="CS152" s="75">
        <f t="shared" si="45"/>
        <v>185966.5341</v>
      </c>
    </row>
    <row r="153" ht="14.2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c r="BO153" s="15"/>
      <c r="BP153" s="15"/>
      <c r="BQ153" s="15"/>
      <c r="BR153" s="15"/>
      <c r="BS153" s="15"/>
      <c r="BT153" s="15"/>
      <c r="BU153" s="15"/>
      <c r="BV153" s="15"/>
      <c r="BW153" s="15"/>
      <c r="BX153" s="15"/>
      <c r="BY153" s="15"/>
      <c r="BZ153" s="15"/>
      <c r="CA153" s="8"/>
      <c r="CB153" s="51">
        <v>22.0</v>
      </c>
      <c r="CC153" s="51">
        <f>data!$I43</f>
        <v>41</v>
      </c>
      <c r="CD153" s="51">
        <f>data!$J43</f>
        <v>133</v>
      </c>
      <c r="CE153" s="75">
        <f t="shared" si="31"/>
        <v>3876.923077</v>
      </c>
      <c r="CF153" s="76">
        <f t="shared" si="32"/>
        <v>1</v>
      </c>
      <c r="CG153" s="76">
        <f t="shared" si="33"/>
        <v>1</v>
      </c>
      <c r="CH153" s="76">
        <f t="shared" si="34"/>
        <v>0.4566564822</v>
      </c>
      <c r="CI153" s="77">
        <f t="shared" si="35"/>
        <v>5118.181818</v>
      </c>
      <c r="CJ153" s="77">
        <f t="shared" si="36"/>
        <v>2400.036364</v>
      </c>
      <c r="CK153" s="75">
        <f t="shared" si="37"/>
        <v>515630.7692</v>
      </c>
      <c r="CL153" s="77">
        <f t="shared" si="38"/>
        <v>1700</v>
      </c>
      <c r="CM153" s="77">
        <f t="shared" si="39"/>
        <v>681.8181818</v>
      </c>
      <c r="CN153" s="76">
        <f t="shared" si="40"/>
        <v>3.010695187</v>
      </c>
      <c r="CO153" s="76">
        <f t="shared" si="41"/>
        <v>3.520053333</v>
      </c>
      <c r="CP153" s="77">
        <f t="shared" si="42"/>
        <v>0</v>
      </c>
      <c r="CQ153" s="77">
        <f t="shared" si="43"/>
        <v>1235.040673</v>
      </c>
      <c r="CR153" s="77">
        <f t="shared" si="44"/>
        <v>0</v>
      </c>
      <c r="CS153" s="75">
        <f t="shared" si="45"/>
        <v>164260.4095</v>
      </c>
    </row>
    <row r="154" ht="14.2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c r="BX154" s="15"/>
      <c r="BY154" s="15"/>
      <c r="BZ154" s="15"/>
      <c r="CA154" s="8"/>
      <c r="CB154" s="51">
        <v>23.0</v>
      </c>
      <c r="CC154" s="51">
        <f>data!$I44</f>
        <v>42</v>
      </c>
      <c r="CD154" s="51">
        <f>data!$J44</f>
        <v>103</v>
      </c>
      <c r="CE154" s="75">
        <f t="shared" si="31"/>
        <v>4061.538462</v>
      </c>
      <c r="CF154" s="76">
        <f t="shared" si="32"/>
        <v>1</v>
      </c>
      <c r="CG154" s="76">
        <f t="shared" si="33"/>
        <v>1</v>
      </c>
      <c r="CH154" s="76">
        <f t="shared" si="34"/>
        <v>0.369444735</v>
      </c>
      <c r="CI154" s="77">
        <f t="shared" si="35"/>
        <v>5054.545455</v>
      </c>
      <c r="CJ154" s="77">
        <f t="shared" si="36"/>
        <v>2366.709091</v>
      </c>
      <c r="CK154" s="75">
        <f t="shared" si="37"/>
        <v>418338.4615</v>
      </c>
      <c r="CL154" s="77">
        <f t="shared" si="38"/>
        <v>1730</v>
      </c>
      <c r="CM154" s="77">
        <f t="shared" si="39"/>
        <v>695.4545455</v>
      </c>
      <c r="CN154" s="76">
        <f t="shared" si="40"/>
        <v>2.921702575</v>
      </c>
      <c r="CO154" s="76">
        <f t="shared" si="41"/>
        <v>3.403111111</v>
      </c>
      <c r="CP154" s="77">
        <f t="shared" si="42"/>
        <v>0</v>
      </c>
      <c r="CQ154" s="77">
        <f t="shared" si="43"/>
        <v>1347.792629</v>
      </c>
      <c r="CR154" s="77">
        <f t="shared" si="44"/>
        <v>0</v>
      </c>
      <c r="CS154" s="75">
        <f t="shared" si="45"/>
        <v>138822.6408</v>
      </c>
    </row>
    <row r="155" ht="14.2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c r="BO155" s="15"/>
      <c r="BP155" s="15"/>
      <c r="BQ155" s="15"/>
      <c r="BR155" s="15"/>
      <c r="BS155" s="15"/>
      <c r="BT155" s="15"/>
      <c r="BU155" s="15"/>
      <c r="BV155" s="15"/>
      <c r="BW155" s="15"/>
      <c r="BX155" s="15"/>
      <c r="BY155" s="15"/>
      <c r="BZ155" s="15"/>
      <c r="CA155" s="8"/>
      <c r="CB155" s="51">
        <v>24.0</v>
      </c>
      <c r="CC155" s="51">
        <f>data!$I45</f>
        <v>43</v>
      </c>
      <c r="CD155" s="51">
        <f>data!$J45</f>
        <v>73</v>
      </c>
      <c r="CE155" s="75">
        <f t="shared" si="31"/>
        <v>4246.153846</v>
      </c>
      <c r="CF155" s="76">
        <f t="shared" si="32"/>
        <v>1</v>
      </c>
      <c r="CG155" s="76">
        <f t="shared" si="33"/>
        <v>1</v>
      </c>
      <c r="CH155" s="76">
        <f t="shared" si="34"/>
        <v>0.2802436883</v>
      </c>
      <c r="CI155" s="77">
        <f t="shared" si="35"/>
        <v>4990.909091</v>
      </c>
      <c r="CJ155" s="77">
        <f t="shared" si="36"/>
        <v>2333.381818</v>
      </c>
      <c r="CK155" s="75">
        <f t="shared" si="37"/>
        <v>309969.2308</v>
      </c>
      <c r="CL155" s="77">
        <f t="shared" si="38"/>
        <v>1760</v>
      </c>
      <c r="CM155" s="77">
        <f t="shared" si="39"/>
        <v>709.0909091</v>
      </c>
      <c r="CN155" s="76">
        <f t="shared" si="40"/>
        <v>2.835743802</v>
      </c>
      <c r="CO155" s="76">
        <f t="shared" si="41"/>
        <v>3.290666667</v>
      </c>
      <c r="CP155" s="77">
        <f t="shared" si="42"/>
        <v>0</v>
      </c>
      <c r="CQ155" s="77">
        <f t="shared" si="43"/>
        <v>1465.48936</v>
      </c>
      <c r="CR155" s="77">
        <f t="shared" si="44"/>
        <v>0</v>
      </c>
      <c r="CS155" s="75">
        <f t="shared" si="45"/>
        <v>106980.7233</v>
      </c>
    </row>
    <row r="156" ht="14.2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c r="BX156" s="15"/>
      <c r="BY156" s="15"/>
      <c r="BZ156" s="15"/>
      <c r="CA156" s="8"/>
      <c r="CB156" s="51">
        <v>25.0</v>
      </c>
      <c r="CC156" s="51">
        <f>data!$I46</f>
        <v>44</v>
      </c>
      <c r="CD156" s="51">
        <f>data!$J46</f>
        <v>47</v>
      </c>
      <c r="CE156" s="75">
        <f t="shared" si="31"/>
        <v>4430.769231</v>
      </c>
      <c r="CF156" s="76">
        <f t="shared" si="32"/>
        <v>1</v>
      </c>
      <c r="CG156" s="76">
        <f t="shared" si="33"/>
        <v>1</v>
      </c>
      <c r="CH156" s="76">
        <f t="shared" si="34"/>
        <v>0.1889844932</v>
      </c>
      <c r="CI156" s="77">
        <f t="shared" si="35"/>
        <v>4927.272727</v>
      </c>
      <c r="CJ156" s="77">
        <f t="shared" si="36"/>
        <v>2300.054545</v>
      </c>
      <c r="CK156" s="75">
        <f t="shared" si="37"/>
        <v>208246.1538</v>
      </c>
      <c r="CL156" s="77">
        <f t="shared" si="38"/>
        <v>1790</v>
      </c>
      <c r="CM156" s="77">
        <f t="shared" si="39"/>
        <v>722.7272727</v>
      </c>
      <c r="CN156" s="76">
        <f t="shared" si="40"/>
        <v>2.752666328</v>
      </c>
      <c r="CO156" s="76">
        <f t="shared" si="41"/>
        <v>3.182465409</v>
      </c>
      <c r="CP156" s="77">
        <f t="shared" si="42"/>
        <v>0</v>
      </c>
      <c r="CQ156" s="77">
        <f t="shared" si="43"/>
        <v>1588.302005</v>
      </c>
      <c r="CR156" s="77">
        <f t="shared" si="44"/>
        <v>0</v>
      </c>
      <c r="CS156" s="75">
        <f t="shared" si="45"/>
        <v>74650.19422</v>
      </c>
    </row>
    <row r="157" ht="14.2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V157" s="15"/>
      <c r="BW157" s="15"/>
      <c r="BX157" s="15"/>
      <c r="BY157" s="15"/>
      <c r="BZ157" s="15"/>
      <c r="CA157" s="8"/>
      <c r="CB157" s="51">
        <v>26.0</v>
      </c>
      <c r="CC157" s="51">
        <f>data!$I47</f>
        <v>45</v>
      </c>
      <c r="CD157" s="51">
        <f>data!$J47</f>
        <v>24</v>
      </c>
      <c r="CE157" s="75">
        <f t="shared" si="31"/>
        <v>4615.384615</v>
      </c>
      <c r="CF157" s="76">
        <f t="shared" si="32"/>
        <v>1</v>
      </c>
      <c r="CG157" s="76">
        <f t="shared" si="33"/>
        <v>1</v>
      </c>
      <c r="CH157" s="76">
        <f t="shared" si="34"/>
        <v>0.09559508614</v>
      </c>
      <c r="CI157" s="77">
        <f t="shared" si="35"/>
        <v>4863.636364</v>
      </c>
      <c r="CJ157" s="77">
        <f t="shared" si="36"/>
        <v>2266.727273</v>
      </c>
      <c r="CK157" s="75">
        <f t="shared" si="37"/>
        <v>110769.2308</v>
      </c>
      <c r="CL157" s="77">
        <f t="shared" si="38"/>
        <v>1820</v>
      </c>
      <c r="CM157" s="77">
        <f t="shared" si="39"/>
        <v>736.3636364</v>
      </c>
      <c r="CN157" s="76">
        <f t="shared" si="40"/>
        <v>2.672327672</v>
      </c>
      <c r="CO157" s="76">
        <f t="shared" si="41"/>
        <v>3.078271605</v>
      </c>
      <c r="CP157" s="77">
        <f t="shared" si="42"/>
        <v>0</v>
      </c>
      <c r="CQ157" s="77">
        <f t="shared" si="43"/>
        <v>1716.409688</v>
      </c>
      <c r="CR157" s="77">
        <f t="shared" si="44"/>
        <v>0</v>
      </c>
      <c r="CS157" s="75">
        <f t="shared" si="45"/>
        <v>41193.83252</v>
      </c>
    </row>
    <row r="158" ht="14.2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W158" s="15"/>
      <c r="BX158" s="15"/>
      <c r="BY158" s="15"/>
      <c r="BZ158" s="15"/>
      <c r="CA158" s="8"/>
      <c r="CB158" s="51">
        <v>27.0</v>
      </c>
      <c r="CC158" s="51">
        <f>data!$I48</f>
        <v>46</v>
      </c>
      <c r="CD158" s="51">
        <f>data!$J48</f>
        <v>6</v>
      </c>
      <c r="CE158" s="75">
        <f t="shared" si="31"/>
        <v>4800</v>
      </c>
      <c r="CF158" s="76">
        <f t="shared" si="32"/>
        <v>1</v>
      </c>
      <c r="CG158" s="76">
        <f t="shared" si="33"/>
        <v>1</v>
      </c>
      <c r="CH158" s="76">
        <f t="shared" si="34"/>
        <v>0</v>
      </c>
      <c r="CI158" s="77">
        <f t="shared" si="35"/>
        <v>4800</v>
      </c>
      <c r="CJ158" s="77">
        <f t="shared" si="36"/>
        <v>2233.4</v>
      </c>
      <c r="CK158" s="75">
        <f t="shared" si="37"/>
        <v>28800</v>
      </c>
      <c r="CL158" s="77">
        <f t="shared" si="38"/>
        <v>1850</v>
      </c>
      <c r="CM158" s="77">
        <f t="shared" si="39"/>
        <v>750</v>
      </c>
      <c r="CN158" s="76">
        <f t="shared" si="40"/>
        <v>2.594594595</v>
      </c>
      <c r="CO158" s="76">
        <f t="shared" si="41"/>
        <v>2.977866667</v>
      </c>
      <c r="CP158" s="77">
        <f t="shared" si="42"/>
        <v>0</v>
      </c>
      <c r="CQ158" s="77">
        <f t="shared" si="43"/>
        <v>1850</v>
      </c>
      <c r="CR158" s="77">
        <f t="shared" si="44"/>
        <v>0</v>
      </c>
      <c r="CS158" s="75">
        <f t="shared" si="45"/>
        <v>11100</v>
      </c>
    </row>
    <row r="159" ht="14.2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W159" s="15"/>
      <c r="BX159" s="15"/>
      <c r="BY159" s="15"/>
      <c r="BZ159" s="15"/>
      <c r="CA159" s="8"/>
      <c r="CB159" s="51">
        <v>28.0</v>
      </c>
      <c r="CC159" s="51">
        <f>data!$I49</f>
        <v>47</v>
      </c>
      <c r="CD159" s="51">
        <f>data!$J49</f>
        <v>0</v>
      </c>
      <c r="CE159" s="75">
        <f t="shared" si="31"/>
        <v>4984.615385</v>
      </c>
      <c r="CF159" s="76">
        <f t="shared" si="32"/>
        <v>1</v>
      </c>
      <c r="CG159" s="76">
        <f t="shared" si="33"/>
        <v>1</v>
      </c>
      <c r="CH159" s="76">
        <f t="shared" si="34"/>
        <v>0</v>
      </c>
      <c r="CI159" s="77">
        <f t="shared" si="35"/>
        <v>4736.363636</v>
      </c>
      <c r="CJ159" s="77">
        <f t="shared" si="36"/>
        <v>2200.072727</v>
      </c>
      <c r="CK159" s="75">
        <f t="shared" si="37"/>
        <v>0</v>
      </c>
      <c r="CL159" s="77">
        <f t="shared" si="38"/>
        <v>1880</v>
      </c>
      <c r="CM159" s="77">
        <f t="shared" si="39"/>
        <v>763.6363636</v>
      </c>
      <c r="CN159" s="76">
        <f t="shared" si="40"/>
        <v>2.51934236</v>
      </c>
      <c r="CO159" s="76">
        <f t="shared" si="41"/>
        <v>2.881047619</v>
      </c>
      <c r="CP159" s="77">
        <f t="shared" si="42"/>
        <v>0</v>
      </c>
      <c r="CQ159" s="77">
        <f t="shared" si="43"/>
        <v>0</v>
      </c>
      <c r="CR159" s="77">
        <f t="shared" si="44"/>
        <v>1880</v>
      </c>
      <c r="CS159" s="75">
        <f t="shared" si="45"/>
        <v>0</v>
      </c>
    </row>
    <row r="160" ht="14.2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V160" s="15"/>
      <c r="BW160" s="15"/>
      <c r="BX160" s="15"/>
      <c r="BY160" s="15"/>
      <c r="BZ160" s="15"/>
      <c r="CA160" s="8"/>
      <c r="CB160" s="51">
        <v>29.0</v>
      </c>
      <c r="CC160" s="51">
        <f>data!$I50</f>
        <v>48</v>
      </c>
      <c r="CD160" s="51">
        <f>data!$J50</f>
        <v>0</v>
      </c>
      <c r="CE160" s="75">
        <f t="shared" si="31"/>
        <v>5169.230769</v>
      </c>
      <c r="CF160" s="76">
        <f t="shared" si="32"/>
        <v>1</v>
      </c>
      <c r="CG160" s="76">
        <f t="shared" si="33"/>
        <v>1</v>
      </c>
      <c r="CH160" s="76">
        <f t="shared" si="34"/>
        <v>0</v>
      </c>
      <c r="CI160" s="77">
        <f t="shared" si="35"/>
        <v>4672.727273</v>
      </c>
      <c r="CJ160" s="77">
        <f t="shared" si="36"/>
        <v>2166.745455</v>
      </c>
      <c r="CK160" s="75">
        <f t="shared" si="37"/>
        <v>0</v>
      </c>
      <c r="CL160" s="77">
        <f t="shared" si="38"/>
        <v>1910</v>
      </c>
      <c r="CM160" s="77">
        <f t="shared" si="39"/>
        <v>777.2727273</v>
      </c>
      <c r="CN160" s="76">
        <f t="shared" si="40"/>
        <v>2.446454069</v>
      </c>
      <c r="CO160" s="76">
        <f t="shared" si="41"/>
        <v>2.787625731</v>
      </c>
      <c r="CP160" s="77">
        <f t="shared" si="42"/>
        <v>0</v>
      </c>
      <c r="CQ160" s="77">
        <f t="shared" si="43"/>
        <v>0</v>
      </c>
      <c r="CR160" s="77">
        <f t="shared" si="44"/>
        <v>1910</v>
      </c>
      <c r="CS160" s="75">
        <f t="shared" si="45"/>
        <v>0</v>
      </c>
    </row>
    <row r="161" ht="14.2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V161" s="15"/>
      <c r="BW161" s="15"/>
      <c r="BX161" s="15"/>
      <c r="BY161" s="15"/>
      <c r="BZ161" s="15"/>
      <c r="CA161" s="8"/>
      <c r="CB161" s="51">
        <v>30.0</v>
      </c>
      <c r="CC161" s="51">
        <f>data!$I51</f>
        <v>49</v>
      </c>
      <c r="CD161" s="51">
        <f>data!$J51</f>
        <v>0</v>
      </c>
      <c r="CE161" s="75">
        <f t="shared" si="31"/>
        <v>5353.846154</v>
      </c>
      <c r="CF161" s="76">
        <f t="shared" si="32"/>
        <v>1</v>
      </c>
      <c r="CG161" s="76">
        <f t="shared" si="33"/>
        <v>1</v>
      </c>
      <c r="CH161" s="76">
        <f t="shared" si="34"/>
        <v>0</v>
      </c>
      <c r="CI161" s="77">
        <f t="shared" si="35"/>
        <v>4609.090909</v>
      </c>
      <c r="CJ161" s="77">
        <f t="shared" si="36"/>
        <v>2133.418182</v>
      </c>
      <c r="CK161" s="75">
        <f t="shared" si="37"/>
        <v>0</v>
      </c>
      <c r="CL161" s="77">
        <f t="shared" si="38"/>
        <v>1940</v>
      </c>
      <c r="CM161" s="77">
        <f t="shared" si="39"/>
        <v>790.9090909</v>
      </c>
      <c r="CN161" s="76">
        <f t="shared" si="40"/>
        <v>2.375820056</v>
      </c>
      <c r="CO161" s="76">
        <f t="shared" si="41"/>
        <v>2.697425287</v>
      </c>
      <c r="CP161" s="77">
        <f t="shared" si="42"/>
        <v>0</v>
      </c>
      <c r="CQ161" s="77">
        <f t="shared" si="43"/>
        <v>0</v>
      </c>
      <c r="CR161" s="77">
        <f t="shared" si="44"/>
        <v>1940</v>
      </c>
      <c r="CS161" s="75">
        <f t="shared" si="45"/>
        <v>0</v>
      </c>
    </row>
    <row r="162" ht="14.2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8"/>
      <c r="CB162" s="51">
        <v>31.0</v>
      </c>
      <c r="CC162" s="51">
        <f>data!$I52</f>
        <v>50</v>
      </c>
      <c r="CD162" s="51">
        <f>data!$J52</f>
        <v>0</v>
      </c>
      <c r="CE162" s="75">
        <f t="shared" si="31"/>
        <v>5538.461538</v>
      </c>
      <c r="CF162" s="76">
        <f t="shared" si="32"/>
        <v>1</v>
      </c>
      <c r="CG162" s="76">
        <f t="shared" si="33"/>
        <v>1</v>
      </c>
      <c r="CH162" s="76">
        <f t="shared" si="34"/>
        <v>0</v>
      </c>
      <c r="CI162" s="77">
        <f t="shared" si="35"/>
        <v>4545.454545</v>
      </c>
      <c r="CJ162" s="77">
        <f t="shared" si="36"/>
        <v>2100.090909</v>
      </c>
      <c r="CK162" s="75">
        <f t="shared" si="37"/>
        <v>0</v>
      </c>
      <c r="CL162" s="77">
        <f t="shared" si="38"/>
        <v>1970</v>
      </c>
      <c r="CM162" s="77">
        <f t="shared" si="39"/>
        <v>804.5454545</v>
      </c>
      <c r="CN162" s="76">
        <f t="shared" si="40"/>
        <v>2.307337333</v>
      </c>
      <c r="CO162" s="76">
        <f t="shared" si="41"/>
        <v>2.610282486</v>
      </c>
      <c r="CP162" s="77">
        <f t="shared" si="42"/>
        <v>0</v>
      </c>
      <c r="CQ162" s="77">
        <f t="shared" si="43"/>
        <v>0</v>
      </c>
      <c r="CR162" s="77">
        <f t="shared" si="44"/>
        <v>1970</v>
      </c>
      <c r="CS162" s="75">
        <f t="shared" si="45"/>
        <v>0</v>
      </c>
    </row>
    <row r="163" ht="14.2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8"/>
      <c r="CB163" s="51"/>
      <c r="CC163" s="51"/>
      <c r="CD163" s="51">
        <f>SUM(CD132:CD162)</f>
        <v>6493</v>
      </c>
      <c r="CE163" s="51"/>
      <c r="CF163" s="51"/>
      <c r="CG163" s="51"/>
      <c r="CH163" s="51"/>
      <c r="CI163" s="51"/>
      <c r="CJ163" s="8"/>
      <c r="CK163" s="46">
        <f>SUM(CK132:CK162)</f>
        <v>12655753.85</v>
      </c>
      <c r="CL163" s="8"/>
      <c r="CM163" s="24"/>
      <c r="CN163" s="24"/>
      <c r="CO163" s="24"/>
      <c r="CP163" s="67"/>
      <c r="CQ163" s="67"/>
      <c r="CR163" s="8"/>
      <c r="CS163" s="106">
        <f>SUM(CS132:CS162)</f>
        <v>3193533.801</v>
      </c>
    </row>
    <row r="164" ht="14.2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8"/>
      <c r="CB164" s="8"/>
      <c r="CC164" s="8"/>
      <c r="CD164" s="8"/>
      <c r="CE164" s="8"/>
      <c r="CF164" s="8"/>
      <c r="CG164" s="8"/>
      <c r="CH164" s="8"/>
      <c r="CI164" s="8"/>
      <c r="CJ164" s="8"/>
      <c r="CK164" s="8"/>
      <c r="CL164" s="8"/>
      <c r="CM164" s="8"/>
      <c r="CN164" s="8"/>
      <c r="CO164" s="8"/>
      <c r="CP164" s="8"/>
      <c r="CQ164" s="8"/>
      <c r="CR164" s="8"/>
      <c r="CS164" s="8"/>
    </row>
    <row r="165" ht="14.2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V165" s="15"/>
      <c r="BW165" s="15"/>
      <c r="BX165" s="15"/>
      <c r="BY165" s="15"/>
      <c r="BZ165" s="15"/>
      <c r="CA165" s="8"/>
      <c r="CB165" s="8"/>
      <c r="CC165" s="8"/>
      <c r="CD165" s="8"/>
      <c r="CE165" s="8"/>
      <c r="CF165" s="8"/>
      <c r="CG165" s="8"/>
      <c r="CH165" s="8"/>
      <c r="CI165" s="8"/>
      <c r="CJ165" s="8"/>
      <c r="CK165" s="8"/>
      <c r="CL165" s="8"/>
      <c r="CM165" s="8"/>
      <c r="CN165" s="8"/>
      <c r="CO165" s="8"/>
      <c r="CP165" s="8"/>
      <c r="CQ165" s="8"/>
      <c r="CR165" s="8"/>
      <c r="CS165" s="8"/>
    </row>
    <row r="166" ht="14.2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c r="BO166" s="15"/>
      <c r="BP166" s="15"/>
      <c r="BQ166" s="15"/>
      <c r="BR166" s="15"/>
      <c r="BS166" s="15"/>
      <c r="BT166" s="15"/>
      <c r="BU166" s="15"/>
      <c r="BV166" s="15"/>
      <c r="BW166" s="15"/>
      <c r="BX166" s="15"/>
      <c r="BY166" s="15"/>
      <c r="BZ166" s="15"/>
      <c r="CA166" s="8"/>
      <c r="CB166" s="8"/>
      <c r="CC166" s="8"/>
      <c r="CD166" s="8"/>
      <c r="CE166" s="8"/>
      <c r="CF166" s="8"/>
      <c r="CG166" s="8"/>
      <c r="CH166" s="8"/>
      <c r="CI166" s="8"/>
      <c r="CJ166" s="8"/>
      <c r="CK166" s="8"/>
      <c r="CL166" s="8"/>
      <c r="CM166" s="8"/>
      <c r="CN166" s="8"/>
      <c r="CO166" s="8"/>
      <c r="CP166" s="8"/>
      <c r="CQ166" s="8"/>
      <c r="CR166" s="8"/>
      <c r="CS166" s="8"/>
    </row>
    <row r="167" ht="14.2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8"/>
      <c r="CB167" s="8"/>
      <c r="CC167" s="8"/>
      <c r="CD167" s="8"/>
      <c r="CE167" s="8"/>
      <c r="CF167" s="8"/>
      <c r="CG167" s="8"/>
      <c r="CH167" s="8"/>
      <c r="CI167" s="8"/>
      <c r="CJ167" s="8"/>
      <c r="CK167" s="8"/>
      <c r="CL167" s="8"/>
      <c r="CM167" s="8"/>
      <c r="CN167" s="8"/>
      <c r="CO167" s="8"/>
      <c r="CP167" s="8"/>
      <c r="CQ167" s="8"/>
      <c r="CR167" s="8"/>
      <c r="CS167" s="8"/>
    </row>
    <row r="168" ht="14.2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V168" s="15"/>
      <c r="BW168" s="15"/>
      <c r="BX168" s="15"/>
      <c r="BY168" s="15"/>
      <c r="BZ168" s="15"/>
      <c r="CA168" s="8"/>
      <c r="CB168" s="8"/>
      <c r="CC168" s="8"/>
      <c r="CD168" s="8"/>
      <c r="CE168" s="8"/>
      <c r="CF168" s="8"/>
      <c r="CG168" s="8"/>
      <c r="CH168" s="8"/>
      <c r="CI168" s="8"/>
      <c r="CJ168" s="8"/>
      <c r="CK168" s="8"/>
      <c r="CL168" s="8"/>
      <c r="CM168" s="8"/>
      <c r="CN168" s="8"/>
      <c r="CO168" s="8"/>
      <c r="CP168" s="8"/>
      <c r="CQ168" s="8"/>
      <c r="CR168" s="8"/>
      <c r="CS168" s="8"/>
    </row>
    <row r="169" ht="14.2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W169" s="15"/>
      <c r="BX169" s="15"/>
      <c r="BY169" s="15"/>
      <c r="BZ169" s="15"/>
      <c r="CA169" s="8"/>
      <c r="CB169" s="8"/>
      <c r="CC169" s="8"/>
      <c r="CD169" s="8"/>
      <c r="CE169" s="8"/>
      <c r="CF169" s="8"/>
      <c r="CG169" s="8"/>
      <c r="CH169" s="8"/>
      <c r="CI169" s="8"/>
      <c r="CJ169" s="8"/>
      <c r="CK169" s="8"/>
      <c r="CL169" s="8"/>
      <c r="CM169" s="8"/>
      <c r="CN169" s="8"/>
      <c r="CO169" s="8"/>
      <c r="CP169" s="8"/>
      <c r="CQ169" s="8"/>
      <c r="CR169" s="8"/>
      <c r="CS169" s="8"/>
    </row>
    <row r="170" ht="14.2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W170" s="15"/>
      <c r="BX170" s="15"/>
      <c r="BY170" s="15"/>
      <c r="BZ170" s="15"/>
      <c r="CA170" s="7" t="s">
        <v>530</v>
      </c>
      <c r="CB170" s="8"/>
      <c r="CC170" s="8"/>
      <c r="CD170" s="8"/>
      <c r="CE170" s="8"/>
      <c r="CF170" s="8" t="str">
        <f>data!K7</f>
        <v>CUSTOM</v>
      </c>
      <c r="CG170" s="8"/>
      <c r="CH170" s="8"/>
      <c r="CI170" s="8"/>
      <c r="CJ170" s="8"/>
      <c r="CK170" s="8"/>
      <c r="CL170" s="8"/>
      <c r="CM170" s="8"/>
      <c r="CN170" s="8"/>
      <c r="CO170" s="8"/>
      <c r="CP170" s="8"/>
      <c r="CQ170" s="9"/>
      <c r="CR170" s="8"/>
      <c r="CS170" s="8"/>
    </row>
    <row r="171" ht="14.25" customHeight="1">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V171" s="15"/>
      <c r="BW171" s="15"/>
      <c r="BX171" s="15"/>
      <c r="BY171" s="15"/>
      <c r="BZ171" s="15"/>
      <c r="CA171" s="7"/>
      <c r="CB171" s="8"/>
      <c r="CC171" s="8"/>
      <c r="CD171" s="8"/>
      <c r="CE171" s="8"/>
      <c r="CF171" s="8"/>
      <c r="CG171" s="8"/>
      <c r="CH171" s="8"/>
      <c r="CI171" s="8"/>
      <c r="CJ171" s="8"/>
      <c r="CK171" s="8"/>
      <c r="CL171" s="8"/>
      <c r="CM171" s="8"/>
      <c r="CN171" s="8"/>
      <c r="CO171" s="8"/>
      <c r="CP171" s="8"/>
      <c r="CQ171" s="9"/>
      <c r="CR171" s="8"/>
      <c r="CS171" s="8"/>
    </row>
    <row r="172" ht="14.25" customHeight="1">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7"/>
      <c r="CB172" s="17" t="s">
        <v>567</v>
      </c>
      <c r="CC172" s="18">
        <f>'Two-stage Capacity unit'!$H$29</f>
        <v>4800</v>
      </c>
      <c r="CD172" s="19"/>
      <c r="CE172" s="20" t="s">
        <v>5</v>
      </c>
      <c r="CF172" s="21">
        <f>$CK$223/$CS$223</f>
        <v>3.962930921</v>
      </c>
      <c r="CG172" s="8"/>
      <c r="CH172" s="8"/>
      <c r="CI172" s="8"/>
      <c r="CJ172" s="8"/>
      <c r="CK172" s="8"/>
      <c r="CL172" s="8"/>
      <c r="CM172" s="8"/>
      <c r="CN172" s="8"/>
      <c r="CO172" s="22"/>
      <c r="CP172" s="8"/>
      <c r="CQ172" s="23"/>
      <c r="CR172" s="8"/>
      <c r="CS172" s="8"/>
    </row>
    <row r="173" ht="14.25" customHeight="1">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V173" s="15"/>
      <c r="BW173" s="15"/>
      <c r="BX173" s="15"/>
      <c r="BY173" s="15"/>
      <c r="BZ173" s="15"/>
      <c r="CA173" s="7"/>
      <c r="CB173" s="8"/>
      <c r="CC173" s="8"/>
      <c r="CD173" s="8"/>
      <c r="CE173" s="8"/>
      <c r="CF173" s="8"/>
      <c r="CG173" s="8"/>
      <c r="CH173" s="8"/>
      <c r="CI173" s="8"/>
      <c r="CJ173" s="8"/>
      <c r="CK173" s="8"/>
      <c r="CL173" s="8"/>
      <c r="CM173" s="8"/>
      <c r="CN173" s="8"/>
      <c r="CO173" s="8"/>
      <c r="CP173" s="8"/>
      <c r="CQ173" s="23"/>
      <c r="CR173" s="8"/>
      <c r="CS173" s="8"/>
    </row>
    <row r="174" ht="14.25" customHeight="1">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V174" s="15"/>
      <c r="BW174" s="15"/>
      <c r="BX174" s="15"/>
      <c r="BY174" s="15"/>
      <c r="BZ174" s="15"/>
      <c r="CA174" s="7"/>
      <c r="CB174" s="8"/>
      <c r="CC174" s="24" t="s">
        <v>568</v>
      </c>
      <c r="CD174" s="24" t="s">
        <v>569</v>
      </c>
      <c r="CE174" s="8"/>
      <c r="CF174" s="8"/>
      <c r="CG174" s="24" t="s">
        <v>9</v>
      </c>
      <c r="CH174" s="45">
        <f>IF('Two-stage Capacity unit'!$BD$28="Required test",data!$K$14,IF('Two-stage Capacity unit'!$BD$43="Default",data!$K$14,$CK$178))</f>
        <v>0.27</v>
      </c>
      <c r="CI174" s="8"/>
      <c r="CJ174" s="8"/>
      <c r="CK174" s="20" t="s">
        <v>301</v>
      </c>
      <c r="CL174" s="20" t="s">
        <v>302</v>
      </c>
      <c r="CM174" s="8"/>
      <c r="CN174" s="8"/>
      <c r="CO174" s="8"/>
      <c r="CP174" s="8"/>
      <c r="CQ174" s="8"/>
      <c r="CR174" s="8"/>
      <c r="CS174" s="8"/>
    </row>
    <row r="175" ht="14.25" customHeight="1">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15"/>
      <c r="BV175" s="15"/>
      <c r="BW175" s="15"/>
      <c r="BX175" s="15"/>
      <c r="BY175" s="15"/>
      <c r="BZ175" s="15"/>
      <c r="CA175" s="7"/>
      <c r="CB175" s="31" t="s">
        <v>14</v>
      </c>
      <c r="CC175" s="32">
        <f>'Two-stage Capacity unit'!$H$29</f>
        <v>4800</v>
      </c>
      <c r="CD175" s="32">
        <f>IF('Two-stage Capacity unit'!$BD$28="Required test",$CD$180*$CH$177,IF('Two-stage Capacity unit'!$BD$34="Default",$CD$180*$CH$177,'Two-stage Capacity unit'!$H$30))</f>
        <v>2233.4</v>
      </c>
      <c r="CE175" s="8"/>
      <c r="CF175" s="8"/>
      <c r="CG175" s="20" t="s">
        <v>570</v>
      </c>
      <c r="CH175" s="24">
        <f>data!$K$15</f>
        <v>1.077</v>
      </c>
      <c r="CI175" s="8"/>
      <c r="CJ175" s="20" t="s">
        <v>14</v>
      </c>
      <c r="CK175" s="112">
        <f>'Two-stage Capacity unit'!$H$45</f>
        <v>2500</v>
      </c>
      <c r="CL175" s="112">
        <f>'Two-stage Capacity unit'!$H$44</f>
        <v>3300</v>
      </c>
      <c r="CM175" s="8"/>
      <c r="CN175" s="8"/>
      <c r="CO175" s="8"/>
      <c r="CP175" s="8"/>
      <c r="CQ175" s="8"/>
      <c r="CR175" s="8"/>
      <c r="CS175" s="8"/>
    </row>
    <row r="176" ht="14.25" customHeight="1">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7"/>
      <c r="CB176" s="31" t="s">
        <v>23</v>
      </c>
      <c r="CC176" s="32">
        <f>'Two-stage Capacity unit'!$L$29</f>
        <v>1850</v>
      </c>
      <c r="CD176" s="32">
        <f>IF('Two-stage Capacity unit'!$BD$28="Required test",$CD$181*$CH$178,IF('Two-stage Capacity unit'!$BD$34="Default",$CD$181*$CH$178,'Two-stage Capacity unit'!$L$30))</f>
        <v>750</v>
      </c>
      <c r="CE176" s="8"/>
      <c r="CF176" s="8"/>
      <c r="CG176" s="20" t="s">
        <v>571</v>
      </c>
      <c r="CH176" s="24">
        <f>data!$K$16</f>
        <v>0.914</v>
      </c>
      <c r="CI176" s="8"/>
      <c r="CJ176" s="20" t="s">
        <v>23</v>
      </c>
      <c r="CK176" s="112">
        <f>'Two-stage Capacity unit'!$L$45</f>
        <v>480</v>
      </c>
      <c r="CL176" s="112">
        <f>'Two-stage Capacity unit'!$L$44</f>
        <v>580</v>
      </c>
      <c r="CM176" s="8"/>
      <c r="CN176" s="8"/>
      <c r="CO176" s="8"/>
      <c r="CP176" s="8"/>
      <c r="CQ176" s="8"/>
      <c r="CR176" s="8"/>
      <c r="CS176" s="8"/>
    </row>
    <row r="177" ht="14.25" customHeight="1">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15"/>
      <c r="BV177" s="15"/>
      <c r="BW177" s="15"/>
      <c r="BX177" s="15"/>
      <c r="BY177" s="15"/>
      <c r="BZ177" s="15"/>
      <c r="CA177" s="7"/>
      <c r="CB177" s="24" t="s">
        <v>572</v>
      </c>
      <c r="CC177" s="45">
        <f>$CC$175/$CC$176</f>
        <v>2.594594595</v>
      </c>
      <c r="CD177" s="45">
        <f>$CD$175/$CD$176</f>
        <v>2.977866667</v>
      </c>
      <c r="CE177" s="8"/>
      <c r="CF177" s="8"/>
      <c r="CG177" s="20" t="s">
        <v>573</v>
      </c>
      <c r="CH177" s="24">
        <f>data!$K$17</f>
        <v>0.859</v>
      </c>
      <c r="CI177" s="8"/>
      <c r="CJ177" s="20" t="s">
        <v>574</v>
      </c>
      <c r="CK177" s="21">
        <f>$CK$175/$CK$176</f>
        <v>5.208333333</v>
      </c>
      <c r="CL177" s="21">
        <f>$CL$175/$CL$176</f>
        <v>5.689655172</v>
      </c>
      <c r="CM177" s="8"/>
      <c r="CN177" s="8"/>
      <c r="CO177" s="8"/>
      <c r="CP177" s="8"/>
      <c r="CQ177" s="8"/>
      <c r="CR177" s="8"/>
      <c r="CS177" s="8"/>
    </row>
    <row r="178" ht="14.25" customHeight="1">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15"/>
      <c r="BV178" s="15"/>
      <c r="BW178" s="15"/>
      <c r="BX178" s="15"/>
      <c r="BY178" s="15"/>
      <c r="BZ178" s="15"/>
      <c r="CA178" s="7"/>
      <c r="CB178" s="24"/>
      <c r="CC178" s="8"/>
      <c r="CD178" s="8"/>
      <c r="CE178" s="8"/>
      <c r="CF178" s="8"/>
      <c r="CG178" s="20" t="s">
        <v>575</v>
      </c>
      <c r="CH178" s="24">
        <f>data!$K$18</f>
        <v>1.25</v>
      </c>
      <c r="CI178" s="8"/>
      <c r="CJ178" s="20" t="s">
        <v>9</v>
      </c>
      <c r="CK178" s="45">
        <f>(1-($CK$177/$CL$177))/(1-($CK$175/$CL$175))</f>
        <v>0.3489583333</v>
      </c>
      <c r="CM178" s="8"/>
      <c r="CN178" s="8"/>
      <c r="CO178" s="8"/>
      <c r="CP178" s="8"/>
      <c r="CQ178" s="8"/>
      <c r="CR178" s="8"/>
      <c r="CS178" s="8"/>
    </row>
    <row r="179" ht="14.25" customHeight="1">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c r="BX179" s="15"/>
      <c r="BY179" s="15"/>
      <c r="BZ179" s="15"/>
      <c r="CA179" s="7"/>
      <c r="CB179" s="24"/>
      <c r="CC179" s="24" t="s">
        <v>576</v>
      </c>
      <c r="CD179" s="24" t="s">
        <v>577</v>
      </c>
      <c r="CE179" s="8"/>
      <c r="CF179" s="8"/>
      <c r="CG179" s="24" t="s">
        <v>578</v>
      </c>
      <c r="CH179" s="51">
        <f>data!$K$11</f>
        <v>20</v>
      </c>
      <c r="CI179" s="8"/>
      <c r="CJ179" s="8"/>
      <c r="CK179" s="8"/>
      <c r="CL179" s="8"/>
      <c r="CM179" s="8"/>
      <c r="CN179" s="8"/>
      <c r="CO179" s="8"/>
      <c r="CP179" s="8"/>
      <c r="CQ179" s="8"/>
      <c r="CR179" s="8"/>
      <c r="CS179" s="8"/>
    </row>
    <row r="180" ht="14.25" customHeight="1">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7"/>
      <c r="CB180" s="31" t="s">
        <v>14</v>
      </c>
      <c r="CC180" s="32">
        <f>'Two-stage Capacity unit'!$H$34</f>
        <v>5500</v>
      </c>
      <c r="CD180" s="32">
        <f>'Two-stage Capacity unit'!$H$35</f>
        <v>2600</v>
      </c>
      <c r="CE180" s="8"/>
      <c r="CF180" s="8"/>
      <c r="CG180" s="24" t="s">
        <v>579</v>
      </c>
      <c r="CH180" s="51">
        <f>data!$K$12</f>
        <v>46</v>
      </c>
      <c r="CI180" s="8"/>
      <c r="CJ180" s="8"/>
      <c r="CK180" s="8"/>
      <c r="CL180" s="8"/>
      <c r="CM180" s="8"/>
      <c r="CN180" s="8"/>
      <c r="CO180" s="8"/>
      <c r="CP180" s="8"/>
      <c r="CQ180" s="8"/>
      <c r="CR180" s="8"/>
      <c r="CS180" s="8"/>
    </row>
    <row r="181" ht="14.25" customHeight="1">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7"/>
      <c r="CB181" s="31" t="s">
        <v>23</v>
      </c>
      <c r="CC181" s="32">
        <f>'Two-stage Capacity unit'!$L$34</f>
        <v>1520</v>
      </c>
      <c r="CD181" s="32">
        <f>'Two-stage Capacity unit'!$L$35</f>
        <v>600</v>
      </c>
      <c r="CE181" s="8"/>
      <c r="CF181" s="8"/>
      <c r="CG181" s="8"/>
      <c r="CH181" s="8"/>
      <c r="CI181" s="8"/>
      <c r="CJ181" s="8"/>
      <c r="CK181" s="8"/>
      <c r="CL181" s="8"/>
      <c r="CM181" s="8"/>
      <c r="CN181" s="8"/>
      <c r="CO181" s="8"/>
      <c r="CP181" s="8"/>
      <c r="CQ181" s="8"/>
      <c r="CR181" s="8"/>
      <c r="CS181" s="8"/>
    </row>
    <row r="182" ht="14.25" customHeight="1">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7"/>
      <c r="CB182" s="24" t="s">
        <v>580</v>
      </c>
      <c r="CC182" s="45">
        <f>$CC$180/$CC$181</f>
        <v>3.618421053</v>
      </c>
      <c r="CD182" s="45">
        <f>$CD$180/$CD$181</f>
        <v>4.333333333</v>
      </c>
      <c r="CE182" s="8"/>
      <c r="CF182" s="8"/>
      <c r="CG182" s="8"/>
      <c r="CH182" s="8"/>
      <c r="CI182" s="8"/>
      <c r="CJ182" s="8"/>
      <c r="CK182" s="8"/>
      <c r="CL182" s="8"/>
      <c r="CM182" s="8"/>
      <c r="CN182" s="8"/>
      <c r="CO182" s="8"/>
      <c r="CP182" s="8"/>
      <c r="CQ182" s="8"/>
      <c r="CR182" s="8"/>
      <c r="CS182" s="8"/>
    </row>
    <row r="183" ht="14.25" customHeight="1">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7"/>
      <c r="CB183" s="24"/>
      <c r="CC183" s="24"/>
      <c r="CD183" s="51"/>
      <c r="CE183" s="8"/>
      <c r="CF183" s="8"/>
      <c r="CG183" s="8"/>
      <c r="CH183" s="8"/>
      <c r="CI183" s="8"/>
      <c r="CJ183" s="8"/>
      <c r="CK183" s="8"/>
      <c r="CL183" s="8"/>
      <c r="CM183" s="8"/>
      <c r="CN183" s="8"/>
      <c r="CO183" s="8"/>
      <c r="CP183" s="8"/>
      <c r="CQ183" s="8"/>
      <c r="CR183" s="8"/>
      <c r="CS183" s="8"/>
    </row>
    <row r="184" ht="14.25" customHeight="1">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c r="BO184" s="15"/>
      <c r="BP184" s="15"/>
      <c r="BQ184" s="15"/>
      <c r="BR184" s="15"/>
      <c r="BS184" s="15"/>
      <c r="BT184" s="15"/>
      <c r="BU184" s="15"/>
      <c r="BV184" s="15"/>
      <c r="BW184" s="15"/>
      <c r="BX184" s="15"/>
      <c r="BY184" s="15"/>
      <c r="BZ184" s="15"/>
      <c r="CA184" s="7"/>
      <c r="CB184" s="24"/>
      <c r="CC184" s="24" t="s">
        <v>581</v>
      </c>
      <c r="CD184" s="24" t="s">
        <v>582</v>
      </c>
      <c r="CE184" s="8"/>
      <c r="CF184" s="8"/>
      <c r="CG184" s="8"/>
      <c r="CH184" s="8"/>
      <c r="CI184" s="8"/>
      <c r="CJ184" s="8"/>
      <c r="CK184" s="8"/>
      <c r="CL184" s="8"/>
      <c r="CM184" s="8"/>
      <c r="CN184" s="8"/>
      <c r="CO184" s="8"/>
      <c r="CP184" s="8"/>
      <c r="CQ184" s="8"/>
      <c r="CR184" s="8"/>
      <c r="CS184" s="8"/>
    </row>
    <row r="185" ht="14.25" customHeight="1">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c r="BO185" s="15"/>
      <c r="BP185" s="15"/>
      <c r="BQ185" s="15"/>
      <c r="BR185" s="15"/>
      <c r="BS185" s="15"/>
      <c r="BT185" s="15"/>
      <c r="BU185" s="15"/>
      <c r="BV185" s="15"/>
      <c r="BW185" s="15"/>
      <c r="BX185" s="15"/>
      <c r="BY185" s="15"/>
      <c r="BZ185" s="15"/>
      <c r="CA185" s="7"/>
      <c r="CB185" s="31" t="s">
        <v>14</v>
      </c>
      <c r="CC185" s="32">
        <f>IF('Two-stage Capacity unit'!$BD$28="Required test",$CC$180*$CH$175,IF('Two-stage Capacity unit'!$BD$39="Default",$CC$180*$CH$175,'Two-stage Capacity unit'!$H$39))</f>
        <v>5923.5</v>
      </c>
      <c r="CD185" s="32">
        <f>IF('Two-stage Capacity unit'!$BD$28="Required test",$CD$180*$CH$175,IF('Two-stage Capacity unit'!$BD$40="Default",$CD$180*$CH$175,'Two-stage Capacity unit'!$H$40))</f>
        <v>2800.2</v>
      </c>
      <c r="CE185" s="8"/>
      <c r="CF185" s="8"/>
      <c r="CG185" s="8"/>
      <c r="CH185" s="8"/>
      <c r="CI185" s="8"/>
      <c r="CJ185" s="8"/>
      <c r="CK185" s="8"/>
      <c r="CL185" s="8"/>
      <c r="CM185" s="8"/>
      <c r="CN185" s="8"/>
      <c r="CO185" s="8"/>
      <c r="CP185" s="8"/>
      <c r="CQ185" s="8"/>
      <c r="CR185" s="8"/>
      <c r="CS185" s="8"/>
    </row>
    <row r="186" ht="14.25" customHeight="1">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5"/>
      <c r="BF186" s="15"/>
      <c r="BG186" s="15"/>
      <c r="BH186" s="15"/>
      <c r="BI186" s="15"/>
      <c r="BJ186" s="15"/>
      <c r="BK186" s="15"/>
      <c r="BL186" s="15"/>
      <c r="BM186" s="15"/>
      <c r="BN186" s="15"/>
      <c r="BO186" s="15"/>
      <c r="BP186" s="15"/>
      <c r="BQ186" s="15"/>
      <c r="BR186" s="15"/>
      <c r="BS186" s="15"/>
      <c r="BT186" s="15"/>
      <c r="BU186" s="15"/>
      <c r="BV186" s="15"/>
      <c r="BW186" s="15"/>
      <c r="BX186" s="15"/>
      <c r="BY186" s="15"/>
      <c r="BZ186" s="15"/>
      <c r="CA186" s="7"/>
      <c r="CB186" s="31" t="s">
        <v>23</v>
      </c>
      <c r="CC186" s="32">
        <f>IF('Two-stage Capacity unit'!$BD$28="Required test",$CC$181*$CH$176,IF('Two-stage Capacity unit'!$BD$39="Default",$CC$181*$CH$176,'Two-stage Capacity unit'!$L$39))</f>
        <v>1389.28</v>
      </c>
      <c r="CD186" s="32">
        <f>IF('Two-stage Capacity unit'!$BD$28="Required test",$CD$181*$CH$176,IF('Two-stage Capacity unit'!$BD$40="Default",$CD$181*$CH$176,'Two-stage Capacity unit'!$L$40))</f>
        <v>548.4</v>
      </c>
      <c r="CE186" s="8"/>
      <c r="CF186" s="8"/>
      <c r="CG186" s="8"/>
      <c r="CH186" s="8"/>
      <c r="CI186" s="8"/>
      <c r="CJ186" s="8"/>
      <c r="CK186" s="8"/>
      <c r="CL186" s="8"/>
      <c r="CM186" s="8"/>
      <c r="CN186" s="8"/>
      <c r="CO186" s="8"/>
      <c r="CP186" s="8"/>
      <c r="CQ186" s="8"/>
      <c r="CR186" s="8"/>
      <c r="CS186" s="8"/>
    </row>
    <row r="187" ht="14.25" customHeight="1">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BW187" s="15"/>
      <c r="BX187" s="15"/>
      <c r="BY187" s="15"/>
      <c r="BZ187" s="15"/>
      <c r="CA187" s="7"/>
      <c r="CB187" s="24" t="s">
        <v>583</v>
      </c>
      <c r="CC187" s="45">
        <f>$CC$185/$CC$186</f>
        <v>4.263719337</v>
      </c>
      <c r="CD187" s="45">
        <f>$CD$185/$CD$186</f>
        <v>5.106126915</v>
      </c>
      <c r="CE187" s="8"/>
      <c r="CF187" s="8"/>
      <c r="CG187" s="8"/>
      <c r="CH187" s="8"/>
      <c r="CI187" s="8"/>
      <c r="CJ187" s="8"/>
      <c r="CK187" s="8"/>
      <c r="CL187" s="8"/>
      <c r="CM187" s="8"/>
      <c r="CN187" s="8"/>
      <c r="CO187" s="8"/>
      <c r="CP187" s="8"/>
      <c r="CQ187" s="8"/>
      <c r="CR187" s="8"/>
      <c r="CS187" s="8"/>
    </row>
    <row r="188" ht="14.25" customHeight="1">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c r="BO188" s="15"/>
      <c r="BP188" s="15"/>
      <c r="BQ188" s="15"/>
      <c r="BR188" s="15"/>
      <c r="BS188" s="15"/>
      <c r="BT188" s="15"/>
      <c r="BU188" s="15"/>
      <c r="BV188" s="15"/>
      <c r="BW188" s="15"/>
      <c r="BX188" s="15"/>
      <c r="BY188" s="15"/>
      <c r="BZ188" s="15"/>
      <c r="CA188" s="7"/>
      <c r="CB188" s="8"/>
      <c r="CC188" s="8"/>
      <c r="CD188" s="8"/>
      <c r="CE188" s="8"/>
      <c r="CF188" s="8"/>
      <c r="CG188" s="8"/>
      <c r="CH188" s="8"/>
      <c r="CI188" s="8"/>
      <c r="CJ188" s="8"/>
      <c r="CK188" s="8"/>
      <c r="CL188" s="8"/>
      <c r="CM188" s="8"/>
      <c r="CN188" s="8"/>
      <c r="CO188" s="8"/>
      <c r="CP188" s="8"/>
      <c r="CQ188" s="8"/>
      <c r="CR188" s="8"/>
      <c r="CS188" s="8"/>
    </row>
    <row r="189" ht="14.25" customHeight="1">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c r="BO189" s="15"/>
      <c r="BP189" s="15"/>
      <c r="BQ189" s="15"/>
      <c r="BR189" s="15"/>
      <c r="BS189" s="15"/>
      <c r="BT189" s="15"/>
      <c r="BU189" s="15"/>
      <c r="BV189" s="15"/>
      <c r="BW189" s="15"/>
      <c r="BX189" s="15"/>
      <c r="BY189" s="15"/>
      <c r="BZ189" s="15"/>
      <c r="CA189" s="7"/>
      <c r="CB189" s="33" t="s">
        <v>52</v>
      </c>
      <c r="CC189" s="62" t="s">
        <v>53</v>
      </c>
      <c r="CD189" s="33" t="s">
        <v>54</v>
      </c>
      <c r="CE189" s="63" t="s">
        <v>55</v>
      </c>
      <c r="CF189" s="63" t="s">
        <v>56</v>
      </c>
      <c r="CG189" s="63" t="s">
        <v>57</v>
      </c>
      <c r="CI189" s="63" t="s">
        <v>58</v>
      </c>
      <c r="CK189" s="64" t="s">
        <v>59</v>
      </c>
      <c r="CL189" s="63" t="s">
        <v>60</v>
      </c>
      <c r="CN189" s="63" t="s">
        <v>29</v>
      </c>
      <c r="CP189" s="63" t="s">
        <v>62</v>
      </c>
      <c r="CS189" s="64" t="s">
        <v>63</v>
      </c>
    </row>
    <row r="190" ht="14.25" customHeight="1">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8"/>
      <c r="CE190" s="64" t="s">
        <v>584</v>
      </c>
      <c r="CF190" s="66" t="s">
        <v>585</v>
      </c>
      <c r="CG190" s="66" t="s">
        <v>586</v>
      </c>
      <c r="CH190" s="66" t="s">
        <v>587</v>
      </c>
      <c r="CI190" s="67" t="s">
        <v>34</v>
      </c>
      <c r="CJ190" s="67" t="s">
        <v>69</v>
      </c>
      <c r="CK190" s="66" t="s">
        <v>588</v>
      </c>
      <c r="CL190" s="67" t="s">
        <v>34</v>
      </c>
      <c r="CM190" s="67" t="s">
        <v>69</v>
      </c>
      <c r="CN190" s="67" t="s">
        <v>34</v>
      </c>
      <c r="CO190" s="67" t="s">
        <v>69</v>
      </c>
      <c r="CP190" s="67" t="s">
        <v>589</v>
      </c>
      <c r="CQ190" s="67" t="s">
        <v>590</v>
      </c>
      <c r="CR190" s="67" t="s">
        <v>74</v>
      </c>
      <c r="CS190" s="66" t="s">
        <v>591</v>
      </c>
    </row>
    <row r="191" ht="14.25" customHeight="1">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8"/>
      <c r="CB191" s="51" t="s">
        <v>79</v>
      </c>
      <c r="CC191" s="51" t="s">
        <v>592</v>
      </c>
      <c r="CD191" s="51" t="s">
        <v>593</v>
      </c>
      <c r="CE191" s="67" t="s">
        <v>82</v>
      </c>
      <c r="CI191" s="64" t="s">
        <v>594</v>
      </c>
      <c r="CJ191" s="64" t="s">
        <v>595</v>
      </c>
      <c r="CL191" s="67" t="s">
        <v>596</v>
      </c>
      <c r="CM191" s="67" t="s">
        <v>597</v>
      </c>
      <c r="CN191" s="64" t="s">
        <v>598</v>
      </c>
      <c r="CO191" s="64" t="s">
        <v>599</v>
      </c>
      <c r="CP191" s="64" t="s">
        <v>600</v>
      </c>
      <c r="CQ191" s="64" t="s">
        <v>601</v>
      </c>
      <c r="CR191" s="64" t="s">
        <v>602</v>
      </c>
    </row>
    <row r="192" ht="14.25" customHeight="1">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8"/>
      <c r="CB192" s="51">
        <v>1.0</v>
      </c>
      <c r="CC192" s="51">
        <f>data!$K22</f>
        <v>20</v>
      </c>
      <c r="CD192" s="51">
        <f>data!$L22</f>
        <v>0</v>
      </c>
      <c r="CE192" s="75">
        <f t="shared" ref="CE192:CE222" si="46">$CC$172*($CC192-$CH$179)/($CH$180-$CH$179)</f>
        <v>0</v>
      </c>
      <c r="CF192" s="76">
        <f t="shared" ref="CF192:CF222" si="47">1-$CH$174*(1-$CG192)</f>
        <v>0.73</v>
      </c>
      <c r="CG192" s="76">
        <f t="shared" ref="CG192:CG222" si="48">IF($CE192&lt;$CJ192,$CE192/$CJ192,1)</f>
        <v>0</v>
      </c>
      <c r="CH192" s="76">
        <f t="shared" ref="CH192:CH222" si="49">IF(($CI192-$CE192)/($CI192-$CJ192)&gt;1,1,IF(($CI192-$CE192)/($CI192-$CJ192)&lt;0,0,($CI192-$CE192)/($CI192-$CJ192)))</f>
        <v>1</v>
      </c>
      <c r="CI192" s="77">
        <f t="shared" ref="CI192:CI222" si="50">IF($CC192&lt;=35,$CC$180+($CC$185-$CC$180)/(35-29)*(35-$CC192),$CC$175+($CC$180-$CC$175)/(46-35)*(46-$CC192))</f>
        <v>6558.75</v>
      </c>
      <c r="CJ192" s="77">
        <f t="shared" ref="CJ192:CJ222" si="51">IF($CC192&lt;=35,$CD$180+($CD$185-$CD$180)/(35-29)*(35-$CC192),$CD$175+($CD$180-$CD$175)/(46-35)*(46-$CC192))</f>
        <v>3100.5</v>
      </c>
      <c r="CK192" s="75">
        <f t="shared" ref="CK192:CK222" si="52">IF($CE192&lt;$CI192,$CE192*$CD192,$CI192*$CD192)</f>
        <v>0</v>
      </c>
      <c r="CL192" s="77">
        <f t="shared" ref="CL192:CL222" si="53">IF($CC192&lt;=35,$CC$181+($CC$186-$CC$181)/(35-29)*(35-$CC192),$CC$176+($CC$181-$CC$176)/(46-35)*(46-$CC192))</f>
        <v>1193.2</v>
      </c>
      <c r="CM192" s="77">
        <f t="shared" ref="CM192:CM222" si="54">IF($CC192&lt;=35,$CD$181+(($CD$186-$CD$181)/(35-29)*(35-$CC192)),($CD$176+($CD$181-$CD$176)/(46-35)*(46-$CC192)))</f>
        <v>471</v>
      </c>
      <c r="CN192" s="76">
        <f t="shared" ref="CN192:CN222" si="55">$CI192/$CL192</f>
        <v>5.496773383</v>
      </c>
      <c r="CO192" s="76">
        <f t="shared" ref="CO192:CO222" si="56">$CJ192/$CM192</f>
        <v>6.582802548</v>
      </c>
      <c r="CP192" s="77">
        <f t="shared" ref="CP192:CP222" si="57">IF($CE192&lt;=$CJ192,$CG192*$CM192/$CF192,0)</f>
        <v>0</v>
      </c>
      <c r="CQ192" s="77">
        <f t="shared" ref="CQ192:CQ222" si="58">IF($CJ192&lt;$CE192,IF($CE192&lt;=$CI192,$CH192*$CM192+(1-$CH192)*$CL192,0),0)</f>
        <v>0</v>
      </c>
      <c r="CR192" s="77">
        <f t="shared" ref="CR192:CR222" si="59">IF($CE192&gt;$CI192,$CL192,0)</f>
        <v>0</v>
      </c>
      <c r="CS192" s="75">
        <f t="shared" ref="CS192:CS222" si="60">IF($CF192=0,0,$CP192*$CD192+$CQ192*$CD192+$CR192*$CD192)</f>
        <v>0</v>
      </c>
    </row>
    <row r="193" ht="14.25" customHeight="1">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c r="BO193" s="15"/>
      <c r="BP193" s="15"/>
      <c r="BQ193" s="15"/>
      <c r="BR193" s="15"/>
      <c r="BS193" s="15"/>
      <c r="BT193" s="15"/>
      <c r="BU193" s="15"/>
      <c r="BV193" s="15"/>
      <c r="BW193" s="15"/>
      <c r="BX193" s="15"/>
      <c r="BY193" s="15"/>
      <c r="BZ193" s="15"/>
      <c r="CA193" s="8"/>
      <c r="CB193" s="51">
        <v>2.0</v>
      </c>
      <c r="CC193" s="51">
        <f>data!$K23</f>
        <v>21</v>
      </c>
      <c r="CD193" s="51">
        <f>data!$L23</f>
        <v>307</v>
      </c>
      <c r="CE193" s="75">
        <f t="shared" si="46"/>
        <v>184.6153846</v>
      </c>
      <c r="CF193" s="76">
        <f t="shared" si="47"/>
        <v>0.7462517075</v>
      </c>
      <c r="CG193" s="76">
        <f t="shared" si="48"/>
        <v>0.06019150932</v>
      </c>
      <c r="CH193" s="76">
        <f t="shared" si="49"/>
        <v>1</v>
      </c>
      <c r="CI193" s="77">
        <f t="shared" si="50"/>
        <v>6488.166667</v>
      </c>
      <c r="CJ193" s="77">
        <f t="shared" si="51"/>
        <v>3067.133333</v>
      </c>
      <c r="CK193" s="75">
        <f t="shared" si="52"/>
        <v>56676.92308</v>
      </c>
      <c r="CL193" s="77">
        <f t="shared" si="53"/>
        <v>1214.986667</v>
      </c>
      <c r="CM193" s="77">
        <f t="shared" si="54"/>
        <v>479.6</v>
      </c>
      <c r="CN193" s="76">
        <f t="shared" si="55"/>
        <v>5.340113472</v>
      </c>
      <c r="CO193" s="76">
        <f t="shared" si="56"/>
        <v>6.395190436</v>
      </c>
      <c r="CP193" s="77">
        <f t="shared" si="57"/>
        <v>38.68379473</v>
      </c>
      <c r="CQ193" s="77">
        <f t="shared" si="58"/>
        <v>0</v>
      </c>
      <c r="CR193" s="77">
        <f t="shared" si="59"/>
        <v>0</v>
      </c>
      <c r="CS193" s="75">
        <f t="shared" si="60"/>
        <v>11875.92498</v>
      </c>
    </row>
    <row r="194" ht="14.25" customHeight="1">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c r="BO194" s="15"/>
      <c r="BP194" s="15"/>
      <c r="BQ194" s="15"/>
      <c r="BR194" s="15"/>
      <c r="BS194" s="15"/>
      <c r="BT194" s="15"/>
      <c r="BU194" s="15"/>
      <c r="BV194" s="15"/>
      <c r="BW194" s="15"/>
      <c r="BX194" s="15"/>
      <c r="BY194" s="15"/>
      <c r="BZ194" s="15"/>
      <c r="CA194" s="8"/>
      <c r="CB194" s="51">
        <v>3.0</v>
      </c>
      <c r="CC194" s="51">
        <f>data!$K24</f>
        <v>22</v>
      </c>
      <c r="CD194" s="51">
        <f>data!$L24</f>
        <v>311</v>
      </c>
      <c r="CE194" s="75">
        <f t="shared" si="46"/>
        <v>369.2307692</v>
      </c>
      <c r="CF194" s="76">
        <f t="shared" si="47"/>
        <v>0.7628609015</v>
      </c>
      <c r="CG194" s="76">
        <f t="shared" si="48"/>
        <v>0.1217070427</v>
      </c>
      <c r="CH194" s="76">
        <f t="shared" si="49"/>
        <v>1</v>
      </c>
      <c r="CI194" s="77">
        <f t="shared" si="50"/>
        <v>6417.583333</v>
      </c>
      <c r="CJ194" s="77">
        <f t="shared" si="51"/>
        <v>3033.766667</v>
      </c>
      <c r="CK194" s="75">
        <f t="shared" si="52"/>
        <v>114830.7692</v>
      </c>
      <c r="CL194" s="77">
        <f t="shared" si="53"/>
        <v>1236.773333</v>
      </c>
      <c r="CM194" s="77">
        <f t="shared" si="54"/>
        <v>488.2</v>
      </c>
      <c r="CN194" s="76">
        <f t="shared" si="55"/>
        <v>5.188972919</v>
      </c>
      <c r="CO194" s="76">
        <f t="shared" si="56"/>
        <v>6.214188174</v>
      </c>
      <c r="CP194" s="77">
        <f t="shared" si="57"/>
        <v>77.88756525</v>
      </c>
      <c r="CQ194" s="77">
        <f t="shared" si="58"/>
        <v>0</v>
      </c>
      <c r="CR194" s="77">
        <f t="shared" si="59"/>
        <v>0</v>
      </c>
      <c r="CS194" s="75">
        <f t="shared" si="60"/>
        <v>24223.03279</v>
      </c>
    </row>
    <row r="195" ht="14.25" customHeight="1">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A195" s="8"/>
      <c r="CB195" s="51">
        <v>4.0</v>
      </c>
      <c r="CC195" s="51">
        <f>data!$K25</f>
        <v>23</v>
      </c>
      <c r="CD195" s="51">
        <f>data!$L25</f>
        <v>317</v>
      </c>
      <c r="CE195" s="75">
        <f t="shared" si="46"/>
        <v>553.8461538</v>
      </c>
      <c r="CF195" s="76">
        <f t="shared" si="47"/>
        <v>0.7798395086</v>
      </c>
      <c r="CG195" s="76">
        <f t="shared" si="48"/>
        <v>0.1845907725</v>
      </c>
      <c r="CH195" s="76">
        <f t="shared" si="49"/>
        <v>1</v>
      </c>
      <c r="CI195" s="77">
        <f t="shared" si="50"/>
        <v>6347</v>
      </c>
      <c r="CJ195" s="77">
        <f t="shared" si="51"/>
        <v>3000.4</v>
      </c>
      <c r="CK195" s="75">
        <f t="shared" si="52"/>
        <v>175569.2308</v>
      </c>
      <c r="CL195" s="77">
        <f t="shared" si="53"/>
        <v>1258.56</v>
      </c>
      <c r="CM195" s="77">
        <f t="shared" si="54"/>
        <v>496.8</v>
      </c>
      <c r="CN195" s="76">
        <f t="shared" si="55"/>
        <v>5.04306509</v>
      </c>
      <c r="CO195" s="76">
        <f t="shared" si="56"/>
        <v>6.039452496</v>
      </c>
      <c r="CP195" s="77">
        <f t="shared" si="57"/>
        <v>117.5943188</v>
      </c>
      <c r="CQ195" s="77">
        <f t="shared" si="58"/>
        <v>0</v>
      </c>
      <c r="CR195" s="77">
        <f t="shared" si="59"/>
        <v>0</v>
      </c>
      <c r="CS195" s="75">
        <f t="shared" si="60"/>
        <v>37277.39906</v>
      </c>
    </row>
    <row r="196" ht="14.25" customHeight="1">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c r="BX196" s="15"/>
      <c r="BY196" s="15"/>
      <c r="BZ196" s="15"/>
      <c r="CA196" s="8"/>
      <c r="CB196" s="51">
        <v>5.0</v>
      </c>
      <c r="CC196" s="51">
        <f>data!$K26</f>
        <v>24</v>
      </c>
      <c r="CD196" s="51">
        <f>data!$L26</f>
        <v>325</v>
      </c>
      <c r="CE196" s="75">
        <f t="shared" si="46"/>
        <v>738.4615385</v>
      </c>
      <c r="CF196" s="76">
        <f t="shared" si="47"/>
        <v>0.7971999917</v>
      </c>
      <c r="CG196" s="76">
        <f t="shared" si="48"/>
        <v>0.2488888582</v>
      </c>
      <c r="CH196" s="76">
        <f t="shared" si="49"/>
        <v>1</v>
      </c>
      <c r="CI196" s="77">
        <f t="shared" si="50"/>
        <v>6276.416667</v>
      </c>
      <c r="CJ196" s="77">
        <f t="shared" si="51"/>
        <v>2967.033333</v>
      </c>
      <c r="CK196" s="75">
        <f t="shared" si="52"/>
        <v>240000</v>
      </c>
      <c r="CL196" s="77">
        <f t="shared" si="53"/>
        <v>1280.346667</v>
      </c>
      <c r="CM196" s="77">
        <f t="shared" si="54"/>
        <v>505.4</v>
      </c>
      <c r="CN196" s="76">
        <f t="shared" si="55"/>
        <v>4.902122863</v>
      </c>
      <c r="CO196" s="76">
        <f t="shared" si="56"/>
        <v>5.870663501</v>
      </c>
      <c r="CP196" s="77">
        <f t="shared" si="57"/>
        <v>157.7877951</v>
      </c>
      <c r="CQ196" s="77">
        <f t="shared" si="58"/>
        <v>0</v>
      </c>
      <c r="CR196" s="77">
        <f t="shared" si="59"/>
        <v>0</v>
      </c>
      <c r="CS196" s="75">
        <f t="shared" si="60"/>
        <v>51281.0334</v>
      </c>
    </row>
    <row r="197" ht="14.25" customHeight="1">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c r="BX197" s="15"/>
      <c r="BY197" s="15"/>
      <c r="BZ197" s="15"/>
      <c r="CA197" s="8"/>
      <c r="CB197" s="51">
        <v>6.0</v>
      </c>
      <c r="CC197" s="51">
        <f>data!$K27</f>
        <v>25</v>
      </c>
      <c r="CD197" s="51">
        <f>data!$L27</f>
        <v>334</v>
      </c>
      <c r="CE197" s="75">
        <f t="shared" si="46"/>
        <v>923.0769231</v>
      </c>
      <c r="CF197" s="76">
        <f t="shared" si="47"/>
        <v>0.8149553809</v>
      </c>
      <c r="CG197" s="76">
        <f t="shared" si="48"/>
        <v>0.3146495591</v>
      </c>
      <c r="CH197" s="76">
        <f t="shared" si="49"/>
        <v>1</v>
      </c>
      <c r="CI197" s="77">
        <f t="shared" si="50"/>
        <v>6205.833333</v>
      </c>
      <c r="CJ197" s="77">
        <f t="shared" si="51"/>
        <v>2933.666667</v>
      </c>
      <c r="CK197" s="75">
        <f t="shared" si="52"/>
        <v>308307.6923</v>
      </c>
      <c r="CL197" s="77">
        <f t="shared" si="53"/>
        <v>1302.133333</v>
      </c>
      <c r="CM197" s="77">
        <f t="shared" si="54"/>
        <v>514</v>
      </c>
      <c r="CN197" s="76">
        <f t="shared" si="55"/>
        <v>4.76589699</v>
      </c>
      <c r="CO197" s="76">
        <f t="shared" si="56"/>
        <v>5.707522698</v>
      </c>
      <c r="CP197" s="77">
        <f t="shared" si="57"/>
        <v>198.4524271</v>
      </c>
      <c r="CQ197" s="77">
        <f t="shared" si="58"/>
        <v>0</v>
      </c>
      <c r="CR197" s="77">
        <f t="shared" si="59"/>
        <v>0</v>
      </c>
      <c r="CS197" s="75">
        <f t="shared" si="60"/>
        <v>66283.11066</v>
      </c>
    </row>
    <row r="198" ht="14.25" customHeigh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8"/>
      <c r="CB198" s="51">
        <v>7.0</v>
      </c>
      <c r="CC198" s="51">
        <f>data!$K28</f>
        <v>26</v>
      </c>
      <c r="CD198" s="51">
        <f>data!$L28</f>
        <v>342</v>
      </c>
      <c r="CE198" s="75">
        <f t="shared" si="46"/>
        <v>1107.692308</v>
      </c>
      <c r="CF198" s="76">
        <f t="shared" si="47"/>
        <v>0.833119306</v>
      </c>
      <c r="CG198" s="76">
        <f t="shared" si="48"/>
        <v>0.3819233554</v>
      </c>
      <c r="CH198" s="76">
        <f t="shared" si="49"/>
        <v>1</v>
      </c>
      <c r="CI198" s="77">
        <f t="shared" si="50"/>
        <v>6135.25</v>
      </c>
      <c r="CJ198" s="77">
        <f t="shared" si="51"/>
        <v>2900.3</v>
      </c>
      <c r="CK198" s="75">
        <f t="shared" si="52"/>
        <v>378830.7692</v>
      </c>
      <c r="CL198" s="77">
        <f t="shared" si="53"/>
        <v>1323.92</v>
      </c>
      <c r="CM198" s="77">
        <f t="shared" si="54"/>
        <v>522.6</v>
      </c>
      <c r="CN198" s="76">
        <f t="shared" si="55"/>
        <v>4.634154632</v>
      </c>
      <c r="CO198" s="76">
        <f t="shared" si="56"/>
        <v>5.549751244</v>
      </c>
      <c r="CP198" s="77">
        <f t="shared" si="57"/>
        <v>239.5733049</v>
      </c>
      <c r="CQ198" s="77">
        <f t="shared" si="58"/>
        <v>0</v>
      </c>
      <c r="CR198" s="77">
        <f t="shared" si="59"/>
        <v>0</v>
      </c>
      <c r="CS198" s="75">
        <f t="shared" si="60"/>
        <v>81934.07029</v>
      </c>
    </row>
    <row r="199" ht="14.25" customHeigh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15"/>
      <c r="AU199" s="15"/>
      <c r="AV199" s="15"/>
      <c r="AW199" s="15"/>
      <c r="AX199" s="15"/>
      <c r="AY199" s="15"/>
      <c r="AZ199" s="15"/>
      <c r="BA199" s="15"/>
      <c r="BB199" s="15"/>
      <c r="BC199" s="15"/>
      <c r="BD199" s="15"/>
      <c r="BE199" s="15"/>
      <c r="BF199" s="15"/>
      <c r="BG199" s="15"/>
      <c r="BH199" s="15"/>
      <c r="BI199" s="15"/>
      <c r="BJ199" s="15"/>
      <c r="BK199" s="15"/>
      <c r="BL199" s="15"/>
      <c r="BM199" s="15"/>
      <c r="BN199" s="15"/>
      <c r="BO199" s="15"/>
      <c r="BP199" s="15"/>
      <c r="BQ199" s="15"/>
      <c r="BR199" s="15"/>
      <c r="BS199" s="15"/>
      <c r="BT199" s="15"/>
      <c r="BU199" s="15"/>
      <c r="BV199" s="15"/>
      <c r="BW199" s="15"/>
      <c r="BX199" s="15"/>
      <c r="BY199" s="15"/>
      <c r="BZ199" s="15"/>
      <c r="CA199" s="8"/>
      <c r="CB199" s="51">
        <v>8.0</v>
      </c>
      <c r="CC199" s="51">
        <f>data!$K29</f>
        <v>27</v>
      </c>
      <c r="CD199" s="51">
        <f>data!$L29</f>
        <v>349</v>
      </c>
      <c r="CE199" s="75">
        <f t="shared" si="46"/>
        <v>1292.307692</v>
      </c>
      <c r="CF199" s="76">
        <f t="shared" si="47"/>
        <v>0.8517060309</v>
      </c>
      <c r="CG199" s="76">
        <f t="shared" si="48"/>
        <v>0.4507630775</v>
      </c>
      <c r="CH199" s="76">
        <f t="shared" si="49"/>
        <v>1</v>
      </c>
      <c r="CI199" s="77">
        <f t="shared" si="50"/>
        <v>6064.666667</v>
      </c>
      <c r="CJ199" s="77">
        <f t="shared" si="51"/>
        <v>2866.933333</v>
      </c>
      <c r="CK199" s="75">
        <f t="shared" si="52"/>
        <v>451015.3846</v>
      </c>
      <c r="CL199" s="77">
        <f t="shared" si="53"/>
        <v>1345.706667</v>
      </c>
      <c r="CM199" s="77">
        <f t="shared" si="54"/>
        <v>531.2</v>
      </c>
      <c r="CN199" s="76">
        <f t="shared" si="55"/>
        <v>4.506678028</v>
      </c>
      <c r="CO199" s="76">
        <f t="shared" si="56"/>
        <v>5.397088353</v>
      </c>
      <c r="CP199" s="77">
        <f t="shared" si="57"/>
        <v>281.136141</v>
      </c>
      <c r="CQ199" s="77">
        <f t="shared" si="58"/>
        <v>0</v>
      </c>
      <c r="CR199" s="77">
        <f t="shared" si="59"/>
        <v>0</v>
      </c>
      <c r="CS199" s="75">
        <f t="shared" si="60"/>
        <v>98116.51319</v>
      </c>
    </row>
    <row r="200" ht="14.25" customHeigh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c r="BD200" s="15"/>
      <c r="BE200" s="15"/>
      <c r="BF200" s="15"/>
      <c r="BG200" s="15"/>
      <c r="BH200" s="15"/>
      <c r="BI200" s="15"/>
      <c r="BJ200" s="15"/>
      <c r="BK200" s="15"/>
      <c r="BL200" s="15"/>
      <c r="BM200" s="15"/>
      <c r="BN200" s="15"/>
      <c r="BO200" s="15"/>
      <c r="BP200" s="15"/>
      <c r="BQ200" s="15"/>
      <c r="BR200" s="15"/>
      <c r="BS200" s="15"/>
      <c r="BT200" s="15"/>
      <c r="BU200" s="15"/>
      <c r="BV200" s="15"/>
      <c r="BW200" s="15"/>
      <c r="BX200" s="15"/>
      <c r="BY200" s="15"/>
      <c r="BZ200" s="15"/>
      <c r="CA200" s="8"/>
      <c r="CB200" s="51">
        <v>9.0</v>
      </c>
      <c r="CC200" s="51">
        <f>data!$K30</f>
        <v>28</v>
      </c>
      <c r="CD200" s="51">
        <f>data!$L30</f>
        <v>354</v>
      </c>
      <c r="CE200" s="75">
        <f t="shared" si="46"/>
        <v>1476.923077</v>
      </c>
      <c r="CF200" s="76">
        <f t="shared" si="47"/>
        <v>0.8707304919</v>
      </c>
      <c r="CG200" s="76">
        <f t="shared" si="48"/>
        <v>0.521224044</v>
      </c>
      <c r="CH200" s="76">
        <f t="shared" si="49"/>
        <v>1</v>
      </c>
      <c r="CI200" s="77">
        <f t="shared" si="50"/>
        <v>5994.083333</v>
      </c>
      <c r="CJ200" s="77">
        <f t="shared" si="51"/>
        <v>2833.566667</v>
      </c>
      <c r="CK200" s="75">
        <f t="shared" si="52"/>
        <v>522830.7692</v>
      </c>
      <c r="CL200" s="77">
        <f t="shared" si="53"/>
        <v>1367.493333</v>
      </c>
      <c r="CM200" s="77">
        <f t="shared" si="54"/>
        <v>539.8</v>
      </c>
      <c r="CN200" s="76">
        <f t="shared" si="55"/>
        <v>4.383263294</v>
      </c>
      <c r="CO200" s="76">
        <f t="shared" si="56"/>
        <v>5.24928986</v>
      </c>
      <c r="CP200" s="77">
        <f t="shared" si="57"/>
        <v>323.1272381</v>
      </c>
      <c r="CQ200" s="77">
        <f t="shared" si="58"/>
        <v>0</v>
      </c>
      <c r="CR200" s="77">
        <f t="shared" si="59"/>
        <v>0</v>
      </c>
      <c r="CS200" s="75">
        <f t="shared" si="60"/>
        <v>114387.0423</v>
      </c>
    </row>
    <row r="201" ht="14.25" customHeigh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15"/>
      <c r="AU201" s="15"/>
      <c r="AV201" s="15"/>
      <c r="AW201" s="15"/>
      <c r="AX201" s="15"/>
      <c r="AY201" s="15"/>
      <c r="AZ201" s="15"/>
      <c r="BA201" s="15"/>
      <c r="BB201" s="15"/>
      <c r="BC201" s="15"/>
      <c r="BD201" s="15"/>
      <c r="BE201" s="15"/>
      <c r="BF201" s="15"/>
      <c r="BG201" s="15"/>
      <c r="BH201" s="15"/>
      <c r="BI201" s="15"/>
      <c r="BJ201" s="15"/>
      <c r="BK201" s="15"/>
      <c r="BL201" s="15"/>
      <c r="BM201" s="15"/>
      <c r="BN201" s="15"/>
      <c r="BO201" s="15"/>
      <c r="BP201" s="15"/>
      <c r="BQ201" s="15"/>
      <c r="BR201" s="15"/>
      <c r="BS201" s="15"/>
      <c r="BT201" s="15"/>
      <c r="BU201" s="15"/>
      <c r="BV201" s="15"/>
      <c r="BW201" s="15"/>
      <c r="BX201" s="15"/>
      <c r="BY201" s="15"/>
      <c r="BZ201" s="15"/>
      <c r="CA201" s="8"/>
      <c r="CB201" s="51">
        <v>10.0</v>
      </c>
      <c r="CC201" s="51">
        <f>data!$K31</f>
        <v>29</v>
      </c>
      <c r="CD201" s="51">
        <f>data!$L31</f>
        <v>356</v>
      </c>
      <c r="CE201" s="75">
        <f t="shared" si="46"/>
        <v>1661.538462</v>
      </c>
      <c r="CF201" s="76">
        <f t="shared" si="47"/>
        <v>0.8902083368</v>
      </c>
      <c r="CG201" s="76">
        <f t="shared" si="48"/>
        <v>0.5933642102</v>
      </c>
      <c r="CH201" s="76">
        <f t="shared" si="49"/>
        <v>1</v>
      </c>
      <c r="CI201" s="77">
        <f t="shared" si="50"/>
        <v>5923.5</v>
      </c>
      <c r="CJ201" s="77">
        <f t="shared" si="51"/>
        <v>2800.2</v>
      </c>
      <c r="CK201" s="75">
        <f t="shared" si="52"/>
        <v>591507.6923</v>
      </c>
      <c r="CL201" s="77">
        <f t="shared" si="53"/>
        <v>1389.28</v>
      </c>
      <c r="CM201" s="77">
        <f t="shared" si="54"/>
        <v>548.4</v>
      </c>
      <c r="CN201" s="76">
        <f t="shared" si="55"/>
        <v>4.263719337</v>
      </c>
      <c r="CO201" s="76">
        <f t="shared" si="56"/>
        <v>5.106126915</v>
      </c>
      <c r="CP201" s="77">
        <f t="shared" si="57"/>
        <v>365.5334594</v>
      </c>
      <c r="CQ201" s="77">
        <f t="shared" si="58"/>
        <v>0</v>
      </c>
      <c r="CR201" s="77">
        <f t="shared" si="59"/>
        <v>0</v>
      </c>
      <c r="CS201" s="75">
        <f t="shared" si="60"/>
        <v>130129.9115</v>
      </c>
    </row>
    <row r="202" ht="14.25" customHeigh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A202" s="8"/>
      <c r="CB202" s="51">
        <v>11.0</v>
      </c>
      <c r="CC202" s="51">
        <f>data!$K32</f>
        <v>30</v>
      </c>
      <c r="CD202" s="51">
        <f>data!$L32</f>
        <v>355</v>
      </c>
      <c r="CE202" s="75">
        <f t="shared" si="46"/>
        <v>1846.153846</v>
      </c>
      <c r="CF202" s="76">
        <f t="shared" si="47"/>
        <v>0.9101559684</v>
      </c>
      <c r="CG202" s="76">
        <f t="shared" si="48"/>
        <v>0.6672443273</v>
      </c>
      <c r="CH202" s="76">
        <f t="shared" si="49"/>
        <v>1</v>
      </c>
      <c r="CI202" s="77">
        <f t="shared" si="50"/>
        <v>5852.916667</v>
      </c>
      <c r="CJ202" s="77">
        <f t="shared" si="51"/>
        <v>2766.833333</v>
      </c>
      <c r="CK202" s="75">
        <f t="shared" si="52"/>
        <v>655384.6154</v>
      </c>
      <c r="CL202" s="77">
        <f t="shared" si="53"/>
        <v>1411.066667</v>
      </c>
      <c r="CM202" s="77">
        <f t="shared" si="54"/>
        <v>557</v>
      </c>
      <c r="CN202" s="76">
        <f t="shared" si="55"/>
        <v>4.147866862</v>
      </c>
      <c r="CO202" s="76">
        <f t="shared" si="56"/>
        <v>4.9673848</v>
      </c>
      <c r="CP202" s="77">
        <f t="shared" si="57"/>
        <v>408.3421998</v>
      </c>
      <c r="CQ202" s="77">
        <f t="shared" si="58"/>
        <v>0</v>
      </c>
      <c r="CR202" s="77">
        <f t="shared" si="59"/>
        <v>0</v>
      </c>
      <c r="CS202" s="75">
        <f t="shared" si="60"/>
        <v>144961.4809</v>
      </c>
    </row>
    <row r="203" ht="14.25" customHeigh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c r="BX203" s="15"/>
      <c r="BY203" s="15"/>
      <c r="BZ203" s="15"/>
      <c r="CA203" s="8"/>
      <c r="CB203" s="51">
        <v>12.0</v>
      </c>
      <c r="CC203" s="51">
        <f>data!$K33</f>
        <v>31</v>
      </c>
      <c r="CD203" s="51">
        <f>data!$L33</f>
        <v>351</v>
      </c>
      <c r="CE203" s="75">
        <f t="shared" si="46"/>
        <v>2030.769231</v>
      </c>
      <c r="CF203" s="76">
        <f t="shared" si="47"/>
        <v>0.9305905903</v>
      </c>
      <c r="CG203" s="76">
        <f t="shared" si="48"/>
        <v>0.7429281123</v>
      </c>
      <c r="CH203" s="76">
        <f t="shared" si="49"/>
        <v>1</v>
      </c>
      <c r="CI203" s="77">
        <f t="shared" si="50"/>
        <v>5782.333333</v>
      </c>
      <c r="CJ203" s="77">
        <f t="shared" si="51"/>
        <v>2733.466667</v>
      </c>
      <c r="CK203" s="75">
        <f t="shared" si="52"/>
        <v>712800</v>
      </c>
      <c r="CL203" s="77">
        <f t="shared" si="53"/>
        <v>1432.853333</v>
      </c>
      <c r="CM203" s="77">
        <f t="shared" si="54"/>
        <v>565.6</v>
      </c>
      <c r="CN203" s="76">
        <f t="shared" si="55"/>
        <v>4.035537482</v>
      </c>
      <c r="CO203" s="76">
        <f t="shared" si="56"/>
        <v>4.832861858</v>
      </c>
      <c r="CP203" s="77">
        <f t="shared" si="57"/>
        <v>451.5413595</v>
      </c>
      <c r="CQ203" s="77">
        <f t="shared" si="58"/>
        <v>0</v>
      </c>
      <c r="CR203" s="77">
        <f t="shared" si="59"/>
        <v>0</v>
      </c>
      <c r="CS203" s="75">
        <f t="shared" si="60"/>
        <v>158491.0172</v>
      </c>
    </row>
    <row r="204" ht="14.25" customHeigh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8"/>
      <c r="CB204" s="51">
        <v>13.0</v>
      </c>
      <c r="CC204" s="51">
        <f>data!$K34</f>
        <v>32</v>
      </c>
      <c r="CD204" s="51">
        <f>data!$L34</f>
        <v>344</v>
      </c>
      <c r="CE204" s="75">
        <f t="shared" si="46"/>
        <v>2215.384615</v>
      </c>
      <c r="CF204" s="76">
        <f t="shared" si="47"/>
        <v>0.9515302567</v>
      </c>
      <c r="CG204" s="76">
        <f t="shared" si="48"/>
        <v>0.8204824323</v>
      </c>
      <c r="CH204" s="76">
        <f t="shared" si="49"/>
        <v>1</v>
      </c>
      <c r="CI204" s="77">
        <f t="shared" si="50"/>
        <v>5711.75</v>
      </c>
      <c r="CJ204" s="77">
        <f t="shared" si="51"/>
        <v>2700.1</v>
      </c>
      <c r="CK204" s="75">
        <f t="shared" si="52"/>
        <v>762092.3077</v>
      </c>
      <c r="CL204" s="77">
        <f t="shared" si="53"/>
        <v>1454.64</v>
      </c>
      <c r="CM204" s="77">
        <f t="shared" si="54"/>
        <v>574.2</v>
      </c>
      <c r="CN204" s="76">
        <f t="shared" si="55"/>
        <v>3.926572898</v>
      </c>
      <c r="CO204" s="76">
        <f t="shared" si="56"/>
        <v>4.702368513</v>
      </c>
      <c r="CP204" s="77">
        <f t="shared" si="57"/>
        <v>495.1193189</v>
      </c>
      <c r="CQ204" s="77">
        <f t="shared" si="58"/>
        <v>0</v>
      </c>
      <c r="CR204" s="77">
        <f t="shared" si="59"/>
        <v>0</v>
      </c>
      <c r="CS204" s="75">
        <f t="shared" si="60"/>
        <v>170321.0457</v>
      </c>
    </row>
    <row r="205" ht="14.25" customHeigh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15"/>
      <c r="AU205" s="15"/>
      <c r="AV205" s="15"/>
      <c r="AW205" s="15"/>
      <c r="AX205" s="15"/>
      <c r="AY205" s="15"/>
      <c r="AZ205" s="15"/>
      <c r="BA205" s="15"/>
      <c r="BB205" s="15"/>
      <c r="BC205" s="15"/>
      <c r="BD205" s="15"/>
      <c r="BE205" s="15"/>
      <c r="BF205" s="15"/>
      <c r="BG205" s="15"/>
      <c r="BH205" s="15"/>
      <c r="BI205" s="15"/>
      <c r="BJ205" s="15"/>
      <c r="BK205" s="15"/>
      <c r="BL205" s="15"/>
      <c r="BM205" s="15"/>
      <c r="BN205" s="15"/>
      <c r="BO205" s="15"/>
      <c r="BP205" s="15"/>
      <c r="BQ205" s="15"/>
      <c r="BR205" s="15"/>
      <c r="BS205" s="15"/>
      <c r="BT205" s="15"/>
      <c r="BU205" s="15"/>
      <c r="BV205" s="15"/>
      <c r="BW205" s="15"/>
      <c r="BX205" s="15"/>
      <c r="BY205" s="15"/>
      <c r="BZ205" s="15"/>
      <c r="CA205" s="8"/>
      <c r="CB205" s="51">
        <v>14.0</v>
      </c>
      <c r="CC205" s="51">
        <f>data!$K35</f>
        <v>33</v>
      </c>
      <c r="CD205" s="51">
        <f>data!$L35</f>
        <v>332</v>
      </c>
      <c r="CE205" s="75">
        <f t="shared" si="46"/>
        <v>2400</v>
      </c>
      <c r="CF205" s="76">
        <f t="shared" si="47"/>
        <v>0.9729939252</v>
      </c>
      <c r="CG205" s="76">
        <f t="shared" si="48"/>
        <v>0.8999775006</v>
      </c>
      <c r="CH205" s="76">
        <f t="shared" si="49"/>
        <v>1</v>
      </c>
      <c r="CI205" s="77">
        <f t="shared" si="50"/>
        <v>5641.166667</v>
      </c>
      <c r="CJ205" s="77">
        <f t="shared" si="51"/>
        <v>2666.733333</v>
      </c>
      <c r="CK205" s="75">
        <f t="shared" si="52"/>
        <v>796800</v>
      </c>
      <c r="CL205" s="77">
        <f t="shared" si="53"/>
        <v>1476.426667</v>
      </c>
      <c r="CM205" s="77">
        <f t="shared" si="54"/>
        <v>582.8</v>
      </c>
      <c r="CN205" s="76">
        <f t="shared" si="55"/>
        <v>3.820824152</v>
      </c>
      <c r="CO205" s="76">
        <f t="shared" si="56"/>
        <v>4.575726378</v>
      </c>
      <c r="CP205" s="77">
        <f t="shared" si="57"/>
        <v>539.0649148</v>
      </c>
      <c r="CQ205" s="77">
        <f t="shared" si="58"/>
        <v>0</v>
      </c>
      <c r="CR205" s="77">
        <f t="shared" si="59"/>
        <v>0</v>
      </c>
      <c r="CS205" s="75">
        <f t="shared" si="60"/>
        <v>178969.5517</v>
      </c>
    </row>
    <row r="206" ht="14.25" customHeigh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c r="BX206" s="15"/>
      <c r="BY206" s="15"/>
      <c r="BZ206" s="15"/>
      <c r="CA206" s="8"/>
      <c r="CB206" s="51">
        <v>15.0</v>
      </c>
      <c r="CC206" s="51">
        <f>data!$K36</f>
        <v>34</v>
      </c>
      <c r="CD206" s="51">
        <f>data!$L36</f>
        <v>317</v>
      </c>
      <c r="CE206" s="75">
        <f t="shared" si="46"/>
        <v>2584.615385</v>
      </c>
      <c r="CF206" s="76">
        <f t="shared" si="47"/>
        <v>0.9950015141</v>
      </c>
      <c r="CG206" s="76">
        <f t="shared" si="48"/>
        <v>0.9814870893</v>
      </c>
      <c r="CH206" s="76">
        <f t="shared" si="49"/>
        <v>1</v>
      </c>
      <c r="CI206" s="77">
        <f t="shared" si="50"/>
        <v>5570.583333</v>
      </c>
      <c r="CJ206" s="77">
        <f t="shared" si="51"/>
        <v>2633.366667</v>
      </c>
      <c r="CK206" s="75">
        <f t="shared" si="52"/>
        <v>819323.0769</v>
      </c>
      <c r="CL206" s="77">
        <f t="shared" si="53"/>
        <v>1498.213333</v>
      </c>
      <c r="CM206" s="77">
        <f t="shared" si="54"/>
        <v>591.4</v>
      </c>
      <c r="CN206" s="76">
        <f t="shared" si="55"/>
        <v>3.718150953</v>
      </c>
      <c r="CO206" s="76">
        <f t="shared" si="56"/>
        <v>4.452767444</v>
      </c>
      <c r="CP206" s="77">
        <f t="shared" si="57"/>
        <v>583.3674184</v>
      </c>
      <c r="CQ206" s="77">
        <f t="shared" si="58"/>
        <v>0</v>
      </c>
      <c r="CR206" s="77">
        <f t="shared" si="59"/>
        <v>0</v>
      </c>
      <c r="CS206" s="75">
        <f t="shared" si="60"/>
        <v>184927.4716</v>
      </c>
    </row>
    <row r="207" ht="14.25" customHeigh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c r="BD207" s="15"/>
      <c r="BE207" s="15"/>
      <c r="BF207" s="15"/>
      <c r="BG207" s="15"/>
      <c r="BH207" s="15"/>
      <c r="BI207" s="15"/>
      <c r="BJ207" s="15"/>
      <c r="BK207" s="15"/>
      <c r="BL207" s="15"/>
      <c r="BM207" s="15"/>
      <c r="BN207" s="15"/>
      <c r="BO207" s="15"/>
      <c r="BP207" s="15"/>
      <c r="BQ207" s="15"/>
      <c r="BR207" s="15"/>
      <c r="BS207" s="15"/>
      <c r="BT207" s="15"/>
      <c r="BU207" s="15"/>
      <c r="BV207" s="15"/>
      <c r="BW207" s="15"/>
      <c r="BX207" s="15"/>
      <c r="BY207" s="15"/>
      <c r="BZ207" s="15"/>
      <c r="CA207" s="8"/>
      <c r="CB207" s="51">
        <v>16.0</v>
      </c>
      <c r="CC207" s="51">
        <f>data!$K37</f>
        <v>35</v>
      </c>
      <c r="CD207" s="51">
        <f>data!$L37</f>
        <v>299</v>
      </c>
      <c r="CE207" s="75">
        <f t="shared" si="46"/>
        <v>2769.230769</v>
      </c>
      <c r="CF207" s="76">
        <f t="shared" si="47"/>
        <v>1</v>
      </c>
      <c r="CG207" s="76">
        <f t="shared" si="48"/>
        <v>1</v>
      </c>
      <c r="CH207" s="76">
        <f t="shared" si="49"/>
        <v>0.9416445623</v>
      </c>
      <c r="CI207" s="77">
        <f t="shared" si="50"/>
        <v>5500</v>
      </c>
      <c r="CJ207" s="77">
        <f t="shared" si="51"/>
        <v>2600</v>
      </c>
      <c r="CK207" s="75">
        <f t="shared" si="52"/>
        <v>828000</v>
      </c>
      <c r="CL207" s="77">
        <f t="shared" si="53"/>
        <v>1520</v>
      </c>
      <c r="CM207" s="77">
        <f t="shared" si="54"/>
        <v>600</v>
      </c>
      <c r="CN207" s="76">
        <f t="shared" si="55"/>
        <v>3.618421053</v>
      </c>
      <c r="CO207" s="76">
        <f t="shared" si="56"/>
        <v>4.333333333</v>
      </c>
      <c r="CP207" s="77">
        <f t="shared" si="57"/>
        <v>0</v>
      </c>
      <c r="CQ207" s="77">
        <f t="shared" si="58"/>
        <v>653.6870027</v>
      </c>
      <c r="CR207" s="77">
        <f t="shared" si="59"/>
        <v>0</v>
      </c>
      <c r="CS207" s="75">
        <f t="shared" si="60"/>
        <v>195452.4138</v>
      </c>
    </row>
    <row r="208" ht="14.25" customHeigh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c r="BX208" s="15"/>
      <c r="BY208" s="15"/>
      <c r="BZ208" s="15"/>
      <c r="CA208" s="8"/>
      <c r="CB208" s="51">
        <v>17.0</v>
      </c>
      <c r="CC208" s="51">
        <f>data!$K38</f>
        <v>36</v>
      </c>
      <c r="CD208" s="51">
        <f>data!$L38</f>
        <v>277</v>
      </c>
      <c r="CE208" s="75">
        <f t="shared" si="46"/>
        <v>2953.846154</v>
      </c>
      <c r="CF208" s="76">
        <f t="shared" si="47"/>
        <v>1</v>
      </c>
      <c r="CG208" s="76">
        <f t="shared" si="48"/>
        <v>1</v>
      </c>
      <c r="CH208" s="76">
        <f t="shared" si="49"/>
        <v>0.8650818367</v>
      </c>
      <c r="CI208" s="77">
        <f t="shared" si="50"/>
        <v>5436.363636</v>
      </c>
      <c r="CJ208" s="77">
        <f t="shared" si="51"/>
        <v>2566.672727</v>
      </c>
      <c r="CK208" s="75">
        <f t="shared" si="52"/>
        <v>818215.3846</v>
      </c>
      <c r="CL208" s="77">
        <f t="shared" si="53"/>
        <v>1550</v>
      </c>
      <c r="CM208" s="77">
        <f t="shared" si="54"/>
        <v>613.6363636</v>
      </c>
      <c r="CN208" s="76">
        <f t="shared" si="55"/>
        <v>3.507331378</v>
      </c>
      <c r="CO208" s="76">
        <f t="shared" si="56"/>
        <v>4.182725926</v>
      </c>
      <c r="CP208" s="77">
        <f t="shared" si="57"/>
        <v>0</v>
      </c>
      <c r="CQ208" s="77">
        <f t="shared" si="58"/>
        <v>739.9688256</v>
      </c>
      <c r="CR208" s="77">
        <f t="shared" si="59"/>
        <v>0</v>
      </c>
      <c r="CS208" s="75">
        <f t="shared" si="60"/>
        <v>204971.3647</v>
      </c>
    </row>
    <row r="209" ht="14.25" customHeigh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c r="BD209" s="15"/>
      <c r="BE209" s="15"/>
      <c r="BF209" s="15"/>
      <c r="BG209" s="15"/>
      <c r="BH209" s="15"/>
      <c r="BI209" s="15"/>
      <c r="BJ209" s="15"/>
      <c r="BK209" s="15"/>
      <c r="BL209" s="15"/>
      <c r="BM209" s="15"/>
      <c r="BN209" s="15"/>
      <c r="BO209" s="15"/>
      <c r="BP209" s="15"/>
      <c r="BQ209" s="15"/>
      <c r="BR209" s="15"/>
      <c r="BS209" s="15"/>
      <c r="BT209" s="15"/>
      <c r="BU209" s="15"/>
      <c r="BV209" s="15"/>
      <c r="BW209" s="15"/>
      <c r="BX209" s="15"/>
      <c r="BY209" s="15"/>
      <c r="BZ209" s="15"/>
      <c r="CA209" s="8"/>
      <c r="CB209" s="51">
        <v>18.0</v>
      </c>
      <c r="CC209" s="51">
        <f>data!$K39</f>
        <v>37</v>
      </c>
      <c r="CD209" s="51">
        <f>data!$L39</f>
        <v>252</v>
      </c>
      <c r="CE209" s="75">
        <f t="shared" si="46"/>
        <v>3138.461538</v>
      </c>
      <c r="CF209" s="76">
        <f t="shared" si="47"/>
        <v>1</v>
      </c>
      <c r="CG209" s="76">
        <f t="shared" si="48"/>
        <v>1</v>
      </c>
      <c r="CH209" s="76">
        <f t="shared" si="49"/>
        <v>0.7868845676</v>
      </c>
      <c r="CI209" s="77">
        <f t="shared" si="50"/>
        <v>5372.727273</v>
      </c>
      <c r="CJ209" s="77">
        <f t="shared" si="51"/>
        <v>2533.345455</v>
      </c>
      <c r="CK209" s="75">
        <f t="shared" si="52"/>
        <v>790892.3077</v>
      </c>
      <c r="CL209" s="77">
        <f t="shared" si="53"/>
        <v>1580</v>
      </c>
      <c r="CM209" s="77">
        <f t="shared" si="54"/>
        <v>627.2727273</v>
      </c>
      <c r="CN209" s="76">
        <f t="shared" si="55"/>
        <v>3.400460299</v>
      </c>
      <c r="CO209" s="76">
        <f t="shared" si="56"/>
        <v>4.038666667</v>
      </c>
      <c r="CP209" s="77">
        <f t="shared" si="57"/>
        <v>0</v>
      </c>
      <c r="CQ209" s="77">
        <f t="shared" si="58"/>
        <v>830.313612</v>
      </c>
      <c r="CR209" s="77">
        <f t="shared" si="59"/>
        <v>0</v>
      </c>
      <c r="CS209" s="75">
        <f t="shared" si="60"/>
        <v>209239.0302</v>
      </c>
    </row>
    <row r="210" ht="14.25" customHeigh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c r="BK210" s="15"/>
      <c r="BL210" s="15"/>
      <c r="BM210" s="15"/>
      <c r="BN210" s="15"/>
      <c r="BO210" s="15"/>
      <c r="BP210" s="15"/>
      <c r="BQ210" s="15"/>
      <c r="BR210" s="15"/>
      <c r="BS210" s="15"/>
      <c r="BT210" s="15"/>
      <c r="BU210" s="15"/>
      <c r="BV210" s="15"/>
      <c r="BW210" s="15"/>
      <c r="BX210" s="15"/>
      <c r="BY210" s="15"/>
      <c r="BZ210" s="15"/>
      <c r="CA210" s="8"/>
      <c r="CB210" s="51">
        <v>19.0</v>
      </c>
      <c r="CC210" s="51">
        <f>data!$K40</f>
        <v>38</v>
      </c>
      <c r="CD210" s="51">
        <f>data!$L40</f>
        <v>225</v>
      </c>
      <c r="CE210" s="75">
        <f t="shared" si="46"/>
        <v>3323.076923</v>
      </c>
      <c r="CF210" s="76">
        <f t="shared" si="47"/>
        <v>1</v>
      </c>
      <c r="CG210" s="76">
        <f t="shared" si="48"/>
        <v>1</v>
      </c>
      <c r="CH210" s="76">
        <f t="shared" si="49"/>
        <v>0.7069998462</v>
      </c>
      <c r="CI210" s="77">
        <f t="shared" si="50"/>
        <v>5309.090909</v>
      </c>
      <c r="CJ210" s="77">
        <f t="shared" si="51"/>
        <v>2500.018182</v>
      </c>
      <c r="CK210" s="75">
        <f t="shared" si="52"/>
        <v>747692.3077</v>
      </c>
      <c r="CL210" s="77">
        <f t="shared" si="53"/>
        <v>1610</v>
      </c>
      <c r="CM210" s="77">
        <f t="shared" si="54"/>
        <v>640.9090909</v>
      </c>
      <c r="CN210" s="76">
        <f t="shared" si="55"/>
        <v>3.297571993</v>
      </c>
      <c r="CO210" s="76">
        <f t="shared" si="56"/>
        <v>3.900737589</v>
      </c>
      <c r="CP210" s="77">
        <f t="shared" si="57"/>
        <v>0</v>
      </c>
      <c r="CQ210" s="77">
        <f t="shared" si="58"/>
        <v>924.8528764</v>
      </c>
      <c r="CR210" s="77">
        <f t="shared" si="59"/>
        <v>0</v>
      </c>
      <c r="CS210" s="75">
        <f t="shared" si="60"/>
        <v>208091.8972</v>
      </c>
    </row>
    <row r="211" ht="14.25" customHeigh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c r="BD211" s="15"/>
      <c r="BE211" s="15"/>
      <c r="BF211" s="15"/>
      <c r="BG211" s="15"/>
      <c r="BH211" s="15"/>
      <c r="BI211" s="15"/>
      <c r="BJ211" s="15"/>
      <c r="BK211" s="15"/>
      <c r="BL211" s="15"/>
      <c r="BM211" s="15"/>
      <c r="BN211" s="15"/>
      <c r="BO211" s="15"/>
      <c r="BP211" s="15"/>
      <c r="BQ211" s="15"/>
      <c r="BR211" s="15"/>
      <c r="BS211" s="15"/>
      <c r="BT211" s="15"/>
      <c r="BU211" s="15"/>
      <c r="BV211" s="15"/>
      <c r="BW211" s="15"/>
      <c r="BX211" s="15"/>
      <c r="BY211" s="15"/>
      <c r="BZ211" s="15"/>
      <c r="CA211" s="8"/>
      <c r="CB211" s="51">
        <v>20.0</v>
      </c>
      <c r="CC211" s="51">
        <f>data!$K41</f>
        <v>39</v>
      </c>
      <c r="CD211" s="51">
        <f>data!$L41</f>
        <v>195</v>
      </c>
      <c r="CE211" s="75">
        <f t="shared" si="46"/>
        <v>3507.692308</v>
      </c>
      <c r="CF211" s="76">
        <f t="shared" si="47"/>
        <v>1</v>
      </c>
      <c r="CG211" s="76">
        <f t="shared" si="48"/>
        <v>1</v>
      </c>
      <c r="CH211" s="76">
        <f t="shared" si="49"/>
        <v>0.6253724552</v>
      </c>
      <c r="CI211" s="77">
        <f t="shared" si="50"/>
        <v>5245.454545</v>
      </c>
      <c r="CJ211" s="77">
        <f t="shared" si="51"/>
        <v>2466.690909</v>
      </c>
      <c r="CK211" s="75">
        <f t="shared" si="52"/>
        <v>684000</v>
      </c>
      <c r="CL211" s="77">
        <f t="shared" si="53"/>
        <v>1640</v>
      </c>
      <c r="CM211" s="77">
        <f t="shared" si="54"/>
        <v>654.5454545</v>
      </c>
      <c r="CN211" s="76">
        <f t="shared" si="55"/>
        <v>3.198447894</v>
      </c>
      <c r="CO211" s="76">
        <f t="shared" si="56"/>
        <v>3.768555556</v>
      </c>
      <c r="CP211" s="77">
        <f t="shared" si="57"/>
        <v>0</v>
      </c>
      <c r="CQ211" s="77">
        <f t="shared" si="58"/>
        <v>1023.723871</v>
      </c>
      <c r="CR211" s="77">
        <f t="shared" si="59"/>
        <v>0</v>
      </c>
      <c r="CS211" s="75">
        <f t="shared" si="60"/>
        <v>199626.1549</v>
      </c>
    </row>
    <row r="212" ht="14.25" customHeigh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8"/>
      <c r="CB212" s="51">
        <v>21.0</v>
      </c>
      <c r="CC212" s="51">
        <f>data!$K42</f>
        <v>40</v>
      </c>
      <c r="CD212" s="51">
        <f>data!$L42</f>
        <v>165</v>
      </c>
      <c r="CE212" s="75">
        <f t="shared" si="46"/>
        <v>3692.307692</v>
      </c>
      <c r="CF212" s="76">
        <f t="shared" si="47"/>
        <v>1</v>
      </c>
      <c r="CG212" s="76">
        <f t="shared" si="48"/>
        <v>1</v>
      </c>
      <c r="CH212" s="76">
        <f t="shared" si="49"/>
        <v>0.541944742</v>
      </c>
      <c r="CI212" s="77">
        <f t="shared" si="50"/>
        <v>5181.818182</v>
      </c>
      <c r="CJ212" s="77">
        <f t="shared" si="51"/>
        <v>2433.363636</v>
      </c>
      <c r="CK212" s="75">
        <f t="shared" si="52"/>
        <v>609230.7692</v>
      </c>
      <c r="CL212" s="77">
        <f t="shared" si="53"/>
        <v>1670</v>
      </c>
      <c r="CM212" s="77">
        <f t="shared" si="54"/>
        <v>668.1818182</v>
      </c>
      <c r="CN212" s="76">
        <f t="shared" si="55"/>
        <v>3.102885139</v>
      </c>
      <c r="CO212" s="76">
        <f t="shared" si="56"/>
        <v>3.641768707</v>
      </c>
      <c r="CP212" s="77">
        <f t="shared" si="57"/>
        <v>0</v>
      </c>
      <c r="CQ212" s="77">
        <f t="shared" si="58"/>
        <v>1127.069904</v>
      </c>
      <c r="CR212" s="77">
        <f t="shared" si="59"/>
        <v>0</v>
      </c>
      <c r="CS212" s="75">
        <f t="shared" si="60"/>
        <v>185966.5341</v>
      </c>
    </row>
    <row r="213" ht="14.25" customHeigh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c r="BX213" s="15"/>
      <c r="BY213" s="15"/>
      <c r="BZ213" s="15"/>
      <c r="CA213" s="8"/>
      <c r="CB213" s="51">
        <v>22.0</v>
      </c>
      <c r="CC213" s="51">
        <f>data!$K43</f>
        <v>41</v>
      </c>
      <c r="CD213" s="51">
        <f>data!$L43</f>
        <v>133</v>
      </c>
      <c r="CE213" s="75">
        <f t="shared" si="46"/>
        <v>3876.923077</v>
      </c>
      <c r="CF213" s="76">
        <f t="shared" si="47"/>
        <v>1</v>
      </c>
      <c r="CG213" s="76">
        <f t="shared" si="48"/>
        <v>1</v>
      </c>
      <c r="CH213" s="76">
        <f t="shared" si="49"/>
        <v>0.4566564822</v>
      </c>
      <c r="CI213" s="77">
        <f t="shared" si="50"/>
        <v>5118.181818</v>
      </c>
      <c r="CJ213" s="77">
        <f t="shared" si="51"/>
        <v>2400.036364</v>
      </c>
      <c r="CK213" s="75">
        <f t="shared" si="52"/>
        <v>515630.7692</v>
      </c>
      <c r="CL213" s="77">
        <f t="shared" si="53"/>
        <v>1700</v>
      </c>
      <c r="CM213" s="77">
        <f t="shared" si="54"/>
        <v>681.8181818</v>
      </c>
      <c r="CN213" s="76">
        <f t="shared" si="55"/>
        <v>3.010695187</v>
      </c>
      <c r="CO213" s="76">
        <f t="shared" si="56"/>
        <v>3.520053333</v>
      </c>
      <c r="CP213" s="77">
        <f t="shared" si="57"/>
        <v>0</v>
      </c>
      <c r="CQ213" s="77">
        <f t="shared" si="58"/>
        <v>1235.040673</v>
      </c>
      <c r="CR213" s="77">
        <f t="shared" si="59"/>
        <v>0</v>
      </c>
      <c r="CS213" s="75">
        <f t="shared" si="60"/>
        <v>164260.4095</v>
      </c>
    </row>
    <row r="214" ht="14.25" customHeigh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c r="BC214" s="15"/>
      <c r="BD214" s="15"/>
      <c r="BE214" s="15"/>
      <c r="BF214" s="15"/>
      <c r="BG214" s="15"/>
      <c r="BH214" s="15"/>
      <c r="BI214" s="15"/>
      <c r="BJ214" s="15"/>
      <c r="BK214" s="15"/>
      <c r="BL214" s="15"/>
      <c r="BM214" s="15"/>
      <c r="BN214" s="15"/>
      <c r="BO214" s="15"/>
      <c r="BP214" s="15"/>
      <c r="BQ214" s="15"/>
      <c r="BR214" s="15"/>
      <c r="BS214" s="15"/>
      <c r="BT214" s="15"/>
      <c r="BU214" s="15"/>
      <c r="BV214" s="15"/>
      <c r="BW214" s="15"/>
      <c r="BX214" s="15"/>
      <c r="BY214" s="15"/>
      <c r="BZ214" s="15"/>
      <c r="CA214" s="8"/>
      <c r="CB214" s="51">
        <v>23.0</v>
      </c>
      <c r="CC214" s="51">
        <f>data!$K44</f>
        <v>42</v>
      </c>
      <c r="CD214" s="51">
        <f>data!$L44</f>
        <v>103</v>
      </c>
      <c r="CE214" s="75">
        <f t="shared" si="46"/>
        <v>4061.538462</v>
      </c>
      <c r="CF214" s="76">
        <f t="shared" si="47"/>
        <v>1</v>
      </c>
      <c r="CG214" s="76">
        <f t="shared" si="48"/>
        <v>1</v>
      </c>
      <c r="CH214" s="76">
        <f t="shared" si="49"/>
        <v>0.369444735</v>
      </c>
      <c r="CI214" s="77">
        <f t="shared" si="50"/>
        <v>5054.545455</v>
      </c>
      <c r="CJ214" s="77">
        <f t="shared" si="51"/>
        <v>2366.709091</v>
      </c>
      <c r="CK214" s="75">
        <f t="shared" si="52"/>
        <v>418338.4615</v>
      </c>
      <c r="CL214" s="77">
        <f t="shared" si="53"/>
        <v>1730</v>
      </c>
      <c r="CM214" s="77">
        <f t="shared" si="54"/>
        <v>695.4545455</v>
      </c>
      <c r="CN214" s="76">
        <f t="shared" si="55"/>
        <v>2.921702575</v>
      </c>
      <c r="CO214" s="76">
        <f t="shared" si="56"/>
        <v>3.403111111</v>
      </c>
      <c r="CP214" s="77">
        <f t="shared" si="57"/>
        <v>0</v>
      </c>
      <c r="CQ214" s="77">
        <f t="shared" si="58"/>
        <v>1347.792629</v>
      </c>
      <c r="CR214" s="77">
        <f t="shared" si="59"/>
        <v>0</v>
      </c>
      <c r="CS214" s="75">
        <f t="shared" si="60"/>
        <v>138822.6408</v>
      </c>
    </row>
    <row r="215" ht="14.25" customHeigh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15"/>
      <c r="AU215" s="15"/>
      <c r="AV215" s="15"/>
      <c r="AW215" s="15"/>
      <c r="AX215" s="15"/>
      <c r="AY215" s="15"/>
      <c r="AZ215" s="15"/>
      <c r="BA215" s="15"/>
      <c r="BB215" s="15"/>
      <c r="BC215" s="15"/>
      <c r="BD215" s="15"/>
      <c r="BE215" s="15"/>
      <c r="BF215" s="15"/>
      <c r="BG215" s="15"/>
      <c r="BH215" s="15"/>
      <c r="BI215" s="15"/>
      <c r="BJ215" s="15"/>
      <c r="BK215" s="15"/>
      <c r="BL215" s="15"/>
      <c r="BM215" s="15"/>
      <c r="BN215" s="15"/>
      <c r="BO215" s="15"/>
      <c r="BP215" s="15"/>
      <c r="BQ215" s="15"/>
      <c r="BR215" s="15"/>
      <c r="BS215" s="15"/>
      <c r="BT215" s="15"/>
      <c r="BU215" s="15"/>
      <c r="BV215" s="15"/>
      <c r="BW215" s="15"/>
      <c r="BX215" s="15"/>
      <c r="BY215" s="15"/>
      <c r="BZ215" s="15"/>
      <c r="CA215" s="8"/>
      <c r="CB215" s="51">
        <v>24.0</v>
      </c>
      <c r="CC215" s="51">
        <f>data!$K45</f>
        <v>43</v>
      </c>
      <c r="CD215" s="51">
        <f>data!$L45</f>
        <v>73</v>
      </c>
      <c r="CE215" s="75">
        <f t="shared" si="46"/>
        <v>4246.153846</v>
      </c>
      <c r="CF215" s="76">
        <f t="shared" si="47"/>
        <v>1</v>
      </c>
      <c r="CG215" s="76">
        <f t="shared" si="48"/>
        <v>1</v>
      </c>
      <c r="CH215" s="76">
        <f t="shared" si="49"/>
        <v>0.2802436883</v>
      </c>
      <c r="CI215" s="77">
        <f t="shared" si="50"/>
        <v>4990.909091</v>
      </c>
      <c r="CJ215" s="77">
        <f t="shared" si="51"/>
        <v>2333.381818</v>
      </c>
      <c r="CK215" s="75">
        <f t="shared" si="52"/>
        <v>309969.2308</v>
      </c>
      <c r="CL215" s="77">
        <f t="shared" si="53"/>
        <v>1760</v>
      </c>
      <c r="CM215" s="77">
        <f t="shared" si="54"/>
        <v>709.0909091</v>
      </c>
      <c r="CN215" s="76">
        <f t="shared" si="55"/>
        <v>2.835743802</v>
      </c>
      <c r="CO215" s="76">
        <f t="shared" si="56"/>
        <v>3.290666667</v>
      </c>
      <c r="CP215" s="77">
        <f t="shared" si="57"/>
        <v>0</v>
      </c>
      <c r="CQ215" s="77">
        <f t="shared" si="58"/>
        <v>1465.48936</v>
      </c>
      <c r="CR215" s="77">
        <f t="shared" si="59"/>
        <v>0</v>
      </c>
      <c r="CS215" s="75">
        <f t="shared" si="60"/>
        <v>106980.7233</v>
      </c>
    </row>
    <row r="216" ht="14.25" customHeigh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c r="BC216" s="15"/>
      <c r="BD216" s="15"/>
      <c r="BE216" s="15"/>
      <c r="BF216" s="15"/>
      <c r="BG216" s="15"/>
      <c r="BH216" s="15"/>
      <c r="BI216" s="15"/>
      <c r="BJ216" s="15"/>
      <c r="BK216" s="15"/>
      <c r="BL216" s="15"/>
      <c r="BM216" s="15"/>
      <c r="BN216" s="15"/>
      <c r="BO216" s="15"/>
      <c r="BP216" s="15"/>
      <c r="BQ216" s="15"/>
      <c r="BR216" s="15"/>
      <c r="BS216" s="15"/>
      <c r="BT216" s="15"/>
      <c r="BU216" s="15"/>
      <c r="BV216" s="15"/>
      <c r="BW216" s="15"/>
      <c r="BX216" s="15"/>
      <c r="BY216" s="15"/>
      <c r="BZ216" s="15"/>
      <c r="CA216" s="8"/>
      <c r="CB216" s="51">
        <v>25.0</v>
      </c>
      <c r="CC216" s="51">
        <f>data!$K46</f>
        <v>44</v>
      </c>
      <c r="CD216" s="51">
        <f>data!$L46</f>
        <v>47</v>
      </c>
      <c r="CE216" s="75">
        <f t="shared" si="46"/>
        <v>4430.769231</v>
      </c>
      <c r="CF216" s="76">
        <f t="shared" si="47"/>
        <v>1</v>
      </c>
      <c r="CG216" s="76">
        <f t="shared" si="48"/>
        <v>1</v>
      </c>
      <c r="CH216" s="76">
        <f t="shared" si="49"/>
        <v>0.1889844932</v>
      </c>
      <c r="CI216" s="77">
        <f t="shared" si="50"/>
        <v>4927.272727</v>
      </c>
      <c r="CJ216" s="77">
        <f t="shared" si="51"/>
        <v>2300.054545</v>
      </c>
      <c r="CK216" s="75">
        <f t="shared" si="52"/>
        <v>208246.1538</v>
      </c>
      <c r="CL216" s="77">
        <f t="shared" si="53"/>
        <v>1790</v>
      </c>
      <c r="CM216" s="77">
        <f t="shared" si="54"/>
        <v>722.7272727</v>
      </c>
      <c r="CN216" s="76">
        <f t="shared" si="55"/>
        <v>2.752666328</v>
      </c>
      <c r="CO216" s="76">
        <f t="shared" si="56"/>
        <v>3.182465409</v>
      </c>
      <c r="CP216" s="77">
        <f t="shared" si="57"/>
        <v>0</v>
      </c>
      <c r="CQ216" s="77">
        <f t="shared" si="58"/>
        <v>1588.302005</v>
      </c>
      <c r="CR216" s="77">
        <f t="shared" si="59"/>
        <v>0</v>
      </c>
      <c r="CS216" s="75">
        <f t="shared" si="60"/>
        <v>74650.19422</v>
      </c>
    </row>
    <row r="217" ht="14.25" customHeigh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15"/>
      <c r="AU217" s="15"/>
      <c r="AV217" s="15"/>
      <c r="AW217" s="15"/>
      <c r="AX217" s="15"/>
      <c r="AY217" s="15"/>
      <c r="AZ217" s="15"/>
      <c r="BA217" s="15"/>
      <c r="BB217" s="15"/>
      <c r="BC217" s="15"/>
      <c r="BD217" s="15"/>
      <c r="BE217" s="15"/>
      <c r="BF217" s="15"/>
      <c r="BG217" s="15"/>
      <c r="BH217" s="15"/>
      <c r="BI217" s="15"/>
      <c r="BJ217" s="15"/>
      <c r="BK217" s="15"/>
      <c r="BL217" s="15"/>
      <c r="BM217" s="15"/>
      <c r="BN217" s="15"/>
      <c r="BO217" s="15"/>
      <c r="BP217" s="15"/>
      <c r="BQ217" s="15"/>
      <c r="BR217" s="15"/>
      <c r="BS217" s="15"/>
      <c r="BT217" s="15"/>
      <c r="BU217" s="15"/>
      <c r="BV217" s="15"/>
      <c r="BW217" s="15"/>
      <c r="BX217" s="15"/>
      <c r="BY217" s="15"/>
      <c r="BZ217" s="15"/>
      <c r="CA217" s="8"/>
      <c r="CB217" s="51">
        <v>26.0</v>
      </c>
      <c r="CC217" s="51">
        <f>data!$K47</f>
        <v>45</v>
      </c>
      <c r="CD217" s="51">
        <f>data!$L47</f>
        <v>24</v>
      </c>
      <c r="CE217" s="75">
        <f t="shared" si="46"/>
        <v>4615.384615</v>
      </c>
      <c r="CF217" s="76">
        <f t="shared" si="47"/>
        <v>1</v>
      </c>
      <c r="CG217" s="76">
        <f t="shared" si="48"/>
        <v>1</v>
      </c>
      <c r="CH217" s="76">
        <f t="shared" si="49"/>
        <v>0.09559508614</v>
      </c>
      <c r="CI217" s="77">
        <f t="shared" si="50"/>
        <v>4863.636364</v>
      </c>
      <c r="CJ217" s="77">
        <f t="shared" si="51"/>
        <v>2266.727273</v>
      </c>
      <c r="CK217" s="75">
        <f t="shared" si="52"/>
        <v>110769.2308</v>
      </c>
      <c r="CL217" s="77">
        <f t="shared" si="53"/>
        <v>1820</v>
      </c>
      <c r="CM217" s="77">
        <f t="shared" si="54"/>
        <v>736.3636364</v>
      </c>
      <c r="CN217" s="76">
        <f t="shared" si="55"/>
        <v>2.672327672</v>
      </c>
      <c r="CO217" s="76">
        <f t="shared" si="56"/>
        <v>3.078271605</v>
      </c>
      <c r="CP217" s="77">
        <f t="shared" si="57"/>
        <v>0</v>
      </c>
      <c r="CQ217" s="77">
        <f t="shared" si="58"/>
        <v>1716.409688</v>
      </c>
      <c r="CR217" s="77">
        <f t="shared" si="59"/>
        <v>0</v>
      </c>
      <c r="CS217" s="75">
        <f t="shared" si="60"/>
        <v>41193.83252</v>
      </c>
    </row>
    <row r="218" ht="14.25" customHeigh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c r="BK218" s="15"/>
      <c r="BL218" s="15"/>
      <c r="BM218" s="15"/>
      <c r="BN218" s="15"/>
      <c r="BO218" s="15"/>
      <c r="BP218" s="15"/>
      <c r="BQ218" s="15"/>
      <c r="BR218" s="15"/>
      <c r="BS218" s="15"/>
      <c r="BT218" s="15"/>
      <c r="BU218" s="15"/>
      <c r="BV218" s="15"/>
      <c r="BW218" s="15"/>
      <c r="BX218" s="15"/>
      <c r="BY218" s="15"/>
      <c r="BZ218" s="15"/>
      <c r="CA218" s="8"/>
      <c r="CB218" s="51">
        <v>27.0</v>
      </c>
      <c r="CC218" s="51">
        <f>data!$K48</f>
        <v>46</v>
      </c>
      <c r="CD218" s="51">
        <f>data!$L48</f>
        <v>6</v>
      </c>
      <c r="CE218" s="75">
        <f t="shared" si="46"/>
        <v>4800</v>
      </c>
      <c r="CF218" s="76">
        <f t="shared" si="47"/>
        <v>1</v>
      </c>
      <c r="CG218" s="76">
        <f t="shared" si="48"/>
        <v>1</v>
      </c>
      <c r="CH218" s="76">
        <f t="shared" si="49"/>
        <v>0</v>
      </c>
      <c r="CI218" s="77">
        <f t="shared" si="50"/>
        <v>4800</v>
      </c>
      <c r="CJ218" s="77">
        <f t="shared" si="51"/>
        <v>2233.4</v>
      </c>
      <c r="CK218" s="75">
        <f t="shared" si="52"/>
        <v>28800</v>
      </c>
      <c r="CL218" s="77">
        <f t="shared" si="53"/>
        <v>1850</v>
      </c>
      <c r="CM218" s="77">
        <f t="shared" si="54"/>
        <v>750</v>
      </c>
      <c r="CN218" s="76">
        <f t="shared" si="55"/>
        <v>2.594594595</v>
      </c>
      <c r="CO218" s="76">
        <f t="shared" si="56"/>
        <v>2.977866667</v>
      </c>
      <c r="CP218" s="77">
        <f t="shared" si="57"/>
        <v>0</v>
      </c>
      <c r="CQ218" s="77">
        <f t="shared" si="58"/>
        <v>1850</v>
      </c>
      <c r="CR218" s="77">
        <f t="shared" si="59"/>
        <v>0</v>
      </c>
      <c r="CS218" s="75">
        <f t="shared" si="60"/>
        <v>11100</v>
      </c>
    </row>
    <row r="219" ht="14.25" customHeigh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15"/>
      <c r="AU219" s="15"/>
      <c r="AV219" s="15"/>
      <c r="AW219" s="15"/>
      <c r="AX219" s="15"/>
      <c r="AY219" s="15"/>
      <c r="AZ219" s="15"/>
      <c r="BA219" s="15"/>
      <c r="BB219" s="15"/>
      <c r="BC219" s="15"/>
      <c r="BD219" s="15"/>
      <c r="BE219" s="15"/>
      <c r="BF219" s="15"/>
      <c r="BG219" s="15"/>
      <c r="BH219" s="15"/>
      <c r="BI219" s="15"/>
      <c r="BJ219" s="15"/>
      <c r="BK219" s="15"/>
      <c r="BL219" s="15"/>
      <c r="BM219" s="15"/>
      <c r="BN219" s="15"/>
      <c r="BO219" s="15"/>
      <c r="BP219" s="15"/>
      <c r="BQ219" s="15"/>
      <c r="BR219" s="15"/>
      <c r="BS219" s="15"/>
      <c r="BT219" s="15"/>
      <c r="BU219" s="15"/>
      <c r="BV219" s="15"/>
      <c r="BW219" s="15"/>
      <c r="BX219" s="15"/>
      <c r="BY219" s="15"/>
      <c r="BZ219" s="15"/>
      <c r="CA219" s="8"/>
      <c r="CB219" s="51">
        <v>28.0</v>
      </c>
      <c r="CC219" s="51">
        <f>data!$K49</f>
        <v>47</v>
      </c>
      <c r="CD219" s="51">
        <f>data!$L49</f>
        <v>0</v>
      </c>
      <c r="CE219" s="75">
        <f t="shared" si="46"/>
        <v>4984.615385</v>
      </c>
      <c r="CF219" s="76">
        <f t="shared" si="47"/>
        <v>1</v>
      </c>
      <c r="CG219" s="76">
        <f t="shared" si="48"/>
        <v>1</v>
      </c>
      <c r="CH219" s="76">
        <f t="shared" si="49"/>
        <v>0</v>
      </c>
      <c r="CI219" s="77">
        <f t="shared" si="50"/>
        <v>4736.363636</v>
      </c>
      <c r="CJ219" s="77">
        <f t="shared" si="51"/>
        <v>2200.072727</v>
      </c>
      <c r="CK219" s="75">
        <f t="shared" si="52"/>
        <v>0</v>
      </c>
      <c r="CL219" s="77">
        <f t="shared" si="53"/>
        <v>1880</v>
      </c>
      <c r="CM219" s="77">
        <f t="shared" si="54"/>
        <v>763.6363636</v>
      </c>
      <c r="CN219" s="76">
        <f t="shared" si="55"/>
        <v>2.51934236</v>
      </c>
      <c r="CO219" s="76">
        <f t="shared" si="56"/>
        <v>2.881047619</v>
      </c>
      <c r="CP219" s="77">
        <f t="shared" si="57"/>
        <v>0</v>
      </c>
      <c r="CQ219" s="77">
        <f t="shared" si="58"/>
        <v>0</v>
      </c>
      <c r="CR219" s="77">
        <f t="shared" si="59"/>
        <v>1880</v>
      </c>
      <c r="CS219" s="75">
        <f t="shared" si="60"/>
        <v>0</v>
      </c>
    </row>
    <row r="220" ht="14.25" customHeigh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8"/>
      <c r="CB220" s="51">
        <v>29.0</v>
      </c>
      <c r="CC220" s="51">
        <f>data!$K50</f>
        <v>48</v>
      </c>
      <c r="CD220" s="51">
        <f>data!$L50</f>
        <v>0</v>
      </c>
      <c r="CE220" s="75">
        <f t="shared" si="46"/>
        <v>5169.230769</v>
      </c>
      <c r="CF220" s="76">
        <f t="shared" si="47"/>
        <v>1</v>
      </c>
      <c r="CG220" s="76">
        <f t="shared" si="48"/>
        <v>1</v>
      </c>
      <c r="CH220" s="76">
        <f t="shared" si="49"/>
        <v>0</v>
      </c>
      <c r="CI220" s="77">
        <f t="shared" si="50"/>
        <v>4672.727273</v>
      </c>
      <c r="CJ220" s="77">
        <f t="shared" si="51"/>
        <v>2166.745455</v>
      </c>
      <c r="CK220" s="75">
        <f t="shared" si="52"/>
        <v>0</v>
      </c>
      <c r="CL220" s="77">
        <f t="shared" si="53"/>
        <v>1910</v>
      </c>
      <c r="CM220" s="77">
        <f t="shared" si="54"/>
        <v>777.2727273</v>
      </c>
      <c r="CN220" s="76">
        <f t="shared" si="55"/>
        <v>2.446454069</v>
      </c>
      <c r="CO220" s="76">
        <f t="shared" si="56"/>
        <v>2.787625731</v>
      </c>
      <c r="CP220" s="77">
        <f t="shared" si="57"/>
        <v>0</v>
      </c>
      <c r="CQ220" s="77">
        <f t="shared" si="58"/>
        <v>0</v>
      </c>
      <c r="CR220" s="77">
        <f t="shared" si="59"/>
        <v>1910</v>
      </c>
      <c r="CS220" s="75">
        <f t="shared" si="60"/>
        <v>0</v>
      </c>
    </row>
    <row r="221" ht="14.25" customHeigh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15"/>
      <c r="AU221" s="15"/>
      <c r="AV221" s="15"/>
      <c r="AW221" s="15"/>
      <c r="AX221" s="15"/>
      <c r="AY221" s="15"/>
      <c r="AZ221" s="15"/>
      <c r="BA221" s="15"/>
      <c r="BB221" s="15"/>
      <c r="BC221" s="15"/>
      <c r="BD221" s="15"/>
      <c r="BE221" s="15"/>
      <c r="BF221" s="15"/>
      <c r="BG221" s="15"/>
      <c r="BH221" s="15"/>
      <c r="BI221" s="15"/>
      <c r="BJ221" s="15"/>
      <c r="BK221" s="15"/>
      <c r="BL221" s="15"/>
      <c r="BM221" s="15"/>
      <c r="BN221" s="15"/>
      <c r="BO221" s="15"/>
      <c r="BP221" s="15"/>
      <c r="BQ221" s="15"/>
      <c r="BR221" s="15"/>
      <c r="BS221" s="15"/>
      <c r="BT221" s="15"/>
      <c r="BU221" s="15"/>
      <c r="BV221" s="15"/>
      <c r="BW221" s="15"/>
      <c r="BX221" s="15"/>
      <c r="BY221" s="15"/>
      <c r="BZ221" s="15"/>
      <c r="CA221" s="8"/>
      <c r="CB221" s="51">
        <v>30.0</v>
      </c>
      <c r="CC221" s="51">
        <f>data!$K51</f>
        <v>49</v>
      </c>
      <c r="CD221" s="51">
        <f>data!$L51</f>
        <v>0</v>
      </c>
      <c r="CE221" s="75">
        <f t="shared" si="46"/>
        <v>5353.846154</v>
      </c>
      <c r="CF221" s="76">
        <f t="shared" si="47"/>
        <v>1</v>
      </c>
      <c r="CG221" s="76">
        <f t="shared" si="48"/>
        <v>1</v>
      </c>
      <c r="CH221" s="76">
        <f t="shared" si="49"/>
        <v>0</v>
      </c>
      <c r="CI221" s="77">
        <f t="shared" si="50"/>
        <v>4609.090909</v>
      </c>
      <c r="CJ221" s="77">
        <f t="shared" si="51"/>
        <v>2133.418182</v>
      </c>
      <c r="CK221" s="75">
        <f t="shared" si="52"/>
        <v>0</v>
      </c>
      <c r="CL221" s="77">
        <f t="shared" si="53"/>
        <v>1940</v>
      </c>
      <c r="CM221" s="77">
        <f t="shared" si="54"/>
        <v>790.9090909</v>
      </c>
      <c r="CN221" s="76">
        <f t="shared" si="55"/>
        <v>2.375820056</v>
      </c>
      <c r="CO221" s="76">
        <f t="shared" si="56"/>
        <v>2.697425287</v>
      </c>
      <c r="CP221" s="77">
        <f t="shared" si="57"/>
        <v>0</v>
      </c>
      <c r="CQ221" s="77">
        <f t="shared" si="58"/>
        <v>0</v>
      </c>
      <c r="CR221" s="77">
        <f t="shared" si="59"/>
        <v>1940</v>
      </c>
      <c r="CS221" s="75">
        <f t="shared" si="60"/>
        <v>0</v>
      </c>
    </row>
    <row r="222" ht="14.25" customHeigh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c r="BC222" s="15"/>
      <c r="BD222" s="15"/>
      <c r="BE222" s="15"/>
      <c r="BF222" s="15"/>
      <c r="BG222" s="15"/>
      <c r="BH222" s="15"/>
      <c r="BI222" s="15"/>
      <c r="BJ222" s="15"/>
      <c r="BK222" s="15"/>
      <c r="BL222" s="15"/>
      <c r="BM222" s="15"/>
      <c r="BN222" s="15"/>
      <c r="BO222" s="15"/>
      <c r="BP222" s="15"/>
      <c r="BQ222" s="15"/>
      <c r="BR222" s="15"/>
      <c r="BS222" s="15"/>
      <c r="BT222" s="15"/>
      <c r="BU222" s="15"/>
      <c r="BV222" s="15"/>
      <c r="BW222" s="15"/>
      <c r="BX222" s="15"/>
      <c r="BY222" s="15"/>
      <c r="BZ222" s="15"/>
      <c r="CA222" s="8"/>
      <c r="CB222" s="51">
        <v>31.0</v>
      </c>
      <c r="CC222" s="51">
        <f>data!$K52</f>
        <v>50</v>
      </c>
      <c r="CD222" s="51">
        <f>data!$L52</f>
        <v>0</v>
      </c>
      <c r="CE222" s="75">
        <f t="shared" si="46"/>
        <v>5538.461538</v>
      </c>
      <c r="CF222" s="76">
        <f t="shared" si="47"/>
        <v>1</v>
      </c>
      <c r="CG222" s="76">
        <f t="shared" si="48"/>
        <v>1</v>
      </c>
      <c r="CH222" s="76">
        <f t="shared" si="49"/>
        <v>0</v>
      </c>
      <c r="CI222" s="77">
        <f t="shared" si="50"/>
        <v>4545.454545</v>
      </c>
      <c r="CJ222" s="77">
        <f t="shared" si="51"/>
        <v>2100.090909</v>
      </c>
      <c r="CK222" s="75">
        <f t="shared" si="52"/>
        <v>0</v>
      </c>
      <c r="CL222" s="77">
        <f t="shared" si="53"/>
        <v>1970</v>
      </c>
      <c r="CM222" s="77">
        <f t="shared" si="54"/>
        <v>804.5454545</v>
      </c>
      <c r="CN222" s="76">
        <f t="shared" si="55"/>
        <v>2.307337333</v>
      </c>
      <c r="CO222" s="76">
        <f t="shared" si="56"/>
        <v>2.610282486</v>
      </c>
      <c r="CP222" s="77">
        <f t="shared" si="57"/>
        <v>0</v>
      </c>
      <c r="CQ222" s="77">
        <f t="shared" si="58"/>
        <v>0</v>
      </c>
      <c r="CR222" s="77">
        <f t="shared" si="59"/>
        <v>1970</v>
      </c>
      <c r="CS222" s="75">
        <f t="shared" si="60"/>
        <v>0</v>
      </c>
    </row>
    <row r="223" ht="14.25" customHeigh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15"/>
      <c r="AU223" s="15"/>
      <c r="AV223" s="15"/>
      <c r="AW223" s="15"/>
      <c r="AX223" s="15"/>
      <c r="AY223" s="15"/>
      <c r="AZ223" s="15"/>
      <c r="BA223" s="15"/>
      <c r="BB223" s="15"/>
      <c r="BC223" s="15"/>
      <c r="BD223" s="15"/>
      <c r="BE223" s="15"/>
      <c r="BF223" s="15"/>
      <c r="BG223" s="15"/>
      <c r="BH223" s="15"/>
      <c r="BI223" s="15"/>
      <c r="BJ223" s="15"/>
      <c r="BK223" s="15"/>
      <c r="BL223" s="15"/>
      <c r="BM223" s="15"/>
      <c r="BN223" s="15"/>
      <c r="BO223" s="15"/>
      <c r="BP223" s="15"/>
      <c r="BQ223" s="15"/>
      <c r="BR223" s="15"/>
      <c r="BS223" s="15"/>
      <c r="BT223" s="15"/>
      <c r="BU223" s="15"/>
      <c r="BV223" s="15"/>
      <c r="BW223" s="15"/>
      <c r="BX223" s="15"/>
      <c r="BY223" s="15"/>
      <c r="BZ223" s="15"/>
      <c r="CA223" s="8"/>
      <c r="CB223" s="51"/>
      <c r="CC223" s="51"/>
      <c r="CD223" s="51">
        <f>SUM(CD192:CD222)</f>
        <v>6493</v>
      </c>
      <c r="CE223" s="51"/>
      <c r="CF223" s="51"/>
      <c r="CG223" s="51"/>
      <c r="CH223" s="51"/>
      <c r="CI223" s="51"/>
      <c r="CJ223" s="8"/>
      <c r="CK223" s="46">
        <f>SUM(CK192:CK222)</f>
        <v>12655753.85</v>
      </c>
      <c r="CL223" s="8"/>
      <c r="CM223" s="24"/>
      <c r="CN223" s="24"/>
      <c r="CO223" s="24"/>
      <c r="CP223" s="67"/>
      <c r="CQ223" s="67"/>
      <c r="CR223" s="8"/>
      <c r="CS223" s="106">
        <f>SUM(CS192:CS222)</f>
        <v>3193533.801</v>
      </c>
    </row>
    <row r="224" ht="14.25" customHeigh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c r="BD224" s="15"/>
      <c r="BE224" s="15"/>
      <c r="BF224" s="15"/>
      <c r="BG224" s="15"/>
      <c r="BH224" s="15"/>
      <c r="BI224" s="15"/>
      <c r="BJ224" s="15"/>
      <c r="BK224" s="15"/>
      <c r="BL224" s="15"/>
      <c r="BM224" s="15"/>
      <c r="BN224" s="15"/>
      <c r="BO224" s="15"/>
      <c r="BP224" s="15"/>
      <c r="BQ224" s="15"/>
      <c r="BR224" s="15"/>
      <c r="BS224" s="15"/>
      <c r="BT224" s="15"/>
      <c r="BU224" s="15"/>
      <c r="BV224" s="15"/>
      <c r="BW224" s="15"/>
      <c r="BX224" s="15"/>
      <c r="BY224" s="15"/>
      <c r="BZ224" s="15"/>
      <c r="CA224" s="8"/>
      <c r="CB224" s="8"/>
      <c r="CC224" s="8"/>
      <c r="CD224" s="8"/>
      <c r="CE224" s="8"/>
      <c r="CF224" s="8"/>
      <c r="CG224" s="8"/>
      <c r="CH224" s="8"/>
      <c r="CI224" s="8"/>
      <c r="CJ224" s="8"/>
      <c r="CK224" s="8"/>
      <c r="CL224" s="8"/>
      <c r="CM224" s="8"/>
      <c r="CN224" s="8"/>
      <c r="CO224" s="8"/>
      <c r="CP224" s="8"/>
      <c r="CQ224" s="8"/>
      <c r="CR224" s="8"/>
      <c r="CS224" s="8"/>
    </row>
    <row r="225" ht="14.25" customHeigh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c r="BD225" s="15"/>
      <c r="BE225" s="15"/>
      <c r="BF225" s="15"/>
      <c r="BG225" s="15"/>
      <c r="BH225" s="15"/>
      <c r="BI225" s="15"/>
      <c r="BJ225" s="15"/>
      <c r="BK225" s="15"/>
      <c r="BL225" s="15"/>
      <c r="BM225" s="15"/>
      <c r="BN225" s="15"/>
      <c r="BO225" s="15"/>
      <c r="BP225" s="15"/>
      <c r="BQ225" s="15"/>
      <c r="BR225" s="15"/>
      <c r="BS225" s="15"/>
      <c r="BT225" s="15"/>
      <c r="BU225" s="15"/>
      <c r="BV225" s="15"/>
      <c r="BW225" s="15"/>
      <c r="BX225" s="15"/>
      <c r="BY225" s="15"/>
      <c r="BZ225" s="15"/>
      <c r="CA225" s="8"/>
      <c r="CB225" s="8"/>
      <c r="CC225" s="8"/>
      <c r="CD225" s="8"/>
      <c r="CE225" s="8"/>
      <c r="CF225" s="8"/>
      <c r="CG225" s="8"/>
      <c r="CH225" s="8"/>
      <c r="CI225" s="8"/>
      <c r="CJ225" s="8"/>
      <c r="CK225" s="8"/>
      <c r="CL225" s="8"/>
      <c r="CM225" s="8"/>
      <c r="CN225" s="8"/>
      <c r="CO225" s="8"/>
      <c r="CP225" s="8"/>
      <c r="CQ225" s="8"/>
      <c r="CR225" s="8"/>
      <c r="CS225" s="8"/>
    </row>
    <row r="226" ht="14.25" customHeigh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c r="BK226" s="15"/>
      <c r="BL226" s="15"/>
      <c r="BM226" s="15"/>
      <c r="BN226" s="15"/>
      <c r="BO226" s="15"/>
      <c r="BP226" s="15"/>
      <c r="BQ226" s="15"/>
      <c r="BR226" s="15"/>
      <c r="BS226" s="15"/>
      <c r="BT226" s="15"/>
      <c r="BU226" s="15"/>
      <c r="BV226" s="15"/>
      <c r="BW226" s="15"/>
      <c r="BX226" s="15"/>
      <c r="BY226" s="15"/>
      <c r="BZ226" s="15"/>
      <c r="CA226" s="8"/>
      <c r="CB226" s="8"/>
      <c r="CC226" s="8"/>
      <c r="CD226" s="8"/>
      <c r="CE226" s="8"/>
      <c r="CF226" s="8"/>
      <c r="CG226" s="8"/>
      <c r="CH226" s="8"/>
      <c r="CI226" s="8"/>
      <c r="CJ226" s="8"/>
      <c r="CK226" s="8"/>
      <c r="CL226" s="8"/>
      <c r="CM226" s="8"/>
      <c r="CN226" s="8"/>
      <c r="CO226" s="8"/>
      <c r="CP226" s="8"/>
      <c r="CQ226" s="8"/>
      <c r="CR226" s="8"/>
      <c r="CS226" s="8"/>
    </row>
    <row r="227" ht="14.25" customHeigh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15"/>
      <c r="AU227" s="15"/>
      <c r="AV227" s="15"/>
      <c r="AW227" s="15"/>
      <c r="AX227" s="15"/>
      <c r="AY227" s="15"/>
      <c r="AZ227" s="15"/>
      <c r="BA227" s="15"/>
      <c r="BB227" s="15"/>
      <c r="BC227" s="15"/>
      <c r="BD227" s="15"/>
      <c r="BE227" s="15"/>
      <c r="BF227" s="15"/>
      <c r="BG227" s="15"/>
      <c r="BH227" s="15"/>
      <c r="BI227" s="15"/>
      <c r="BJ227" s="15"/>
      <c r="BK227" s="15"/>
      <c r="BL227" s="15"/>
      <c r="BM227" s="15"/>
      <c r="BN227" s="15"/>
      <c r="BO227" s="15"/>
      <c r="BP227" s="15"/>
      <c r="BQ227" s="15"/>
      <c r="BR227" s="15"/>
      <c r="BS227" s="15"/>
      <c r="BT227" s="15"/>
      <c r="BU227" s="15"/>
      <c r="BV227" s="15"/>
      <c r="BW227" s="15"/>
      <c r="BX227" s="15"/>
      <c r="BY227" s="15"/>
      <c r="BZ227" s="15"/>
      <c r="CA227" s="8"/>
      <c r="CB227" s="8"/>
      <c r="CC227" s="8"/>
      <c r="CD227" s="8"/>
      <c r="CE227" s="8"/>
      <c r="CF227" s="8"/>
      <c r="CG227" s="8"/>
      <c r="CH227" s="8"/>
      <c r="CI227" s="8"/>
      <c r="CJ227" s="8"/>
      <c r="CK227" s="8"/>
      <c r="CL227" s="8"/>
      <c r="CM227" s="8"/>
      <c r="CN227" s="8"/>
      <c r="CO227" s="8"/>
      <c r="CP227" s="8"/>
      <c r="CQ227" s="8"/>
      <c r="CR227" s="8"/>
      <c r="CS227" s="8"/>
    </row>
    <row r="228" ht="14.25" customHeight="1">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8"/>
      <c r="CB228" s="8"/>
      <c r="CC228" s="8"/>
      <c r="CD228" s="8"/>
      <c r="CE228" s="8"/>
      <c r="CF228" s="8"/>
      <c r="CG228" s="8"/>
      <c r="CH228" s="8"/>
      <c r="CI228" s="8"/>
      <c r="CJ228" s="8"/>
      <c r="CK228" s="8"/>
      <c r="CL228" s="8"/>
      <c r="CM228" s="8"/>
      <c r="CN228" s="8"/>
      <c r="CO228" s="8"/>
      <c r="CP228" s="8"/>
      <c r="CQ228" s="8"/>
      <c r="CR228" s="8"/>
      <c r="CS228" s="8"/>
    </row>
    <row r="229" ht="14.25" customHeight="1">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15"/>
      <c r="BO229" s="15"/>
      <c r="BP229" s="15"/>
      <c r="BQ229" s="15"/>
      <c r="BR229" s="15"/>
      <c r="BS229" s="15"/>
      <c r="BT229" s="15"/>
      <c r="BU229" s="15"/>
      <c r="BV229" s="15"/>
      <c r="BW229" s="15"/>
      <c r="BX229" s="15"/>
      <c r="BY229" s="15"/>
      <c r="BZ229" s="15"/>
      <c r="CA229" s="8"/>
      <c r="CB229" s="8"/>
      <c r="CC229" s="8"/>
      <c r="CD229" s="8"/>
      <c r="CE229" s="8"/>
      <c r="CF229" s="8"/>
      <c r="CG229" s="8"/>
      <c r="CH229" s="8"/>
      <c r="CI229" s="8"/>
      <c r="CJ229" s="8"/>
      <c r="CK229" s="8"/>
      <c r="CL229" s="8"/>
      <c r="CM229" s="8"/>
      <c r="CN229" s="8"/>
      <c r="CO229" s="8"/>
      <c r="CP229" s="8"/>
      <c r="CQ229" s="8"/>
      <c r="CR229" s="8"/>
      <c r="CS229" s="8"/>
    </row>
    <row r="230" ht="14.25" customHeight="1">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15"/>
      <c r="BO230" s="15"/>
      <c r="BP230" s="15"/>
      <c r="BQ230" s="15"/>
      <c r="BR230" s="15"/>
      <c r="BS230" s="15"/>
      <c r="BT230" s="15"/>
      <c r="BU230" s="15"/>
      <c r="BV230" s="15"/>
      <c r="BW230" s="15"/>
      <c r="BX230" s="15"/>
      <c r="BY230" s="15"/>
      <c r="BZ230" s="15"/>
      <c r="CA230" s="8"/>
      <c r="CB230" s="8"/>
      <c r="CC230" s="8"/>
      <c r="CD230" s="8"/>
      <c r="CE230" s="8"/>
      <c r="CF230" s="8"/>
      <c r="CG230" s="8"/>
      <c r="CH230" s="8"/>
      <c r="CI230" s="8"/>
      <c r="CJ230" s="8"/>
      <c r="CK230" s="8"/>
      <c r="CL230" s="8"/>
      <c r="CM230" s="8"/>
      <c r="CN230" s="8"/>
      <c r="CO230" s="8"/>
      <c r="CP230" s="8"/>
      <c r="CQ230" s="8"/>
      <c r="CR230" s="8"/>
      <c r="CS230" s="8"/>
    </row>
    <row r="231" ht="14.25" customHeight="1">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15"/>
      <c r="AU231" s="15"/>
      <c r="AV231" s="15"/>
      <c r="AW231" s="15"/>
      <c r="AX231" s="15"/>
      <c r="AY231" s="15"/>
      <c r="AZ231" s="15"/>
      <c r="BA231" s="15"/>
      <c r="BB231" s="15"/>
      <c r="BC231" s="15"/>
      <c r="BD231" s="15"/>
      <c r="BE231" s="15"/>
      <c r="BF231" s="15"/>
      <c r="BG231" s="15"/>
      <c r="BH231" s="15"/>
      <c r="BI231" s="15"/>
      <c r="BJ231" s="15"/>
      <c r="BK231" s="15"/>
      <c r="BL231" s="15"/>
      <c r="BM231" s="15"/>
      <c r="BN231" s="15"/>
      <c r="BO231" s="15"/>
      <c r="BP231" s="15"/>
      <c r="BQ231" s="15"/>
      <c r="BR231" s="15"/>
      <c r="BS231" s="15"/>
      <c r="BT231" s="15"/>
      <c r="BU231" s="15"/>
      <c r="BV231" s="15"/>
      <c r="BW231" s="15"/>
      <c r="BX231" s="15"/>
      <c r="BY231" s="15"/>
      <c r="BZ231" s="15"/>
      <c r="CA231" s="8"/>
      <c r="CB231" s="8"/>
      <c r="CC231" s="8"/>
      <c r="CD231" s="8"/>
      <c r="CE231" s="8"/>
      <c r="CF231" s="8"/>
      <c r="CG231" s="8"/>
      <c r="CH231" s="8"/>
      <c r="CI231" s="8"/>
      <c r="CJ231" s="8"/>
      <c r="CK231" s="8"/>
      <c r="CL231" s="8"/>
      <c r="CM231" s="8"/>
      <c r="CN231" s="8"/>
      <c r="CO231" s="8"/>
      <c r="CP231" s="8"/>
      <c r="CQ231" s="8"/>
      <c r="CR231" s="8"/>
      <c r="CS231" s="8"/>
    </row>
    <row r="232" ht="14.25" customHeight="1">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15"/>
      <c r="BO232" s="15"/>
      <c r="BP232" s="15"/>
      <c r="BQ232" s="15"/>
      <c r="BR232" s="15"/>
      <c r="BS232" s="15"/>
      <c r="BT232" s="15"/>
      <c r="BU232" s="15"/>
      <c r="BV232" s="15"/>
      <c r="BW232" s="15"/>
      <c r="BX232" s="15"/>
      <c r="BY232" s="15"/>
      <c r="BZ232" s="15"/>
      <c r="CA232" s="8"/>
      <c r="CB232" s="8"/>
      <c r="CC232" s="8"/>
      <c r="CD232" s="8"/>
      <c r="CE232" s="8"/>
      <c r="CF232" s="8"/>
      <c r="CG232" s="8"/>
      <c r="CH232" s="8"/>
      <c r="CI232" s="8"/>
      <c r="CJ232" s="8"/>
      <c r="CK232" s="8"/>
      <c r="CL232" s="8"/>
      <c r="CM232" s="8"/>
      <c r="CN232" s="8"/>
      <c r="CO232" s="8"/>
      <c r="CP232" s="8"/>
      <c r="CQ232" s="8"/>
      <c r="CR232" s="8"/>
      <c r="CS232" s="8"/>
    </row>
    <row r="233" ht="14.25" customHeight="1">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15"/>
      <c r="BO233" s="15"/>
      <c r="BP233" s="15"/>
      <c r="BQ233" s="15"/>
      <c r="BR233" s="15"/>
      <c r="BS233" s="15"/>
      <c r="BT233" s="15"/>
      <c r="BU233" s="15"/>
      <c r="BV233" s="15"/>
      <c r="BW233" s="15"/>
      <c r="BX233" s="15"/>
      <c r="BY233" s="15"/>
      <c r="BZ233" s="15"/>
      <c r="CA233" s="8"/>
      <c r="CB233" s="8"/>
      <c r="CC233" s="8"/>
      <c r="CD233" s="8"/>
      <c r="CE233" s="8"/>
      <c r="CF233" s="8"/>
      <c r="CG233" s="8"/>
      <c r="CH233" s="8"/>
      <c r="CI233" s="8"/>
      <c r="CJ233" s="8"/>
      <c r="CK233" s="8"/>
      <c r="CL233" s="8"/>
      <c r="CM233" s="8"/>
      <c r="CN233" s="8"/>
      <c r="CO233" s="8"/>
      <c r="CP233" s="8"/>
      <c r="CQ233" s="8"/>
      <c r="CR233" s="8"/>
      <c r="CS233" s="8"/>
    </row>
    <row r="234" ht="14.25" customHeight="1">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15"/>
      <c r="BO234" s="15"/>
      <c r="BP234" s="15"/>
      <c r="BQ234" s="15"/>
      <c r="BR234" s="15"/>
      <c r="BS234" s="15"/>
      <c r="BT234" s="15"/>
      <c r="BU234" s="15"/>
      <c r="BV234" s="15"/>
      <c r="BW234" s="15"/>
      <c r="BX234" s="15"/>
      <c r="BY234" s="15"/>
      <c r="BZ234" s="15"/>
      <c r="CA234" s="8"/>
      <c r="CB234" s="8"/>
      <c r="CC234" s="8"/>
      <c r="CD234" s="8"/>
      <c r="CE234" s="8"/>
      <c r="CF234" s="8"/>
      <c r="CG234" s="8"/>
      <c r="CH234" s="8"/>
      <c r="CI234" s="8"/>
      <c r="CJ234" s="8"/>
      <c r="CK234" s="8"/>
      <c r="CL234" s="8"/>
      <c r="CM234" s="8"/>
      <c r="CN234" s="8"/>
      <c r="CO234" s="8"/>
      <c r="CP234" s="8"/>
      <c r="CQ234" s="8"/>
      <c r="CR234" s="8"/>
      <c r="CS234" s="8"/>
    </row>
    <row r="235" ht="14.25" customHeight="1">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15"/>
      <c r="BO235" s="15"/>
      <c r="BP235" s="15"/>
      <c r="BQ235" s="15"/>
      <c r="BR235" s="15"/>
      <c r="BS235" s="15"/>
      <c r="BT235" s="15"/>
      <c r="BU235" s="15"/>
      <c r="BV235" s="15"/>
      <c r="BW235" s="15"/>
      <c r="BX235" s="15"/>
      <c r="BY235" s="15"/>
      <c r="BZ235" s="15"/>
      <c r="CA235" s="8"/>
      <c r="CB235" s="8"/>
      <c r="CC235" s="8"/>
      <c r="CD235" s="8"/>
      <c r="CE235" s="8"/>
      <c r="CF235" s="8"/>
      <c r="CG235" s="8"/>
      <c r="CH235" s="8"/>
      <c r="CI235" s="8"/>
      <c r="CJ235" s="8"/>
      <c r="CK235" s="8"/>
      <c r="CL235" s="8"/>
      <c r="CM235" s="8"/>
      <c r="CN235" s="8"/>
      <c r="CO235" s="8"/>
      <c r="CP235" s="8"/>
      <c r="CQ235" s="8"/>
      <c r="CR235" s="8"/>
      <c r="CS235" s="8"/>
    </row>
    <row r="236" ht="14.25" customHeight="1">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8"/>
      <c r="CB236" s="8"/>
      <c r="CC236" s="8"/>
      <c r="CD236" s="8"/>
      <c r="CE236" s="8"/>
      <c r="CF236" s="8"/>
      <c r="CG236" s="8"/>
      <c r="CH236" s="8"/>
      <c r="CI236" s="8"/>
      <c r="CJ236" s="8"/>
      <c r="CK236" s="8"/>
      <c r="CL236" s="8"/>
      <c r="CM236" s="8"/>
      <c r="CN236" s="8"/>
      <c r="CO236" s="8"/>
      <c r="CP236" s="8"/>
      <c r="CQ236" s="8"/>
      <c r="CR236" s="8"/>
      <c r="CS236" s="8"/>
    </row>
    <row r="237" ht="14.25" customHeight="1">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15"/>
      <c r="BD237" s="15"/>
      <c r="BE237" s="15"/>
      <c r="BF237" s="15"/>
      <c r="BG237" s="15"/>
      <c r="BH237" s="15"/>
      <c r="BI237" s="15"/>
      <c r="BJ237" s="15"/>
      <c r="BK237" s="15"/>
      <c r="BL237" s="15"/>
      <c r="BM237" s="15"/>
      <c r="BN237" s="15"/>
      <c r="BO237" s="15"/>
      <c r="BP237" s="15"/>
      <c r="BQ237" s="15"/>
      <c r="BR237" s="15"/>
      <c r="BS237" s="15"/>
      <c r="BT237" s="15"/>
      <c r="BU237" s="15"/>
      <c r="BV237" s="15"/>
      <c r="BW237" s="15"/>
      <c r="BX237" s="15"/>
      <c r="BY237" s="15"/>
      <c r="BZ237" s="15"/>
      <c r="CA237" s="8"/>
      <c r="CB237" s="8"/>
      <c r="CC237" s="8"/>
      <c r="CD237" s="8"/>
      <c r="CE237" s="8"/>
      <c r="CF237" s="8"/>
      <c r="CG237" s="8"/>
      <c r="CH237" s="8"/>
      <c r="CI237" s="8"/>
      <c r="CJ237" s="8"/>
      <c r="CK237" s="8"/>
      <c r="CL237" s="8"/>
      <c r="CM237" s="8"/>
      <c r="CN237" s="8"/>
      <c r="CO237" s="8"/>
      <c r="CP237" s="8"/>
      <c r="CQ237" s="8"/>
      <c r="CR237" s="8"/>
      <c r="CS237" s="8"/>
    </row>
    <row r="238" ht="14.25" customHeight="1">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c r="BC238" s="15"/>
      <c r="BD238" s="15"/>
      <c r="BE238" s="15"/>
      <c r="BF238" s="15"/>
      <c r="BG238" s="15"/>
      <c r="BH238" s="15"/>
      <c r="BI238" s="15"/>
      <c r="BJ238" s="15"/>
      <c r="BK238" s="15"/>
      <c r="BL238" s="15"/>
      <c r="BM238" s="15"/>
      <c r="BN238" s="15"/>
      <c r="BO238" s="15"/>
      <c r="BP238" s="15"/>
      <c r="BQ238" s="15"/>
      <c r="BR238" s="15"/>
      <c r="BS238" s="15"/>
      <c r="BT238" s="15"/>
      <c r="BU238" s="15"/>
      <c r="BV238" s="15"/>
      <c r="BW238" s="15"/>
      <c r="BX238" s="15"/>
      <c r="BY238" s="15"/>
      <c r="BZ238" s="15"/>
      <c r="CA238" s="8"/>
      <c r="CB238" s="8"/>
      <c r="CC238" s="8"/>
      <c r="CD238" s="8"/>
      <c r="CE238" s="8"/>
      <c r="CF238" s="8"/>
      <c r="CG238" s="8"/>
      <c r="CH238" s="8"/>
      <c r="CI238" s="8"/>
      <c r="CJ238" s="8"/>
      <c r="CK238" s="8"/>
      <c r="CL238" s="8"/>
      <c r="CM238" s="8"/>
      <c r="CN238" s="8"/>
      <c r="CO238" s="8"/>
      <c r="CP238" s="8"/>
      <c r="CQ238" s="8"/>
      <c r="CR238" s="8"/>
      <c r="CS238" s="8"/>
    </row>
    <row r="239" ht="14.25" customHeight="1">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15"/>
      <c r="BO239" s="15"/>
      <c r="BP239" s="15"/>
      <c r="BQ239" s="15"/>
      <c r="BR239" s="15"/>
      <c r="BS239" s="15"/>
      <c r="BT239" s="15"/>
      <c r="BU239" s="15"/>
      <c r="BV239" s="15"/>
      <c r="BW239" s="15"/>
      <c r="BX239" s="15"/>
      <c r="BY239" s="15"/>
      <c r="BZ239" s="15"/>
      <c r="CA239" s="8"/>
      <c r="CB239" s="8"/>
      <c r="CC239" s="8"/>
      <c r="CD239" s="8"/>
      <c r="CE239" s="8"/>
      <c r="CF239" s="8"/>
      <c r="CG239" s="8"/>
      <c r="CH239" s="8"/>
      <c r="CI239" s="8"/>
      <c r="CJ239" s="8"/>
      <c r="CK239" s="8"/>
      <c r="CL239" s="8"/>
      <c r="CM239" s="8"/>
      <c r="CN239" s="8"/>
      <c r="CO239" s="8"/>
      <c r="CP239" s="8"/>
      <c r="CQ239" s="8"/>
      <c r="CR239" s="8"/>
      <c r="CS239" s="8"/>
    </row>
    <row r="240" ht="14.25" customHeight="1">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c r="BK240" s="15"/>
      <c r="BL240" s="15"/>
      <c r="BM240" s="15"/>
      <c r="BN240" s="15"/>
      <c r="BO240" s="15"/>
      <c r="BP240" s="15"/>
      <c r="BQ240" s="15"/>
      <c r="BR240" s="15"/>
      <c r="BS240" s="15"/>
      <c r="BT240" s="15"/>
      <c r="BU240" s="15"/>
      <c r="BV240" s="15"/>
      <c r="BW240" s="15"/>
      <c r="BX240" s="15"/>
      <c r="BY240" s="15"/>
      <c r="BZ240" s="15"/>
      <c r="CA240" s="8"/>
      <c r="CB240" s="8"/>
      <c r="CC240" s="8"/>
      <c r="CD240" s="8"/>
      <c r="CE240" s="8"/>
      <c r="CF240" s="8"/>
      <c r="CG240" s="8"/>
      <c r="CH240" s="8"/>
      <c r="CI240" s="8"/>
      <c r="CJ240" s="8"/>
      <c r="CK240" s="8"/>
      <c r="CL240" s="8"/>
      <c r="CM240" s="8"/>
      <c r="CN240" s="8"/>
      <c r="CO240" s="8"/>
      <c r="CP240" s="8"/>
      <c r="CQ240" s="8"/>
      <c r="CR240" s="8"/>
      <c r="CS240" s="8"/>
    </row>
    <row r="241" ht="14.25" customHeight="1">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5"/>
      <c r="BC241" s="15"/>
      <c r="BD241" s="15"/>
      <c r="BE241" s="15"/>
      <c r="BF241" s="15"/>
      <c r="BG241" s="15"/>
      <c r="BH241" s="15"/>
      <c r="BI241" s="15"/>
      <c r="BJ241" s="15"/>
      <c r="BK241" s="15"/>
      <c r="BL241" s="15"/>
      <c r="BM241" s="15"/>
      <c r="BN241" s="15"/>
      <c r="BO241" s="15"/>
      <c r="BP241" s="15"/>
      <c r="BQ241" s="15"/>
      <c r="BR241" s="15"/>
      <c r="BS241" s="15"/>
      <c r="BT241" s="15"/>
      <c r="BU241" s="15"/>
      <c r="BV241" s="15"/>
      <c r="BW241" s="15"/>
      <c r="BX241" s="15"/>
      <c r="BY241" s="15"/>
      <c r="BZ241" s="15"/>
      <c r="CA241" s="8"/>
      <c r="CB241" s="8"/>
      <c r="CC241" s="8"/>
      <c r="CD241" s="8"/>
      <c r="CE241" s="8"/>
      <c r="CF241" s="8"/>
      <c r="CG241" s="8"/>
      <c r="CH241" s="8"/>
      <c r="CI241" s="8"/>
      <c r="CJ241" s="8"/>
      <c r="CK241" s="8"/>
      <c r="CL241" s="8"/>
      <c r="CM241" s="8"/>
      <c r="CN241" s="8"/>
      <c r="CO241" s="8"/>
      <c r="CP241" s="8"/>
      <c r="CQ241" s="8"/>
      <c r="CR241" s="8"/>
      <c r="CS241" s="8"/>
    </row>
    <row r="242" ht="14.25" customHeight="1">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15"/>
      <c r="BO242" s="15"/>
      <c r="BP242" s="15"/>
      <c r="BQ242" s="15"/>
      <c r="BR242" s="15"/>
      <c r="BS242" s="15"/>
      <c r="BT242" s="15"/>
      <c r="BU242" s="15"/>
      <c r="BV242" s="15"/>
      <c r="BW242" s="15"/>
      <c r="BX242" s="15"/>
      <c r="BY242" s="15"/>
      <c r="BZ242" s="15"/>
      <c r="CA242" s="8"/>
      <c r="CB242" s="8"/>
      <c r="CC242" s="8"/>
      <c r="CD242" s="8"/>
      <c r="CE242" s="8"/>
      <c r="CF242" s="8"/>
      <c r="CG242" s="8"/>
      <c r="CH242" s="8"/>
      <c r="CI242" s="8"/>
      <c r="CJ242" s="8"/>
      <c r="CK242" s="8"/>
      <c r="CL242" s="8"/>
      <c r="CM242" s="8"/>
      <c r="CN242" s="8"/>
      <c r="CO242" s="8"/>
      <c r="CP242" s="8"/>
      <c r="CQ242" s="8"/>
      <c r="CR242" s="8"/>
      <c r="CS242" s="8"/>
    </row>
    <row r="243" ht="14.25" customHeight="1">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15"/>
      <c r="BC243" s="15"/>
      <c r="BD243" s="15"/>
      <c r="BE243" s="15"/>
      <c r="BF243" s="15"/>
      <c r="BG243" s="15"/>
      <c r="BH243" s="15"/>
      <c r="BI243" s="15"/>
      <c r="BJ243" s="15"/>
      <c r="BK243" s="15"/>
      <c r="BL243" s="15"/>
      <c r="BM243" s="15"/>
      <c r="BN243" s="15"/>
      <c r="BO243" s="15"/>
      <c r="BP243" s="15"/>
      <c r="BQ243" s="15"/>
      <c r="BR243" s="15"/>
      <c r="BS243" s="15"/>
      <c r="BT243" s="15"/>
      <c r="BU243" s="15"/>
      <c r="BV243" s="15"/>
      <c r="BW243" s="15"/>
      <c r="BX243" s="15"/>
      <c r="BY243" s="15"/>
      <c r="BZ243" s="15"/>
      <c r="CA243" s="8"/>
      <c r="CB243" s="8"/>
      <c r="CC243" s="8"/>
      <c r="CD243" s="8"/>
      <c r="CE243" s="8"/>
      <c r="CF243" s="8"/>
      <c r="CG243" s="8"/>
      <c r="CH243" s="8"/>
      <c r="CI243" s="8"/>
      <c r="CJ243" s="8"/>
      <c r="CK243" s="8"/>
      <c r="CL243" s="8"/>
      <c r="CM243" s="8"/>
      <c r="CN243" s="8"/>
      <c r="CO243" s="8"/>
      <c r="CP243" s="8"/>
      <c r="CQ243" s="8"/>
      <c r="CR243" s="8"/>
      <c r="CS243" s="8"/>
    </row>
    <row r="244" ht="14.25" customHeight="1">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8"/>
      <c r="CB244" s="8"/>
      <c r="CC244" s="8"/>
      <c r="CD244" s="8"/>
      <c r="CE244" s="8"/>
      <c r="CF244" s="8"/>
      <c r="CG244" s="8"/>
      <c r="CH244" s="8"/>
      <c r="CI244" s="8"/>
      <c r="CJ244" s="8"/>
      <c r="CK244" s="8"/>
      <c r="CL244" s="8"/>
      <c r="CM244" s="8"/>
      <c r="CN244" s="8"/>
      <c r="CO244" s="8"/>
      <c r="CP244" s="8"/>
      <c r="CQ244" s="8"/>
      <c r="CR244" s="8"/>
      <c r="CS244" s="8"/>
    </row>
    <row r="245" ht="14.25" customHeight="1">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c r="BD245" s="15"/>
      <c r="BE245" s="15"/>
      <c r="BF245" s="15"/>
      <c r="BG245" s="15"/>
      <c r="BH245" s="15"/>
      <c r="BI245" s="15"/>
      <c r="BJ245" s="15"/>
      <c r="BK245" s="15"/>
      <c r="BL245" s="15"/>
      <c r="BM245" s="15"/>
      <c r="BN245" s="15"/>
      <c r="BO245" s="15"/>
      <c r="BP245" s="15"/>
      <c r="BQ245" s="15"/>
      <c r="BR245" s="15"/>
      <c r="BS245" s="15"/>
      <c r="BT245" s="15"/>
      <c r="BU245" s="15"/>
      <c r="BV245" s="15"/>
      <c r="BW245" s="15"/>
      <c r="BX245" s="15"/>
      <c r="BY245" s="15"/>
      <c r="BZ245" s="15"/>
      <c r="CA245" s="8"/>
      <c r="CB245" s="8"/>
      <c r="CC245" s="8"/>
      <c r="CD245" s="8"/>
      <c r="CE245" s="8"/>
      <c r="CF245" s="8"/>
      <c r="CG245" s="8"/>
      <c r="CH245" s="8"/>
      <c r="CI245" s="8"/>
      <c r="CJ245" s="8"/>
      <c r="CK245" s="8"/>
      <c r="CL245" s="8"/>
      <c r="CM245" s="8"/>
      <c r="CN245" s="8"/>
      <c r="CO245" s="8"/>
      <c r="CP245" s="8"/>
      <c r="CQ245" s="8"/>
      <c r="CR245" s="8"/>
      <c r="CS245" s="8"/>
    </row>
    <row r="246" ht="14.25" customHeight="1">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W246" s="15"/>
      <c r="BX246" s="15"/>
      <c r="BY246" s="15"/>
      <c r="BZ246" s="15"/>
      <c r="CA246" s="8"/>
      <c r="CB246" s="8"/>
      <c r="CC246" s="8"/>
      <c r="CD246" s="8"/>
      <c r="CE246" s="8"/>
      <c r="CF246" s="8"/>
      <c r="CG246" s="8"/>
      <c r="CH246" s="8"/>
      <c r="CI246" s="8"/>
      <c r="CJ246" s="8"/>
      <c r="CK246" s="8"/>
      <c r="CL246" s="8"/>
      <c r="CM246" s="8"/>
      <c r="CN246" s="8"/>
      <c r="CO246" s="8"/>
      <c r="CP246" s="8"/>
      <c r="CQ246" s="8"/>
      <c r="CR246" s="8"/>
      <c r="CS246" s="8"/>
    </row>
    <row r="247" ht="14.25" customHeight="1">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W247" s="15"/>
      <c r="BX247" s="15"/>
      <c r="BY247" s="15"/>
      <c r="BZ247" s="15"/>
      <c r="CA247" s="8"/>
      <c r="CB247" s="8"/>
      <c r="CC247" s="8"/>
      <c r="CD247" s="8"/>
      <c r="CE247" s="8"/>
      <c r="CF247" s="8"/>
      <c r="CG247" s="8"/>
      <c r="CH247" s="8"/>
      <c r="CI247" s="8"/>
      <c r="CJ247" s="8"/>
      <c r="CK247" s="8"/>
      <c r="CL247" s="8"/>
      <c r="CM247" s="8"/>
      <c r="CN247" s="8"/>
      <c r="CO247" s="8"/>
      <c r="CP247" s="8"/>
      <c r="CQ247" s="8"/>
      <c r="CR247" s="8"/>
      <c r="CS247" s="8"/>
    </row>
    <row r="248" ht="14.25" customHeight="1">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c r="BC248" s="15"/>
      <c r="BD248" s="15"/>
      <c r="BE248" s="15"/>
      <c r="BF248" s="15"/>
      <c r="BG248" s="15"/>
      <c r="BH248" s="15"/>
      <c r="BI248" s="15"/>
      <c r="BJ248" s="15"/>
      <c r="BK248" s="15"/>
      <c r="BL248" s="15"/>
      <c r="BM248" s="15"/>
      <c r="BN248" s="15"/>
      <c r="BO248" s="15"/>
      <c r="BP248" s="15"/>
      <c r="BQ248" s="15"/>
      <c r="BR248" s="15"/>
      <c r="BS248" s="15"/>
      <c r="BT248" s="15"/>
      <c r="BU248" s="15"/>
      <c r="BV248" s="15"/>
      <c r="BW248" s="15"/>
      <c r="BX248" s="15"/>
      <c r="BY248" s="15"/>
      <c r="BZ248" s="15"/>
      <c r="CA248" s="8"/>
      <c r="CB248" s="8"/>
      <c r="CC248" s="8"/>
      <c r="CD248" s="8"/>
      <c r="CE248" s="8"/>
      <c r="CF248" s="8"/>
      <c r="CG248" s="8"/>
      <c r="CH248" s="8"/>
      <c r="CI248" s="8"/>
      <c r="CJ248" s="8"/>
      <c r="CK248" s="8"/>
      <c r="CL248" s="8"/>
      <c r="CM248" s="8"/>
      <c r="CN248" s="8"/>
      <c r="CO248" s="8"/>
      <c r="CP248" s="8"/>
      <c r="CQ248" s="8"/>
      <c r="CR248" s="8"/>
      <c r="CS248" s="8"/>
    </row>
    <row r="249" ht="14.25" customHeight="1">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15"/>
      <c r="AT249" s="15"/>
      <c r="AU249" s="15"/>
      <c r="AV249" s="15"/>
      <c r="AW249" s="15"/>
      <c r="AX249" s="15"/>
      <c r="AY249" s="15"/>
      <c r="AZ249" s="15"/>
      <c r="BA249" s="15"/>
      <c r="BB249" s="15"/>
      <c r="BC249" s="15"/>
      <c r="BD249" s="15"/>
      <c r="BE249" s="15"/>
      <c r="BF249" s="15"/>
      <c r="BG249" s="15"/>
      <c r="BH249" s="15"/>
      <c r="BI249" s="15"/>
      <c r="BJ249" s="15"/>
      <c r="BK249" s="15"/>
      <c r="BL249" s="15"/>
      <c r="BM249" s="15"/>
      <c r="BN249" s="15"/>
      <c r="BO249" s="15"/>
      <c r="BP249" s="15"/>
      <c r="BQ249" s="15"/>
      <c r="BR249" s="15"/>
      <c r="BS249" s="15"/>
      <c r="BT249" s="15"/>
      <c r="BU249" s="15"/>
      <c r="BV249" s="15"/>
      <c r="BW249" s="15"/>
      <c r="BX249" s="15"/>
      <c r="BY249" s="15"/>
      <c r="BZ249" s="15"/>
      <c r="CA249" s="8"/>
      <c r="CB249" s="8"/>
      <c r="CC249" s="8"/>
      <c r="CD249" s="8"/>
      <c r="CE249" s="8"/>
      <c r="CF249" s="8"/>
      <c r="CG249" s="8"/>
      <c r="CH249" s="8"/>
      <c r="CI249" s="8"/>
      <c r="CJ249" s="8"/>
      <c r="CK249" s="8"/>
      <c r="CL249" s="8"/>
      <c r="CM249" s="8"/>
      <c r="CN249" s="8"/>
      <c r="CO249" s="8"/>
      <c r="CP249" s="8"/>
      <c r="CQ249" s="8"/>
      <c r="CR249" s="8"/>
      <c r="CS249" s="8"/>
    </row>
    <row r="250" ht="14.25" customHeight="1">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c r="BC250" s="15"/>
      <c r="BD250" s="15"/>
      <c r="BE250" s="15"/>
      <c r="BF250" s="15"/>
      <c r="BG250" s="15"/>
      <c r="BH250" s="15"/>
      <c r="BI250" s="15"/>
      <c r="BJ250" s="15"/>
      <c r="BK250" s="15"/>
      <c r="BL250" s="15"/>
      <c r="BM250" s="15"/>
      <c r="BN250" s="15"/>
      <c r="BO250" s="15"/>
      <c r="BP250" s="15"/>
      <c r="BQ250" s="15"/>
      <c r="BR250" s="15"/>
      <c r="BS250" s="15"/>
      <c r="BT250" s="15"/>
      <c r="BU250" s="15"/>
      <c r="BV250" s="15"/>
      <c r="BW250" s="15"/>
      <c r="BX250" s="15"/>
      <c r="BY250" s="15"/>
      <c r="BZ250" s="15"/>
      <c r="CA250" s="8"/>
      <c r="CB250" s="8"/>
      <c r="CC250" s="8"/>
      <c r="CD250" s="8"/>
      <c r="CE250" s="8"/>
      <c r="CF250" s="8"/>
      <c r="CG250" s="8"/>
      <c r="CH250" s="8"/>
      <c r="CI250" s="8"/>
      <c r="CJ250" s="8"/>
      <c r="CK250" s="8"/>
      <c r="CL250" s="8"/>
      <c r="CM250" s="8"/>
      <c r="CN250" s="8"/>
      <c r="CO250" s="8"/>
      <c r="CP250" s="8"/>
      <c r="CQ250" s="8"/>
      <c r="CR250" s="8"/>
      <c r="CS250" s="8"/>
    </row>
    <row r="251" ht="14.25" customHeight="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BW251" s="15"/>
      <c r="BX251" s="15"/>
      <c r="BY251" s="15"/>
      <c r="BZ251" s="15"/>
      <c r="CA251" s="8"/>
      <c r="CB251" s="8"/>
      <c r="CC251" s="8"/>
      <c r="CD251" s="8"/>
      <c r="CE251" s="8"/>
      <c r="CF251" s="8"/>
      <c r="CG251" s="8"/>
      <c r="CH251" s="8"/>
      <c r="CI251" s="8"/>
      <c r="CJ251" s="8"/>
      <c r="CK251" s="8"/>
      <c r="CL251" s="8"/>
      <c r="CM251" s="8"/>
      <c r="CN251" s="8"/>
      <c r="CO251" s="8"/>
      <c r="CP251" s="8"/>
      <c r="CQ251" s="8"/>
      <c r="CR251" s="8"/>
      <c r="CS251" s="8"/>
    </row>
    <row r="252" ht="14.25" customHeight="1">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c r="BO252" s="15"/>
      <c r="BP252" s="15"/>
      <c r="BQ252" s="15"/>
      <c r="BR252" s="15"/>
      <c r="BS252" s="15"/>
      <c r="BT252" s="15"/>
      <c r="BU252" s="15"/>
      <c r="BV252" s="15"/>
      <c r="BW252" s="15"/>
      <c r="BX252" s="15"/>
      <c r="BY252" s="15"/>
      <c r="BZ252" s="15"/>
      <c r="CA252" s="8"/>
      <c r="CB252" s="8"/>
      <c r="CC252" s="8"/>
      <c r="CD252" s="8"/>
      <c r="CE252" s="8"/>
      <c r="CF252" s="8"/>
      <c r="CG252" s="8"/>
      <c r="CH252" s="8"/>
      <c r="CI252" s="8"/>
      <c r="CJ252" s="8"/>
      <c r="CK252" s="8"/>
      <c r="CL252" s="8"/>
      <c r="CM252" s="8"/>
      <c r="CN252" s="8"/>
      <c r="CO252" s="8"/>
      <c r="CP252" s="8"/>
      <c r="CQ252" s="8"/>
      <c r="CR252" s="8"/>
      <c r="CS252" s="8"/>
    </row>
    <row r="253" ht="14.25" customHeight="1">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c r="BO253" s="15"/>
      <c r="BP253" s="15"/>
      <c r="BQ253" s="15"/>
      <c r="BR253" s="15"/>
      <c r="BS253" s="15"/>
      <c r="BT253" s="15"/>
      <c r="BU253" s="15"/>
      <c r="BV253" s="15"/>
      <c r="BW253" s="15"/>
      <c r="BX253" s="15"/>
      <c r="BY253" s="15"/>
      <c r="BZ253" s="15"/>
      <c r="CA253" s="8"/>
      <c r="CB253" s="8"/>
      <c r="CC253" s="8"/>
      <c r="CD253" s="8"/>
      <c r="CE253" s="8"/>
      <c r="CF253" s="8"/>
      <c r="CG253" s="8"/>
      <c r="CH253" s="8"/>
      <c r="CI253" s="8"/>
      <c r="CJ253" s="8"/>
      <c r="CK253" s="8"/>
      <c r="CL253" s="8"/>
      <c r="CM253" s="8"/>
      <c r="CN253" s="8"/>
      <c r="CO253" s="8"/>
      <c r="CP253" s="8"/>
      <c r="CQ253" s="8"/>
      <c r="CR253" s="8"/>
      <c r="CS253" s="8"/>
    </row>
    <row r="254" ht="14.25" customHeigh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c r="BD254" s="15"/>
      <c r="BE254" s="15"/>
      <c r="BF254" s="15"/>
      <c r="BG254" s="15"/>
      <c r="BH254" s="15"/>
      <c r="BI254" s="15"/>
      <c r="BJ254" s="15"/>
      <c r="BK254" s="15"/>
      <c r="BL254" s="15"/>
      <c r="BM254" s="15"/>
      <c r="BN254" s="15"/>
      <c r="BO254" s="15"/>
      <c r="BP254" s="15"/>
      <c r="BQ254" s="15"/>
      <c r="BR254" s="15"/>
      <c r="BS254" s="15"/>
      <c r="BT254" s="15"/>
      <c r="BU254" s="15"/>
      <c r="BV254" s="15"/>
      <c r="BW254" s="15"/>
      <c r="BX254" s="15"/>
      <c r="BY254" s="15"/>
      <c r="BZ254" s="15"/>
      <c r="CA254" s="8"/>
      <c r="CB254" s="8"/>
      <c r="CC254" s="8"/>
      <c r="CD254" s="8"/>
      <c r="CE254" s="8"/>
      <c r="CF254" s="8"/>
      <c r="CG254" s="8"/>
      <c r="CH254" s="8"/>
      <c r="CI254" s="8"/>
      <c r="CJ254" s="8"/>
      <c r="CK254" s="8"/>
      <c r="CL254" s="8"/>
      <c r="CM254" s="8"/>
      <c r="CN254" s="8"/>
      <c r="CO254" s="8"/>
      <c r="CP254" s="8"/>
      <c r="CQ254" s="8"/>
      <c r="CR254" s="8"/>
      <c r="CS254" s="8"/>
    </row>
    <row r="255" ht="14.25" customHeigh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15"/>
      <c r="BB255" s="15"/>
      <c r="BC255" s="15"/>
      <c r="BD255" s="15"/>
      <c r="BE255" s="15"/>
      <c r="BF255" s="15"/>
      <c r="BG255" s="15"/>
      <c r="BH255" s="15"/>
      <c r="BI255" s="15"/>
      <c r="BJ255" s="15"/>
      <c r="BK255" s="15"/>
      <c r="BL255" s="15"/>
      <c r="BM255" s="15"/>
      <c r="BN255" s="15"/>
      <c r="BO255" s="15"/>
      <c r="BP255" s="15"/>
      <c r="BQ255" s="15"/>
      <c r="BR255" s="15"/>
      <c r="BS255" s="15"/>
      <c r="BT255" s="15"/>
      <c r="BU255" s="15"/>
      <c r="BV255" s="15"/>
      <c r="BW255" s="15"/>
      <c r="BX255" s="15"/>
      <c r="BY255" s="15"/>
      <c r="BZ255" s="15"/>
      <c r="CA255" s="8"/>
      <c r="CB255" s="8"/>
      <c r="CC255" s="8"/>
      <c r="CD255" s="8"/>
      <c r="CE255" s="8"/>
      <c r="CF255" s="8"/>
      <c r="CG255" s="8"/>
      <c r="CH255" s="8"/>
      <c r="CI255" s="8"/>
      <c r="CJ255" s="8"/>
      <c r="CK255" s="8"/>
      <c r="CL255" s="8"/>
      <c r="CM255" s="8"/>
      <c r="CN255" s="8"/>
      <c r="CO255" s="8"/>
      <c r="CP255" s="8"/>
      <c r="CQ255" s="8"/>
      <c r="CR255" s="8"/>
      <c r="CS255" s="8"/>
    </row>
    <row r="256" ht="14.25" customHeigh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15"/>
      <c r="BD256" s="15"/>
      <c r="BE256" s="15"/>
      <c r="BF256" s="15"/>
      <c r="BG256" s="15"/>
      <c r="BH256" s="15"/>
      <c r="BI256" s="15"/>
      <c r="BJ256" s="15"/>
      <c r="BK256" s="15"/>
      <c r="BL256" s="15"/>
      <c r="BM256" s="15"/>
      <c r="BN256" s="15"/>
      <c r="BO256" s="15"/>
      <c r="BP256" s="15"/>
      <c r="BQ256" s="15"/>
      <c r="BR256" s="15"/>
      <c r="BS256" s="15"/>
      <c r="BT256" s="15"/>
      <c r="BU256" s="15"/>
      <c r="BV256" s="15"/>
      <c r="BW256" s="15"/>
      <c r="BX256" s="15"/>
      <c r="BY256" s="15"/>
      <c r="BZ256" s="15"/>
      <c r="CA256" s="8"/>
      <c r="CB256" s="8"/>
      <c r="CC256" s="8"/>
      <c r="CD256" s="8"/>
      <c r="CE256" s="8"/>
      <c r="CF256" s="8"/>
      <c r="CG256" s="8"/>
      <c r="CH256" s="8"/>
      <c r="CI256" s="8"/>
      <c r="CJ256" s="8"/>
      <c r="CK256" s="8"/>
      <c r="CL256" s="8"/>
      <c r="CM256" s="8"/>
      <c r="CN256" s="8"/>
      <c r="CO256" s="8"/>
      <c r="CP256" s="8"/>
      <c r="CQ256" s="8"/>
      <c r="CR256" s="8"/>
      <c r="CS256" s="8"/>
    </row>
    <row r="257" ht="14.25" customHeigh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15"/>
      <c r="AU257" s="15"/>
      <c r="AV257" s="15"/>
      <c r="AW257" s="15"/>
      <c r="AX257" s="15"/>
      <c r="AY257" s="15"/>
      <c r="AZ257" s="15"/>
      <c r="BA257" s="15"/>
      <c r="BB257" s="15"/>
      <c r="BC257" s="15"/>
      <c r="BD257" s="15"/>
      <c r="BE257" s="15"/>
      <c r="BF257" s="15"/>
      <c r="BG257" s="15"/>
      <c r="BH257" s="15"/>
      <c r="BI257" s="15"/>
      <c r="BJ257" s="15"/>
      <c r="BK257" s="15"/>
      <c r="BL257" s="15"/>
      <c r="BM257" s="15"/>
      <c r="BN257" s="15"/>
      <c r="BO257" s="15"/>
      <c r="BP257" s="15"/>
      <c r="BQ257" s="15"/>
      <c r="BR257" s="15"/>
      <c r="BS257" s="15"/>
      <c r="BT257" s="15"/>
      <c r="BU257" s="15"/>
      <c r="BV257" s="15"/>
      <c r="BW257" s="15"/>
      <c r="BX257" s="15"/>
      <c r="BY257" s="15"/>
      <c r="BZ257" s="15"/>
      <c r="CA257" s="8"/>
      <c r="CB257" s="8"/>
      <c r="CC257" s="8"/>
      <c r="CD257" s="8"/>
      <c r="CE257" s="8"/>
      <c r="CF257" s="8"/>
      <c r="CG257" s="8"/>
      <c r="CH257" s="8"/>
      <c r="CI257" s="8"/>
      <c r="CJ257" s="8"/>
      <c r="CK257" s="8"/>
      <c r="CL257" s="8"/>
      <c r="CM257" s="8"/>
      <c r="CN257" s="8"/>
      <c r="CO257" s="8"/>
      <c r="CP257" s="8"/>
      <c r="CQ257" s="8"/>
      <c r="CR257" s="8"/>
      <c r="CS257" s="8"/>
    </row>
    <row r="258" ht="14.25" customHeigh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c r="BC258" s="15"/>
      <c r="BD258" s="15"/>
      <c r="BE258" s="15"/>
      <c r="BF258" s="15"/>
      <c r="BG258" s="15"/>
      <c r="BH258" s="15"/>
      <c r="BI258" s="15"/>
      <c r="BJ258" s="15"/>
      <c r="BK258" s="15"/>
      <c r="BL258" s="15"/>
      <c r="BM258" s="15"/>
      <c r="BN258" s="15"/>
      <c r="BO258" s="15"/>
      <c r="BP258" s="15"/>
      <c r="BQ258" s="15"/>
      <c r="BR258" s="15"/>
      <c r="BS258" s="15"/>
      <c r="BT258" s="15"/>
      <c r="BU258" s="15"/>
      <c r="BV258" s="15"/>
      <c r="BW258" s="15"/>
      <c r="BX258" s="15"/>
      <c r="BY258" s="15"/>
      <c r="BZ258" s="15"/>
      <c r="CA258" s="8"/>
      <c r="CB258" s="8"/>
      <c r="CC258" s="8"/>
      <c r="CD258" s="8"/>
      <c r="CE258" s="8"/>
      <c r="CF258" s="8"/>
      <c r="CG258" s="8"/>
      <c r="CH258" s="8"/>
      <c r="CI258" s="8"/>
      <c r="CJ258" s="8"/>
      <c r="CK258" s="8"/>
      <c r="CL258" s="8"/>
      <c r="CM258" s="8"/>
      <c r="CN258" s="8"/>
      <c r="CO258" s="8"/>
      <c r="CP258" s="8"/>
      <c r="CQ258" s="8"/>
      <c r="CR258" s="8"/>
      <c r="CS258" s="8"/>
    </row>
    <row r="259" ht="14.25" customHeigh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15"/>
      <c r="BB259" s="15"/>
      <c r="BC259" s="15"/>
      <c r="BD259" s="15"/>
      <c r="BE259" s="15"/>
      <c r="BF259" s="15"/>
      <c r="BG259" s="15"/>
      <c r="BH259" s="15"/>
      <c r="BI259" s="15"/>
      <c r="BJ259" s="15"/>
      <c r="BK259" s="15"/>
      <c r="BL259" s="15"/>
      <c r="BM259" s="15"/>
      <c r="BN259" s="15"/>
      <c r="BO259" s="15"/>
      <c r="BP259" s="15"/>
      <c r="BQ259" s="15"/>
      <c r="BR259" s="15"/>
      <c r="BS259" s="15"/>
      <c r="BT259" s="15"/>
      <c r="BU259" s="15"/>
      <c r="BV259" s="15"/>
      <c r="BW259" s="15"/>
      <c r="BX259" s="15"/>
      <c r="BY259" s="15"/>
      <c r="BZ259" s="15"/>
      <c r="CA259" s="8"/>
      <c r="CB259" s="8"/>
      <c r="CC259" s="8"/>
      <c r="CD259" s="8"/>
      <c r="CE259" s="8"/>
      <c r="CF259" s="8"/>
      <c r="CG259" s="8"/>
      <c r="CH259" s="8"/>
      <c r="CI259" s="8"/>
      <c r="CJ259" s="8"/>
      <c r="CK259" s="8"/>
      <c r="CL259" s="8"/>
      <c r="CM259" s="8"/>
      <c r="CN259" s="8"/>
      <c r="CO259" s="8"/>
      <c r="CP259" s="8"/>
      <c r="CQ259" s="8"/>
      <c r="CR259" s="8"/>
      <c r="CS259" s="8"/>
    </row>
    <row r="260" ht="14.25" customHeigh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c r="BC260" s="15"/>
      <c r="BD260" s="15"/>
      <c r="BE260" s="15"/>
      <c r="BF260" s="15"/>
      <c r="BG260" s="15"/>
      <c r="BH260" s="15"/>
      <c r="BI260" s="15"/>
      <c r="BJ260" s="15"/>
      <c r="BK260" s="15"/>
      <c r="BL260" s="15"/>
      <c r="BM260" s="15"/>
      <c r="BN260" s="15"/>
      <c r="BO260" s="15"/>
      <c r="BP260" s="15"/>
      <c r="BQ260" s="15"/>
      <c r="BR260" s="15"/>
      <c r="BS260" s="15"/>
      <c r="BT260" s="15"/>
      <c r="BU260" s="15"/>
      <c r="BV260" s="15"/>
      <c r="BW260" s="15"/>
      <c r="BX260" s="15"/>
      <c r="BY260" s="15"/>
      <c r="BZ260" s="15"/>
      <c r="CA260" s="8"/>
      <c r="CB260" s="8"/>
      <c r="CC260" s="8"/>
      <c r="CD260" s="8"/>
      <c r="CE260" s="8"/>
      <c r="CF260" s="8"/>
      <c r="CG260" s="8"/>
      <c r="CH260" s="8"/>
      <c r="CI260" s="8"/>
      <c r="CJ260" s="8"/>
      <c r="CK260" s="8"/>
      <c r="CL260" s="8"/>
      <c r="CM260" s="8"/>
      <c r="CN260" s="8"/>
      <c r="CO260" s="8"/>
      <c r="CP260" s="8"/>
      <c r="CQ260" s="8"/>
      <c r="CR260" s="8"/>
      <c r="CS260" s="8"/>
    </row>
    <row r="261" ht="14.25" customHeigh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15"/>
      <c r="BB261" s="15"/>
      <c r="BC261" s="15"/>
      <c r="BD261" s="15"/>
      <c r="BE261" s="15"/>
      <c r="BF261" s="15"/>
      <c r="BG261" s="15"/>
      <c r="BH261" s="15"/>
      <c r="BI261" s="15"/>
      <c r="BJ261" s="15"/>
      <c r="BK261" s="15"/>
      <c r="BL261" s="15"/>
      <c r="BM261" s="15"/>
      <c r="BN261" s="15"/>
      <c r="BO261" s="15"/>
      <c r="BP261" s="15"/>
      <c r="BQ261" s="15"/>
      <c r="BR261" s="15"/>
      <c r="BS261" s="15"/>
      <c r="BT261" s="15"/>
      <c r="BU261" s="15"/>
      <c r="BV261" s="15"/>
      <c r="BW261" s="15"/>
      <c r="BX261" s="15"/>
      <c r="BY261" s="15"/>
      <c r="BZ261" s="15"/>
      <c r="CA261" s="8"/>
      <c r="CB261" s="8"/>
      <c r="CC261" s="8"/>
      <c r="CD261" s="8"/>
      <c r="CE261" s="8"/>
      <c r="CF261" s="8"/>
      <c r="CG261" s="8"/>
      <c r="CH261" s="8"/>
      <c r="CI261" s="8"/>
      <c r="CJ261" s="8"/>
      <c r="CK261" s="8"/>
      <c r="CL261" s="8"/>
      <c r="CM261" s="8"/>
      <c r="CN261" s="8"/>
      <c r="CO261" s="8"/>
      <c r="CP261" s="8"/>
      <c r="CQ261" s="8"/>
      <c r="CR261" s="8"/>
      <c r="CS261" s="8"/>
    </row>
    <row r="262" ht="14.25" customHeigh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c r="BC262" s="15"/>
      <c r="BD262" s="15"/>
      <c r="BE262" s="15"/>
      <c r="BF262" s="15"/>
      <c r="BG262" s="15"/>
      <c r="BH262" s="15"/>
      <c r="BI262" s="15"/>
      <c r="BJ262" s="15"/>
      <c r="BK262" s="15"/>
      <c r="BL262" s="15"/>
      <c r="BM262" s="15"/>
      <c r="BN262" s="15"/>
      <c r="BO262" s="15"/>
      <c r="BP262" s="15"/>
      <c r="BQ262" s="15"/>
      <c r="BR262" s="15"/>
      <c r="BS262" s="15"/>
      <c r="BT262" s="15"/>
      <c r="BU262" s="15"/>
      <c r="BV262" s="15"/>
      <c r="BW262" s="15"/>
      <c r="BX262" s="15"/>
      <c r="BY262" s="15"/>
      <c r="BZ262" s="15"/>
      <c r="CA262" s="8"/>
      <c r="CB262" s="8"/>
      <c r="CC262" s="8"/>
      <c r="CD262" s="8"/>
      <c r="CE262" s="8"/>
      <c r="CF262" s="8"/>
      <c r="CG262" s="8"/>
      <c r="CH262" s="8"/>
      <c r="CI262" s="8"/>
      <c r="CJ262" s="8"/>
      <c r="CK262" s="8"/>
      <c r="CL262" s="8"/>
      <c r="CM262" s="8"/>
      <c r="CN262" s="8"/>
      <c r="CO262" s="8"/>
      <c r="CP262" s="8"/>
      <c r="CQ262" s="8"/>
      <c r="CR262" s="8"/>
      <c r="CS262" s="8"/>
    </row>
    <row r="263" ht="14.25" customHeigh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15"/>
      <c r="BB263" s="15"/>
      <c r="BC263" s="15"/>
      <c r="BD263" s="15"/>
      <c r="BE263" s="15"/>
      <c r="BF263" s="15"/>
      <c r="BG263" s="15"/>
      <c r="BH263" s="15"/>
      <c r="BI263" s="15"/>
      <c r="BJ263" s="15"/>
      <c r="BK263" s="15"/>
      <c r="BL263" s="15"/>
      <c r="BM263" s="15"/>
      <c r="BN263" s="15"/>
      <c r="BO263" s="15"/>
      <c r="BP263" s="15"/>
      <c r="BQ263" s="15"/>
      <c r="BR263" s="15"/>
      <c r="BS263" s="15"/>
      <c r="BT263" s="15"/>
      <c r="BU263" s="15"/>
      <c r="BV263" s="15"/>
      <c r="BW263" s="15"/>
      <c r="BX263" s="15"/>
      <c r="BY263" s="15"/>
      <c r="BZ263" s="15"/>
      <c r="CA263" s="8"/>
      <c r="CB263" s="8"/>
      <c r="CC263" s="8"/>
      <c r="CD263" s="8"/>
      <c r="CE263" s="8"/>
      <c r="CF263" s="8"/>
      <c r="CG263" s="8"/>
      <c r="CH263" s="8"/>
      <c r="CI263" s="8"/>
      <c r="CJ263" s="8"/>
      <c r="CK263" s="8"/>
      <c r="CL263" s="8"/>
      <c r="CM263" s="8"/>
      <c r="CN263" s="8"/>
      <c r="CO263" s="8"/>
      <c r="CP263" s="8"/>
      <c r="CQ263" s="8"/>
      <c r="CR263" s="8"/>
      <c r="CS263" s="8"/>
    </row>
    <row r="264" ht="14.25" customHeigh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c r="BD264" s="15"/>
      <c r="BE264" s="15"/>
      <c r="BF264" s="15"/>
      <c r="BG264" s="15"/>
      <c r="BH264" s="15"/>
      <c r="BI264" s="15"/>
      <c r="BJ264" s="15"/>
      <c r="BK264" s="15"/>
      <c r="BL264" s="15"/>
      <c r="BM264" s="15"/>
      <c r="BN264" s="15"/>
      <c r="BO264" s="15"/>
      <c r="BP264" s="15"/>
      <c r="BQ264" s="15"/>
      <c r="BR264" s="15"/>
      <c r="BS264" s="15"/>
      <c r="BT264" s="15"/>
      <c r="BU264" s="15"/>
      <c r="BV264" s="15"/>
      <c r="BW264" s="15"/>
      <c r="BX264" s="15"/>
      <c r="BY264" s="15"/>
      <c r="BZ264" s="15"/>
      <c r="CA264" s="8"/>
      <c r="CB264" s="8"/>
      <c r="CC264" s="8"/>
      <c r="CD264" s="8"/>
      <c r="CE264" s="8"/>
      <c r="CF264" s="8"/>
      <c r="CG264" s="8"/>
      <c r="CH264" s="8"/>
      <c r="CI264" s="8"/>
      <c r="CJ264" s="8"/>
      <c r="CK264" s="8"/>
      <c r="CL264" s="8"/>
      <c r="CM264" s="8"/>
      <c r="CN264" s="8"/>
      <c r="CO264" s="8"/>
      <c r="CP264" s="8"/>
      <c r="CQ264" s="8"/>
      <c r="CR264" s="8"/>
      <c r="CS264" s="8"/>
    </row>
    <row r="265" ht="14.25" customHeigh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15"/>
      <c r="BB265" s="15"/>
      <c r="BC265" s="15"/>
      <c r="BD265" s="15"/>
      <c r="BE265" s="15"/>
      <c r="BF265" s="15"/>
      <c r="BG265" s="15"/>
      <c r="BH265" s="15"/>
      <c r="BI265" s="15"/>
      <c r="BJ265" s="15"/>
      <c r="BK265" s="15"/>
      <c r="BL265" s="15"/>
      <c r="BM265" s="15"/>
      <c r="BN265" s="15"/>
      <c r="BO265" s="15"/>
      <c r="BP265" s="15"/>
      <c r="BQ265" s="15"/>
      <c r="BR265" s="15"/>
      <c r="BS265" s="15"/>
      <c r="BT265" s="15"/>
      <c r="BU265" s="15"/>
      <c r="BV265" s="15"/>
      <c r="BW265" s="15"/>
      <c r="BX265" s="15"/>
      <c r="BY265" s="15"/>
      <c r="BZ265" s="15"/>
      <c r="CA265" s="8"/>
      <c r="CB265" s="8"/>
      <c r="CC265" s="8"/>
      <c r="CD265" s="8"/>
      <c r="CE265" s="8"/>
      <c r="CF265" s="8"/>
      <c r="CG265" s="8"/>
      <c r="CH265" s="8"/>
      <c r="CI265" s="8"/>
      <c r="CJ265" s="8"/>
      <c r="CK265" s="8"/>
      <c r="CL265" s="8"/>
      <c r="CM265" s="8"/>
      <c r="CN265" s="8"/>
      <c r="CO265" s="8"/>
      <c r="CP265" s="8"/>
      <c r="CQ265" s="8"/>
      <c r="CR265" s="8"/>
      <c r="CS265" s="8"/>
    </row>
    <row r="266" ht="14.25" customHeigh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c r="BC266" s="15"/>
      <c r="BD266" s="15"/>
      <c r="BE266" s="15"/>
      <c r="BF266" s="15"/>
      <c r="BG266" s="15"/>
      <c r="BH266" s="15"/>
      <c r="BI266" s="15"/>
      <c r="BJ266" s="15"/>
      <c r="BK266" s="15"/>
      <c r="BL266" s="15"/>
      <c r="BM266" s="15"/>
      <c r="BN266" s="15"/>
      <c r="BO266" s="15"/>
      <c r="BP266" s="15"/>
      <c r="BQ266" s="15"/>
      <c r="BR266" s="15"/>
      <c r="BS266" s="15"/>
      <c r="BT266" s="15"/>
      <c r="BU266" s="15"/>
      <c r="BV266" s="15"/>
      <c r="BW266" s="15"/>
      <c r="BX266" s="15"/>
      <c r="BY266" s="15"/>
      <c r="BZ266" s="15"/>
      <c r="CA266" s="8"/>
      <c r="CB266" s="8"/>
      <c r="CC266" s="8"/>
      <c r="CD266" s="8"/>
      <c r="CE266" s="8"/>
      <c r="CF266" s="8"/>
      <c r="CG266" s="8"/>
      <c r="CH266" s="8"/>
      <c r="CI266" s="8"/>
      <c r="CJ266" s="8"/>
      <c r="CK266" s="8"/>
      <c r="CL266" s="8"/>
      <c r="CM266" s="8"/>
      <c r="CN266" s="8"/>
      <c r="CO266" s="8"/>
      <c r="CP266" s="8"/>
      <c r="CQ266" s="8"/>
      <c r="CR266" s="8"/>
      <c r="CS266" s="8"/>
    </row>
    <row r="267" ht="14.25" customHeigh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C267" s="15"/>
      <c r="BD267" s="15"/>
      <c r="BE267" s="15"/>
      <c r="BF267" s="15"/>
      <c r="BG267" s="15"/>
      <c r="BH267" s="15"/>
      <c r="BI267" s="15"/>
      <c r="BJ267" s="15"/>
      <c r="BK267" s="15"/>
      <c r="BL267" s="15"/>
      <c r="BM267" s="15"/>
      <c r="BN267" s="15"/>
      <c r="BO267" s="15"/>
      <c r="BP267" s="15"/>
      <c r="BQ267" s="15"/>
      <c r="BR267" s="15"/>
      <c r="BS267" s="15"/>
      <c r="BT267" s="15"/>
      <c r="BU267" s="15"/>
      <c r="BV267" s="15"/>
      <c r="BW267" s="15"/>
      <c r="BX267" s="15"/>
      <c r="BY267" s="15"/>
      <c r="BZ267" s="15"/>
      <c r="CA267" s="8"/>
      <c r="CB267" s="8"/>
      <c r="CC267" s="8"/>
      <c r="CD267" s="8"/>
      <c r="CE267" s="8"/>
      <c r="CF267" s="8"/>
      <c r="CG267" s="8"/>
      <c r="CH267" s="8"/>
      <c r="CI267" s="8"/>
      <c r="CJ267" s="8"/>
      <c r="CK267" s="8"/>
      <c r="CL267" s="8"/>
      <c r="CM267" s="8"/>
      <c r="CN267" s="8"/>
      <c r="CO267" s="8"/>
      <c r="CP267" s="8"/>
      <c r="CQ267" s="8"/>
      <c r="CR267" s="8"/>
      <c r="CS267" s="8"/>
    </row>
    <row r="268" ht="14.25" customHeigh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C268" s="15"/>
      <c r="BD268" s="15"/>
      <c r="BE268" s="15"/>
      <c r="BF268" s="15"/>
      <c r="BG268" s="15"/>
      <c r="BH268" s="15"/>
      <c r="BI268" s="15"/>
      <c r="BJ268" s="15"/>
      <c r="BK268" s="15"/>
      <c r="BL268" s="15"/>
      <c r="BM268" s="15"/>
      <c r="BN268" s="15"/>
      <c r="BO268" s="15"/>
      <c r="BP268" s="15"/>
      <c r="BQ268" s="15"/>
      <c r="BR268" s="15"/>
      <c r="BS268" s="15"/>
      <c r="BT268" s="15"/>
      <c r="BU268" s="15"/>
      <c r="BV268" s="15"/>
      <c r="BW268" s="15"/>
      <c r="BX268" s="15"/>
      <c r="BY268" s="15"/>
      <c r="BZ268" s="15"/>
      <c r="CA268" s="8"/>
      <c r="CB268" s="8"/>
      <c r="CC268" s="8"/>
      <c r="CD268" s="8"/>
      <c r="CE268" s="8"/>
      <c r="CF268" s="8"/>
      <c r="CG268" s="8"/>
      <c r="CH268" s="8"/>
      <c r="CI268" s="8"/>
      <c r="CJ268" s="8"/>
      <c r="CK268" s="8"/>
      <c r="CL268" s="8"/>
      <c r="CM268" s="8"/>
      <c r="CN268" s="8"/>
      <c r="CO268" s="8"/>
      <c r="CP268" s="8"/>
      <c r="CQ268" s="8"/>
      <c r="CR268" s="8"/>
      <c r="CS268" s="8"/>
    </row>
    <row r="269" ht="14.25" customHeigh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C269" s="15"/>
      <c r="BD269" s="15"/>
      <c r="BE269" s="15"/>
      <c r="BF269" s="15"/>
      <c r="BG269" s="15"/>
      <c r="BH269" s="15"/>
      <c r="BI269" s="15"/>
      <c r="BJ269" s="15"/>
      <c r="BK269" s="15"/>
      <c r="BL269" s="15"/>
      <c r="BM269" s="15"/>
      <c r="BN269" s="15"/>
      <c r="BO269" s="15"/>
      <c r="BP269" s="15"/>
      <c r="BQ269" s="15"/>
      <c r="BR269" s="15"/>
      <c r="BS269" s="15"/>
      <c r="BT269" s="15"/>
      <c r="BU269" s="15"/>
      <c r="BV269" s="15"/>
      <c r="BW269" s="15"/>
      <c r="BX269" s="15"/>
      <c r="BY269" s="15"/>
      <c r="BZ269" s="15"/>
      <c r="CA269" s="8"/>
      <c r="CB269" s="8"/>
      <c r="CC269" s="8"/>
      <c r="CD269" s="8"/>
      <c r="CE269" s="8"/>
      <c r="CF269" s="8"/>
      <c r="CG269" s="8"/>
      <c r="CH269" s="8"/>
      <c r="CI269" s="8"/>
      <c r="CJ269" s="8"/>
      <c r="CK269" s="8"/>
      <c r="CL269" s="8"/>
      <c r="CM269" s="8"/>
      <c r="CN269" s="8"/>
      <c r="CO269" s="8"/>
      <c r="CP269" s="8"/>
      <c r="CQ269" s="8"/>
      <c r="CR269" s="8"/>
      <c r="CS269" s="8"/>
    </row>
    <row r="270" ht="14.25" customHeigh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C270" s="15"/>
      <c r="BD270" s="15"/>
      <c r="BE270" s="15"/>
      <c r="BF270" s="15"/>
      <c r="BG270" s="15"/>
      <c r="BH270" s="15"/>
      <c r="BI270" s="15"/>
      <c r="BJ270" s="15"/>
      <c r="BK270" s="15"/>
      <c r="BL270" s="15"/>
      <c r="BM270" s="15"/>
      <c r="BN270" s="15"/>
      <c r="BO270" s="15"/>
      <c r="BP270" s="15"/>
      <c r="BQ270" s="15"/>
      <c r="BR270" s="15"/>
      <c r="BS270" s="15"/>
      <c r="BT270" s="15"/>
      <c r="BU270" s="15"/>
      <c r="BV270" s="15"/>
      <c r="BW270" s="15"/>
      <c r="BX270" s="15"/>
      <c r="BY270" s="15"/>
      <c r="BZ270" s="15"/>
      <c r="CA270" s="8"/>
      <c r="CB270" s="8"/>
      <c r="CC270" s="8"/>
      <c r="CD270" s="8"/>
      <c r="CE270" s="8"/>
      <c r="CF270" s="8"/>
      <c r="CG270" s="8"/>
      <c r="CH270" s="8"/>
      <c r="CI270" s="8"/>
      <c r="CJ270" s="8"/>
      <c r="CK270" s="8"/>
      <c r="CL270" s="8"/>
      <c r="CM270" s="8"/>
      <c r="CN270" s="8"/>
      <c r="CO270" s="8"/>
      <c r="CP270" s="8"/>
      <c r="CQ270" s="8"/>
      <c r="CR270" s="8"/>
      <c r="CS270" s="8"/>
    </row>
    <row r="271" ht="14.25" customHeigh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C271" s="15"/>
      <c r="BD271" s="15"/>
      <c r="BE271" s="15"/>
      <c r="BF271" s="15"/>
      <c r="BG271" s="15"/>
      <c r="BH271" s="15"/>
      <c r="BI271" s="15"/>
      <c r="BJ271" s="15"/>
      <c r="BK271" s="15"/>
      <c r="BL271" s="15"/>
      <c r="BM271" s="15"/>
      <c r="BN271" s="15"/>
      <c r="BO271" s="15"/>
      <c r="BP271" s="15"/>
      <c r="BQ271" s="15"/>
      <c r="BR271" s="15"/>
      <c r="BS271" s="15"/>
      <c r="BT271" s="15"/>
      <c r="BU271" s="15"/>
      <c r="BV271" s="15"/>
      <c r="BW271" s="15"/>
      <c r="BX271" s="15"/>
      <c r="BY271" s="15"/>
      <c r="BZ271" s="15"/>
      <c r="CA271" s="8"/>
      <c r="CB271" s="8"/>
      <c r="CC271" s="8"/>
      <c r="CD271" s="8"/>
      <c r="CE271" s="8"/>
      <c r="CF271" s="8"/>
      <c r="CG271" s="8"/>
      <c r="CH271" s="8"/>
      <c r="CI271" s="8"/>
      <c r="CJ271" s="8"/>
      <c r="CK271" s="8"/>
      <c r="CL271" s="8"/>
      <c r="CM271" s="8"/>
      <c r="CN271" s="8"/>
      <c r="CO271" s="8"/>
      <c r="CP271" s="8"/>
      <c r="CQ271" s="8"/>
      <c r="CR271" s="8"/>
      <c r="CS271" s="8"/>
    </row>
    <row r="272" ht="14.25" customHeigh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c r="BD272" s="15"/>
      <c r="BE272" s="15"/>
      <c r="BF272" s="15"/>
      <c r="BG272" s="15"/>
      <c r="BH272" s="15"/>
      <c r="BI272" s="15"/>
      <c r="BJ272" s="15"/>
      <c r="BK272" s="15"/>
      <c r="BL272" s="15"/>
      <c r="BM272" s="15"/>
      <c r="BN272" s="15"/>
      <c r="BO272" s="15"/>
      <c r="BP272" s="15"/>
      <c r="BQ272" s="15"/>
      <c r="BR272" s="15"/>
      <c r="BS272" s="15"/>
      <c r="BT272" s="15"/>
      <c r="BU272" s="15"/>
      <c r="BV272" s="15"/>
      <c r="BW272" s="15"/>
      <c r="BX272" s="15"/>
      <c r="BY272" s="15"/>
      <c r="BZ272" s="15"/>
      <c r="CA272" s="8"/>
      <c r="CB272" s="8"/>
      <c r="CC272" s="8"/>
      <c r="CD272" s="8"/>
      <c r="CE272" s="8"/>
      <c r="CF272" s="8"/>
      <c r="CG272" s="8"/>
      <c r="CH272" s="8"/>
      <c r="CI272" s="8"/>
      <c r="CJ272" s="8"/>
      <c r="CK272" s="8"/>
      <c r="CL272" s="8"/>
      <c r="CM272" s="8"/>
      <c r="CN272" s="8"/>
      <c r="CO272" s="8"/>
      <c r="CP272" s="8"/>
      <c r="CQ272" s="8"/>
      <c r="CR272" s="8"/>
      <c r="CS272" s="8"/>
    </row>
    <row r="273" ht="14.25" customHeigh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15"/>
      <c r="BD273" s="15"/>
      <c r="BE273" s="15"/>
      <c r="BF273" s="15"/>
      <c r="BG273" s="15"/>
      <c r="BH273" s="15"/>
      <c r="BI273" s="15"/>
      <c r="BJ273" s="15"/>
      <c r="BK273" s="15"/>
      <c r="BL273" s="15"/>
      <c r="BM273" s="15"/>
      <c r="BN273" s="15"/>
      <c r="BO273" s="15"/>
      <c r="BP273" s="15"/>
      <c r="BQ273" s="15"/>
      <c r="BR273" s="15"/>
      <c r="BS273" s="15"/>
      <c r="BT273" s="15"/>
      <c r="BU273" s="15"/>
      <c r="BV273" s="15"/>
      <c r="BW273" s="15"/>
      <c r="BX273" s="15"/>
      <c r="BY273" s="15"/>
      <c r="BZ273" s="15"/>
      <c r="CA273" s="8"/>
      <c r="CB273" s="8"/>
      <c r="CC273" s="8"/>
      <c r="CD273" s="8"/>
      <c r="CE273" s="8"/>
      <c r="CF273" s="8"/>
      <c r="CG273" s="8"/>
      <c r="CH273" s="8"/>
      <c r="CI273" s="8"/>
      <c r="CJ273" s="8"/>
      <c r="CK273" s="8"/>
      <c r="CL273" s="8"/>
      <c r="CM273" s="8"/>
      <c r="CN273" s="8"/>
      <c r="CO273" s="8"/>
      <c r="CP273" s="8"/>
      <c r="CQ273" s="8"/>
      <c r="CR273" s="8"/>
      <c r="CS273" s="8"/>
    </row>
    <row r="274" ht="14.25" customHeigh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C274" s="15"/>
      <c r="BD274" s="15"/>
      <c r="BE274" s="15"/>
      <c r="BF274" s="15"/>
      <c r="BG274" s="15"/>
      <c r="BH274" s="15"/>
      <c r="BI274" s="15"/>
      <c r="BJ274" s="15"/>
      <c r="BK274" s="15"/>
      <c r="BL274" s="15"/>
      <c r="BM274" s="15"/>
      <c r="BN274" s="15"/>
      <c r="BO274" s="15"/>
      <c r="BP274" s="15"/>
      <c r="BQ274" s="15"/>
      <c r="BR274" s="15"/>
      <c r="BS274" s="15"/>
      <c r="BT274" s="15"/>
      <c r="BU274" s="15"/>
      <c r="BV274" s="15"/>
      <c r="BW274" s="15"/>
      <c r="BX274" s="15"/>
      <c r="BY274" s="15"/>
      <c r="BZ274" s="15"/>
      <c r="CA274" s="8"/>
      <c r="CB274" s="8"/>
      <c r="CC274" s="8"/>
      <c r="CD274" s="8"/>
      <c r="CE274" s="8"/>
      <c r="CF274" s="8"/>
      <c r="CG274" s="8"/>
      <c r="CH274" s="8"/>
      <c r="CI274" s="8"/>
      <c r="CJ274" s="8"/>
      <c r="CK274" s="8"/>
      <c r="CL274" s="8"/>
      <c r="CM274" s="8"/>
      <c r="CN274" s="8"/>
      <c r="CO274" s="8"/>
      <c r="CP274" s="8"/>
      <c r="CQ274" s="8"/>
      <c r="CR274" s="8"/>
      <c r="CS274" s="8"/>
    </row>
    <row r="275" ht="14.25" customHeigh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BW275" s="15"/>
      <c r="BX275" s="15"/>
      <c r="BY275" s="15"/>
      <c r="BZ275" s="15"/>
      <c r="CA275" s="8"/>
      <c r="CB275" s="8"/>
      <c r="CC275" s="8"/>
      <c r="CD275" s="8"/>
      <c r="CE275" s="8"/>
      <c r="CF275" s="8"/>
      <c r="CG275" s="8"/>
      <c r="CH275" s="8"/>
      <c r="CI275" s="8"/>
      <c r="CJ275" s="8"/>
      <c r="CK275" s="8"/>
      <c r="CL275" s="8"/>
      <c r="CM275" s="8"/>
      <c r="CN275" s="8"/>
      <c r="CO275" s="8"/>
      <c r="CP275" s="8"/>
      <c r="CQ275" s="8"/>
      <c r="CR275" s="8"/>
      <c r="CS275" s="8"/>
    </row>
    <row r="276" ht="14.25" customHeigh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C276" s="15"/>
      <c r="BD276" s="15"/>
      <c r="BE276" s="15"/>
      <c r="BF276" s="15"/>
      <c r="BG276" s="15"/>
      <c r="BH276" s="15"/>
      <c r="BI276" s="15"/>
      <c r="BJ276" s="15"/>
      <c r="BK276" s="15"/>
      <c r="BL276" s="15"/>
      <c r="BM276" s="15"/>
      <c r="BN276" s="15"/>
      <c r="BO276" s="15"/>
      <c r="BP276" s="15"/>
      <c r="BQ276" s="15"/>
      <c r="BR276" s="15"/>
      <c r="BS276" s="15"/>
      <c r="BT276" s="15"/>
      <c r="BU276" s="15"/>
      <c r="BV276" s="15"/>
      <c r="BW276" s="15"/>
      <c r="BX276" s="15"/>
      <c r="BY276" s="15"/>
      <c r="BZ276" s="15"/>
      <c r="CA276" s="8"/>
      <c r="CB276" s="8"/>
      <c r="CC276" s="8"/>
      <c r="CD276" s="8"/>
      <c r="CE276" s="8"/>
      <c r="CF276" s="8"/>
      <c r="CG276" s="8"/>
      <c r="CH276" s="8"/>
      <c r="CI276" s="8"/>
      <c r="CJ276" s="8"/>
      <c r="CK276" s="8"/>
      <c r="CL276" s="8"/>
      <c r="CM276" s="8"/>
      <c r="CN276" s="8"/>
      <c r="CO276" s="8"/>
      <c r="CP276" s="8"/>
      <c r="CQ276" s="8"/>
      <c r="CR276" s="8"/>
      <c r="CS276" s="8"/>
    </row>
    <row r="277" ht="14.25" customHeigh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C277" s="15"/>
      <c r="BD277" s="15"/>
      <c r="BE277" s="15"/>
      <c r="BF277" s="15"/>
      <c r="BG277" s="15"/>
      <c r="BH277" s="15"/>
      <c r="BI277" s="15"/>
      <c r="BJ277" s="15"/>
      <c r="BK277" s="15"/>
      <c r="BL277" s="15"/>
      <c r="BM277" s="15"/>
      <c r="BN277" s="15"/>
      <c r="BO277" s="15"/>
      <c r="BP277" s="15"/>
      <c r="BQ277" s="15"/>
      <c r="BR277" s="15"/>
      <c r="BS277" s="15"/>
      <c r="BT277" s="15"/>
      <c r="BU277" s="15"/>
      <c r="BV277" s="15"/>
      <c r="BW277" s="15"/>
      <c r="BX277" s="15"/>
      <c r="BY277" s="15"/>
      <c r="BZ277" s="15"/>
      <c r="CA277" s="8"/>
      <c r="CB277" s="8"/>
      <c r="CC277" s="8"/>
      <c r="CD277" s="8"/>
      <c r="CE277" s="8"/>
      <c r="CF277" s="8"/>
      <c r="CG277" s="8"/>
      <c r="CH277" s="8"/>
      <c r="CI277" s="8"/>
      <c r="CJ277" s="8"/>
      <c r="CK277" s="8"/>
      <c r="CL277" s="8"/>
      <c r="CM277" s="8"/>
      <c r="CN277" s="8"/>
      <c r="CO277" s="8"/>
      <c r="CP277" s="8"/>
      <c r="CQ277" s="8"/>
      <c r="CR277" s="8"/>
      <c r="CS277" s="8"/>
    </row>
    <row r="278" ht="14.25" customHeigh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c r="BC278" s="15"/>
      <c r="BD278" s="15"/>
      <c r="BE278" s="15"/>
      <c r="BF278" s="15"/>
      <c r="BG278" s="15"/>
      <c r="BH278" s="15"/>
      <c r="BI278" s="15"/>
      <c r="BJ278" s="15"/>
      <c r="BK278" s="15"/>
      <c r="BL278" s="15"/>
      <c r="BM278" s="15"/>
      <c r="BN278" s="15"/>
      <c r="BO278" s="15"/>
      <c r="BP278" s="15"/>
      <c r="BQ278" s="15"/>
      <c r="BR278" s="15"/>
      <c r="BS278" s="15"/>
      <c r="BT278" s="15"/>
      <c r="BU278" s="15"/>
      <c r="BV278" s="15"/>
      <c r="BW278" s="15"/>
      <c r="BX278" s="15"/>
      <c r="BY278" s="15"/>
      <c r="BZ278" s="15"/>
      <c r="CA278" s="8"/>
      <c r="CB278" s="8"/>
      <c r="CC278" s="8"/>
      <c r="CD278" s="8"/>
      <c r="CE278" s="8"/>
      <c r="CF278" s="8"/>
      <c r="CG278" s="8"/>
      <c r="CH278" s="8"/>
      <c r="CI278" s="8"/>
      <c r="CJ278" s="8"/>
      <c r="CK278" s="8"/>
      <c r="CL278" s="8"/>
      <c r="CM278" s="8"/>
      <c r="CN278" s="8"/>
      <c r="CO278" s="8"/>
      <c r="CP278" s="8"/>
      <c r="CQ278" s="8"/>
      <c r="CR278" s="8"/>
      <c r="CS278" s="8"/>
    </row>
    <row r="279" ht="14.25" customHeight="1">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BW279" s="15"/>
      <c r="BX279" s="15"/>
      <c r="BY279" s="15"/>
      <c r="BZ279" s="15"/>
      <c r="CA279" s="8"/>
      <c r="CB279" s="8"/>
      <c r="CC279" s="8"/>
      <c r="CD279" s="8"/>
      <c r="CE279" s="8"/>
      <c r="CF279" s="8"/>
      <c r="CG279" s="8"/>
      <c r="CH279" s="8"/>
      <c r="CI279" s="8"/>
      <c r="CJ279" s="8"/>
      <c r="CK279" s="8"/>
      <c r="CL279" s="8"/>
      <c r="CM279" s="8"/>
      <c r="CN279" s="8"/>
      <c r="CO279" s="8"/>
      <c r="CP279" s="8"/>
      <c r="CQ279" s="8"/>
      <c r="CR279" s="8"/>
      <c r="CS279" s="8"/>
    </row>
    <row r="280" ht="14.25" customHeight="1">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c r="BK280" s="15"/>
      <c r="BL280" s="15"/>
      <c r="BM280" s="15"/>
      <c r="BN280" s="15"/>
      <c r="BO280" s="15"/>
      <c r="BP280" s="15"/>
      <c r="BQ280" s="15"/>
      <c r="BR280" s="15"/>
      <c r="BS280" s="15"/>
      <c r="BT280" s="15"/>
      <c r="BU280" s="15"/>
      <c r="BV280" s="15"/>
      <c r="BW280" s="15"/>
      <c r="BX280" s="15"/>
      <c r="BY280" s="15"/>
      <c r="BZ280" s="15"/>
      <c r="CA280" s="8"/>
      <c r="CB280" s="8"/>
      <c r="CC280" s="8"/>
      <c r="CD280" s="8"/>
      <c r="CE280" s="8"/>
      <c r="CF280" s="8"/>
      <c r="CG280" s="8"/>
      <c r="CH280" s="8"/>
      <c r="CI280" s="8"/>
      <c r="CJ280" s="8"/>
      <c r="CK280" s="8"/>
      <c r="CL280" s="8"/>
      <c r="CM280" s="8"/>
      <c r="CN280" s="8"/>
      <c r="CO280" s="8"/>
      <c r="CP280" s="8"/>
      <c r="CQ280" s="8"/>
      <c r="CR280" s="8"/>
      <c r="CS280" s="8"/>
    </row>
    <row r="281" ht="14.25" customHeight="1">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BW281" s="15"/>
      <c r="BX281" s="15"/>
      <c r="BY281" s="15"/>
      <c r="BZ281" s="15"/>
      <c r="CA281" s="8"/>
      <c r="CB281" s="8"/>
      <c r="CC281" s="8"/>
      <c r="CD281" s="8"/>
      <c r="CE281" s="8"/>
      <c r="CF281" s="8"/>
      <c r="CG281" s="8"/>
      <c r="CH281" s="8"/>
      <c r="CI281" s="8"/>
      <c r="CJ281" s="8"/>
      <c r="CK281" s="8"/>
      <c r="CL281" s="8"/>
      <c r="CM281" s="8"/>
      <c r="CN281" s="8"/>
      <c r="CO281" s="8"/>
      <c r="CP281" s="8"/>
      <c r="CQ281" s="8"/>
      <c r="CR281" s="8"/>
      <c r="CS281" s="8"/>
    </row>
    <row r="282" ht="14.25" customHeight="1">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BW282" s="15"/>
      <c r="BX282" s="15"/>
      <c r="BY282" s="15"/>
      <c r="BZ282" s="15"/>
      <c r="CA282" s="8"/>
      <c r="CB282" s="8"/>
      <c r="CC282" s="8"/>
      <c r="CD282" s="8"/>
      <c r="CE282" s="8"/>
      <c r="CF282" s="8"/>
      <c r="CG282" s="8"/>
      <c r="CH282" s="8"/>
      <c r="CI282" s="8"/>
      <c r="CJ282" s="8"/>
      <c r="CK282" s="8"/>
      <c r="CL282" s="8"/>
      <c r="CM282" s="8"/>
      <c r="CN282" s="8"/>
      <c r="CO282" s="8"/>
      <c r="CP282" s="8"/>
      <c r="CQ282" s="8"/>
      <c r="CR282" s="8"/>
      <c r="CS282" s="8"/>
    </row>
    <row r="283" ht="14.25" customHeight="1">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c r="BK283" s="15"/>
      <c r="BL283" s="15"/>
      <c r="BM283" s="15"/>
      <c r="BN283" s="15"/>
      <c r="BO283" s="15"/>
      <c r="BP283" s="15"/>
      <c r="BQ283" s="15"/>
      <c r="BR283" s="15"/>
      <c r="BS283" s="15"/>
      <c r="BT283" s="15"/>
      <c r="BU283" s="15"/>
      <c r="BV283" s="15"/>
      <c r="BW283" s="15"/>
      <c r="BX283" s="15"/>
      <c r="BY283" s="15"/>
      <c r="BZ283" s="15"/>
      <c r="CA283" s="8"/>
      <c r="CB283" s="8"/>
      <c r="CC283" s="8"/>
      <c r="CD283" s="8"/>
      <c r="CE283" s="8"/>
      <c r="CF283" s="8"/>
      <c r="CG283" s="8"/>
      <c r="CH283" s="8"/>
      <c r="CI283" s="8"/>
      <c r="CJ283" s="8"/>
      <c r="CK283" s="8"/>
      <c r="CL283" s="8"/>
      <c r="CM283" s="8"/>
      <c r="CN283" s="8"/>
      <c r="CO283" s="8"/>
      <c r="CP283" s="8"/>
      <c r="CQ283" s="8"/>
      <c r="CR283" s="8"/>
      <c r="CS283" s="8"/>
    </row>
    <row r="284" ht="14.25" customHeight="1">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c r="BK284" s="15"/>
      <c r="BL284" s="15"/>
      <c r="BM284" s="15"/>
      <c r="BN284" s="15"/>
      <c r="BO284" s="15"/>
      <c r="BP284" s="15"/>
      <c r="BQ284" s="15"/>
      <c r="BR284" s="15"/>
      <c r="BS284" s="15"/>
      <c r="BT284" s="15"/>
      <c r="BU284" s="15"/>
      <c r="BV284" s="15"/>
      <c r="BW284" s="15"/>
      <c r="BX284" s="15"/>
      <c r="BY284" s="15"/>
      <c r="BZ284" s="15"/>
      <c r="CA284" s="8"/>
      <c r="CB284" s="8"/>
      <c r="CC284" s="8"/>
      <c r="CD284" s="8"/>
      <c r="CE284" s="8"/>
      <c r="CF284" s="8"/>
      <c r="CG284" s="8"/>
      <c r="CH284" s="8"/>
      <c r="CI284" s="8"/>
      <c r="CJ284" s="8"/>
      <c r="CK284" s="8"/>
      <c r="CL284" s="8"/>
      <c r="CM284" s="8"/>
      <c r="CN284" s="8"/>
      <c r="CO284" s="8"/>
      <c r="CP284" s="8"/>
      <c r="CQ284" s="8"/>
      <c r="CR284" s="8"/>
      <c r="CS284" s="8"/>
    </row>
    <row r="285" ht="14.25" customHeight="1">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15"/>
      <c r="BB285" s="15"/>
      <c r="BC285" s="15"/>
      <c r="BD285" s="15"/>
      <c r="BE285" s="15"/>
      <c r="BF285" s="15"/>
      <c r="BG285" s="15"/>
      <c r="BH285" s="15"/>
      <c r="BI285" s="15"/>
      <c r="BJ285" s="15"/>
      <c r="BK285" s="15"/>
      <c r="BL285" s="15"/>
      <c r="BM285" s="15"/>
      <c r="BN285" s="15"/>
      <c r="BO285" s="15"/>
      <c r="BP285" s="15"/>
      <c r="BQ285" s="15"/>
      <c r="BR285" s="15"/>
      <c r="BS285" s="15"/>
      <c r="BT285" s="15"/>
      <c r="BU285" s="15"/>
      <c r="BV285" s="15"/>
      <c r="BW285" s="15"/>
      <c r="BX285" s="15"/>
      <c r="BY285" s="15"/>
      <c r="BZ285" s="15"/>
      <c r="CA285" s="8"/>
      <c r="CB285" s="8"/>
      <c r="CC285" s="8"/>
      <c r="CD285" s="8"/>
      <c r="CE285" s="8"/>
      <c r="CF285" s="8"/>
      <c r="CG285" s="8"/>
      <c r="CH285" s="8"/>
      <c r="CI285" s="8"/>
      <c r="CJ285" s="8"/>
      <c r="CK285" s="8"/>
      <c r="CL285" s="8"/>
      <c r="CM285" s="8"/>
      <c r="CN285" s="8"/>
      <c r="CO285" s="8"/>
      <c r="CP285" s="8"/>
      <c r="CQ285" s="8"/>
      <c r="CR285" s="8"/>
      <c r="CS285" s="8"/>
    </row>
    <row r="286" ht="14.25" customHeight="1">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c r="BK286" s="15"/>
      <c r="BL286" s="15"/>
      <c r="BM286" s="15"/>
      <c r="BN286" s="15"/>
      <c r="BO286" s="15"/>
      <c r="BP286" s="15"/>
      <c r="BQ286" s="15"/>
      <c r="BR286" s="15"/>
      <c r="BS286" s="15"/>
      <c r="BT286" s="15"/>
      <c r="BU286" s="15"/>
      <c r="BV286" s="15"/>
      <c r="BW286" s="15"/>
      <c r="BX286" s="15"/>
      <c r="BY286" s="15"/>
      <c r="BZ286" s="15"/>
      <c r="CA286" s="8"/>
      <c r="CB286" s="8"/>
      <c r="CC286" s="8"/>
      <c r="CD286" s="8"/>
      <c r="CE286" s="8"/>
      <c r="CF286" s="8"/>
      <c r="CG286" s="8"/>
      <c r="CH286" s="8"/>
      <c r="CI286" s="8"/>
      <c r="CJ286" s="8"/>
      <c r="CK286" s="8"/>
      <c r="CL286" s="8"/>
      <c r="CM286" s="8"/>
      <c r="CN286" s="8"/>
      <c r="CO286" s="8"/>
      <c r="CP286" s="8"/>
      <c r="CQ286" s="8"/>
      <c r="CR286" s="8"/>
      <c r="CS286" s="8"/>
    </row>
    <row r="287" ht="14.25" customHeight="1">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BW287" s="15"/>
      <c r="BX287" s="15"/>
      <c r="BY287" s="15"/>
      <c r="BZ287" s="15"/>
      <c r="CA287" s="8"/>
      <c r="CB287" s="8"/>
      <c r="CC287" s="8"/>
      <c r="CD287" s="8"/>
      <c r="CE287" s="8"/>
      <c r="CF287" s="8"/>
      <c r="CG287" s="8"/>
      <c r="CH287" s="8"/>
      <c r="CI287" s="8"/>
      <c r="CJ287" s="8"/>
      <c r="CK287" s="8"/>
      <c r="CL287" s="8"/>
      <c r="CM287" s="8"/>
      <c r="CN287" s="8"/>
      <c r="CO287" s="8"/>
      <c r="CP287" s="8"/>
      <c r="CQ287" s="8"/>
      <c r="CR287" s="8"/>
      <c r="CS287" s="8"/>
    </row>
    <row r="288" ht="14.25" customHeight="1">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c r="BC288" s="15"/>
      <c r="BD288" s="15"/>
      <c r="BE288" s="15"/>
      <c r="BF288" s="15"/>
      <c r="BG288" s="15"/>
      <c r="BH288" s="15"/>
      <c r="BI288" s="15"/>
      <c r="BJ288" s="15"/>
      <c r="BK288" s="15"/>
      <c r="BL288" s="15"/>
      <c r="BM288" s="15"/>
      <c r="BN288" s="15"/>
      <c r="BO288" s="15"/>
      <c r="BP288" s="15"/>
      <c r="BQ288" s="15"/>
      <c r="BR288" s="15"/>
      <c r="BS288" s="15"/>
      <c r="BT288" s="15"/>
      <c r="BU288" s="15"/>
      <c r="BV288" s="15"/>
      <c r="BW288" s="15"/>
      <c r="BX288" s="15"/>
      <c r="BY288" s="15"/>
      <c r="BZ288" s="15"/>
      <c r="CA288" s="8"/>
      <c r="CB288" s="8"/>
      <c r="CC288" s="8"/>
      <c r="CD288" s="8"/>
      <c r="CE288" s="8"/>
      <c r="CF288" s="8"/>
      <c r="CG288" s="8"/>
      <c r="CH288" s="8"/>
      <c r="CI288" s="8"/>
      <c r="CJ288" s="8"/>
      <c r="CK288" s="8"/>
      <c r="CL288" s="8"/>
      <c r="CM288" s="8"/>
      <c r="CN288" s="8"/>
      <c r="CO288" s="8"/>
      <c r="CP288" s="8"/>
      <c r="CQ288" s="8"/>
      <c r="CR288" s="8"/>
      <c r="CS288" s="8"/>
    </row>
    <row r="289" ht="14.25" customHeight="1">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BW289" s="15"/>
      <c r="BX289" s="15"/>
      <c r="BY289" s="15"/>
      <c r="BZ289" s="15"/>
      <c r="CA289" s="8"/>
      <c r="CB289" s="8"/>
      <c r="CC289" s="8"/>
      <c r="CD289" s="8"/>
      <c r="CE289" s="8"/>
      <c r="CF289" s="8"/>
      <c r="CG289" s="8"/>
      <c r="CH289" s="8"/>
      <c r="CI289" s="8"/>
      <c r="CJ289" s="8"/>
      <c r="CK289" s="8"/>
      <c r="CL289" s="8"/>
      <c r="CM289" s="8"/>
      <c r="CN289" s="8"/>
      <c r="CO289" s="8"/>
      <c r="CP289" s="8"/>
      <c r="CQ289" s="8"/>
      <c r="CR289" s="8"/>
      <c r="CS289" s="8"/>
    </row>
    <row r="290" ht="14.25" customHeight="1">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c r="BC290" s="15"/>
      <c r="BD290" s="15"/>
      <c r="BE290" s="15"/>
      <c r="BF290" s="15"/>
      <c r="BG290" s="15"/>
      <c r="BH290" s="15"/>
      <c r="BI290" s="15"/>
      <c r="BJ290" s="15"/>
      <c r="BK290" s="15"/>
      <c r="BL290" s="15"/>
      <c r="BM290" s="15"/>
      <c r="BN290" s="15"/>
      <c r="BO290" s="15"/>
      <c r="BP290" s="15"/>
      <c r="BQ290" s="15"/>
      <c r="BR290" s="15"/>
      <c r="BS290" s="15"/>
      <c r="BT290" s="15"/>
      <c r="BU290" s="15"/>
      <c r="BV290" s="15"/>
      <c r="BW290" s="15"/>
      <c r="BX290" s="15"/>
      <c r="BY290" s="15"/>
      <c r="BZ290" s="15"/>
      <c r="CA290" s="8"/>
      <c r="CB290" s="8"/>
      <c r="CC290" s="8"/>
      <c r="CD290" s="8"/>
      <c r="CE290" s="8"/>
      <c r="CF290" s="8"/>
      <c r="CG290" s="8"/>
      <c r="CH290" s="8"/>
      <c r="CI290" s="8"/>
      <c r="CJ290" s="8"/>
      <c r="CK290" s="8"/>
      <c r="CL290" s="8"/>
      <c r="CM290" s="8"/>
      <c r="CN290" s="8"/>
      <c r="CO290" s="8"/>
      <c r="CP290" s="8"/>
      <c r="CQ290" s="8"/>
      <c r="CR290" s="8"/>
      <c r="CS290" s="8"/>
    </row>
    <row r="291" ht="14.25" customHeight="1">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15"/>
      <c r="BB291" s="15"/>
      <c r="BC291" s="15"/>
      <c r="BD291" s="15"/>
      <c r="BE291" s="15"/>
      <c r="BF291" s="15"/>
      <c r="BG291" s="15"/>
      <c r="BH291" s="15"/>
      <c r="BI291" s="15"/>
      <c r="BJ291" s="15"/>
      <c r="BK291" s="15"/>
      <c r="BL291" s="15"/>
      <c r="BM291" s="15"/>
      <c r="BN291" s="15"/>
      <c r="BO291" s="15"/>
      <c r="BP291" s="15"/>
      <c r="BQ291" s="15"/>
      <c r="BR291" s="15"/>
      <c r="BS291" s="15"/>
      <c r="BT291" s="15"/>
      <c r="BU291" s="15"/>
      <c r="BV291" s="15"/>
      <c r="BW291" s="15"/>
      <c r="BX291" s="15"/>
      <c r="BY291" s="15"/>
      <c r="BZ291" s="15"/>
      <c r="CA291" s="8"/>
      <c r="CB291" s="8"/>
      <c r="CC291" s="8"/>
      <c r="CD291" s="8"/>
      <c r="CE291" s="8"/>
      <c r="CF291" s="8"/>
      <c r="CG291" s="8"/>
      <c r="CH291" s="8"/>
      <c r="CI291" s="8"/>
      <c r="CJ291" s="8"/>
      <c r="CK291" s="8"/>
      <c r="CL291" s="8"/>
      <c r="CM291" s="8"/>
      <c r="CN291" s="8"/>
      <c r="CO291" s="8"/>
      <c r="CP291" s="8"/>
      <c r="CQ291" s="8"/>
      <c r="CR291" s="8"/>
      <c r="CS291" s="8"/>
    </row>
    <row r="292" ht="14.25" customHeight="1">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c r="BC292" s="15"/>
      <c r="BD292" s="15"/>
      <c r="BE292" s="15"/>
      <c r="BF292" s="15"/>
      <c r="BG292" s="15"/>
      <c r="BH292" s="15"/>
      <c r="BI292" s="15"/>
      <c r="BJ292" s="15"/>
      <c r="BK292" s="15"/>
      <c r="BL292" s="15"/>
      <c r="BM292" s="15"/>
      <c r="BN292" s="15"/>
      <c r="BO292" s="15"/>
      <c r="BP292" s="15"/>
      <c r="BQ292" s="15"/>
      <c r="BR292" s="15"/>
      <c r="BS292" s="15"/>
      <c r="BT292" s="15"/>
      <c r="BU292" s="15"/>
      <c r="BV292" s="15"/>
      <c r="BW292" s="15"/>
      <c r="BX292" s="15"/>
      <c r="BY292" s="15"/>
      <c r="BZ292" s="15"/>
      <c r="CA292" s="8"/>
      <c r="CB292" s="8"/>
      <c r="CC292" s="8"/>
      <c r="CD292" s="8"/>
      <c r="CE292" s="8"/>
      <c r="CF292" s="8"/>
      <c r="CG292" s="8"/>
      <c r="CH292" s="8"/>
      <c r="CI292" s="8"/>
      <c r="CJ292" s="8"/>
      <c r="CK292" s="8"/>
      <c r="CL292" s="8"/>
      <c r="CM292" s="8"/>
      <c r="CN292" s="8"/>
      <c r="CO292" s="8"/>
      <c r="CP292" s="8"/>
      <c r="CQ292" s="8"/>
      <c r="CR292" s="8"/>
      <c r="CS292" s="8"/>
    </row>
    <row r="293" ht="14.25" customHeight="1">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c r="AY293" s="15"/>
      <c r="AZ293" s="15"/>
      <c r="BA293" s="15"/>
      <c r="BB293" s="15"/>
      <c r="BC293" s="15"/>
      <c r="BD293" s="15"/>
      <c r="BE293" s="15"/>
      <c r="BF293" s="15"/>
      <c r="BG293" s="15"/>
      <c r="BH293" s="15"/>
      <c r="BI293" s="15"/>
      <c r="BJ293" s="15"/>
      <c r="BK293" s="15"/>
      <c r="BL293" s="15"/>
      <c r="BM293" s="15"/>
      <c r="BN293" s="15"/>
      <c r="BO293" s="15"/>
      <c r="BP293" s="15"/>
      <c r="BQ293" s="15"/>
      <c r="BR293" s="15"/>
      <c r="BS293" s="15"/>
      <c r="BT293" s="15"/>
      <c r="BU293" s="15"/>
      <c r="BV293" s="15"/>
      <c r="BW293" s="15"/>
      <c r="BX293" s="15"/>
      <c r="BY293" s="15"/>
      <c r="BZ293" s="15"/>
      <c r="CA293" s="8"/>
      <c r="CB293" s="8"/>
      <c r="CC293" s="8"/>
      <c r="CD293" s="8"/>
      <c r="CE293" s="8"/>
      <c r="CF293" s="8"/>
      <c r="CG293" s="8"/>
      <c r="CH293" s="8"/>
      <c r="CI293" s="8"/>
      <c r="CJ293" s="8"/>
      <c r="CK293" s="8"/>
      <c r="CL293" s="8"/>
      <c r="CM293" s="8"/>
      <c r="CN293" s="8"/>
      <c r="CO293" s="8"/>
      <c r="CP293" s="8"/>
      <c r="CQ293" s="8"/>
      <c r="CR293" s="8"/>
      <c r="CS293" s="8"/>
    </row>
    <row r="294" ht="14.25" customHeight="1">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BW294" s="15"/>
      <c r="BX294" s="15"/>
      <c r="BY294" s="15"/>
      <c r="BZ294" s="15"/>
      <c r="CA294" s="8"/>
      <c r="CB294" s="8"/>
      <c r="CC294" s="8"/>
      <c r="CD294" s="8"/>
      <c r="CE294" s="8"/>
      <c r="CF294" s="8"/>
      <c r="CG294" s="8"/>
      <c r="CH294" s="8"/>
      <c r="CI294" s="8"/>
      <c r="CJ294" s="8"/>
      <c r="CK294" s="8"/>
      <c r="CL294" s="8"/>
      <c r="CM294" s="8"/>
      <c r="CN294" s="8"/>
      <c r="CO294" s="8"/>
      <c r="CP294" s="8"/>
      <c r="CQ294" s="8"/>
      <c r="CR294" s="8"/>
      <c r="CS294" s="8"/>
    </row>
    <row r="295" ht="14.25" customHeight="1">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BN295" s="15"/>
      <c r="BO295" s="15"/>
      <c r="BP295" s="15"/>
      <c r="BQ295" s="15"/>
      <c r="BR295" s="15"/>
      <c r="BS295" s="15"/>
      <c r="BT295" s="15"/>
      <c r="BU295" s="15"/>
      <c r="BV295" s="15"/>
      <c r="BW295" s="15"/>
      <c r="BX295" s="15"/>
      <c r="BY295" s="15"/>
      <c r="BZ295" s="15"/>
      <c r="CA295" s="8"/>
      <c r="CB295" s="8"/>
      <c r="CC295" s="8"/>
      <c r="CD295" s="8"/>
      <c r="CE295" s="8"/>
      <c r="CF295" s="8"/>
      <c r="CG295" s="8"/>
      <c r="CH295" s="8"/>
      <c r="CI295" s="8"/>
      <c r="CJ295" s="8"/>
      <c r="CK295" s="8"/>
      <c r="CL295" s="8"/>
      <c r="CM295" s="8"/>
      <c r="CN295" s="8"/>
      <c r="CO295" s="8"/>
      <c r="CP295" s="8"/>
      <c r="CQ295" s="8"/>
      <c r="CR295" s="8"/>
      <c r="CS295" s="8"/>
    </row>
    <row r="296" ht="14.25" customHeight="1">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c r="BC296" s="15"/>
      <c r="BD296" s="15"/>
      <c r="BE296" s="15"/>
      <c r="BF296" s="15"/>
      <c r="BG296" s="15"/>
      <c r="BH296" s="15"/>
      <c r="BI296" s="15"/>
      <c r="BJ296" s="15"/>
      <c r="BK296" s="15"/>
      <c r="BL296" s="15"/>
      <c r="BM296" s="15"/>
      <c r="BN296" s="15"/>
      <c r="BO296" s="15"/>
      <c r="BP296" s="15"/>
      <c r="BQ296" s="15"/>
      <c r="BR296" s="15"/>
      <c r="BS296" s="15"/>
      <c r="BT296" s="15"/>
      <c r="BU296" s="15"/>
      <c r="BV296" s="15"/>
      <c r="BW296" s="15"/>
      <c r="BX296" s="15"/>
      <c r="BY296" s="15"/>
      <c r="BZ296" s="15"/>
      <c r="CA296" s="8"/>
      <c r="CB296" s="8"/>
      <c r="CC296" s="8"/>
      <c r="CD296" s="8"/>
      <c r="CE296" s="8"/>
      <c r="CF296" s="8"/>
      <c r="CG296" s="8"/>
      <c r="CH296" s="8"/>
      <c r="CI296" s="8"/>
      <c r="CJ296" s="8"/>
      <c r="CK296" s="8"/>
      <c r="CL296" s="8"/>
      <c r="CM296" s="8"/>
      <c r="CN296" s="8"/>
      <c r="CO296" s="8"/>
      <c r="CP296" s="8"/>
      <c r="CQ296" s="8"/>
      <c r="CR296" s="8"/>
      <c r="CS296" s="8"/>
    </row>
    <row r="297" ht="14.25" customHeight="1">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15"/>
      <c r="BB297" s="15"/>
      <c r="BC297" s="15"/>
      <c r="BD297" s="15"/>
      <c r="BE297" s="15"/>
      <c r="BF297" s="15"/>
      <c r="BG297" s="15"/>
      <c r="BH297" s="15"/>
      <c r="BI297" s="15"/>
      <c r="BJ297" s="15"/>
      <c r="BK297" s="15"/>
      <c r="BL297" s="15"/>
      <c r="BM297" s="15"/>
      <c r="BN297" s="15"/>
      <c r="BO297" s="15"/>
      <c r="BP297" s="15"/>
      <c r="BQ297" s="15"/>
      <c r="BR297" s="15"/>
      <c r="BS297" s="15"/>
      <c r="BT297" s="15"/>
      <c r="BU297" s="15"/>
      <c r="BV297" s="15"/>
      <c r="BW297" s="15"/>
      <c r="BX297" s="15"/>
      <c r="BY297" s="15"/>
      <c r="BZ297" s="15"/>
      <c r="CA297" s="8"/>
      <c r="CB297" s="8"/>
      <c r="CC297" s="8"/>
      <c r="CD297" s="8"/>
      <c r="CE297" s="8"/>
      <c r="CF297" s="8"/>
      <c r="CG297" s="8"/>
      <c r="CH297" s="8"/>
      <c r="CI297" s="8"/>
      <c r="CJ297" s="8"/>
      <c r="CK297" s="8"/>
      <c r="CL297" s="8"/>
      <c r="CM297" s="8"/>
      <c r="CN297" s="8"/>
      <c r="CO297" s="8"/>
      <c r="CP297" s="8"/>
      <c r="CQ297" s="8"/>
      <c r="CR297" s="8"/>
      <c r="CS297" s="8"/>
    </row>
    <row r="298" ht="14.25" customHeight="1">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c r="BC298" s="15"/>
      <c r="BD298" s="15"/>
      <c r="BE298" s="15"/>
      <c r="BF298" s="15"/>
      <c r="BG298" s="15"/>
      <c r="BH298" s="15"/>
      <c r="BI298" s="15"/>
      <c r="BJ298" s="15"/>
      <c r="BK298" s="15"/>
      <c r="BL298" s="15"/>
      <c r="BM298" s="15"/>
      <c r="BN298" s="15"/>
      <c r="BO298" s="15"/>
      <c r="BP298" s="15"/>
      <c r="BQ298" s="15"/>
      <c r="BR298" s="15"/>
      <c r="BS298" s="15"/>
      <c r="BT298" s="15"/>
      <c r="BU298" s="15"/>
      <c r="BV298" s="15"/>
      <c r="BW298" s="15"/>
      <c r="BX298" s="15"/>
      <c r="BY298" s="15"/>
      <c r="BZ298" s="15"/>
      <c r="CA298" s="8"/>
      <c r="CB298" s="8"/>
      <c r="CC298" s="8"/>
      <c r="CD298" s="8"/>
      <c r="CE298" s="8"/>
      <c r="CF298" s="8"/>
      <c r="CG298" s="8"/>
      <c r="CH298" s="8"/>
      <c r="CI298" s="8"/>
      <c r="CJ298" s="8"/>
      <c r="CK298" s="8"/>
      <c r="CL298" s="8"/>
      <c r="CM298" s="8"/>
      <c r="CN298" s="8"/>
      <c r="CO298" s="8"/>
      <c r="CP298" s="8"/>
      <c r="CQ298" s="8"/>
      <c r="CR298" s="8"/>
      <c r="CS298" s="8"/>
    </row>
    <row r="299" ht="14.25" customHeight="1">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BW299" s="15"/>
      <c r="BX299" s="15"/>
      <c r="BY299" s="15"/>
      <c r="BZ299" s="15"/>
      <c r="CA299" s="8"/>
      <c r="CB299" s="8"/>
      <c r="CC299" s="8"/>
      <c r="CD299" s="8"/>
      <c r="CE299" s="8"/>
      <c r="CF299" s="8"/>
      <c r="CG299" s="8"/>
      <c r="CH299" s="8"/>
      <c r="CI299" s="8"/>
      <c r="CJ299" s="8"/>
      <c r="CK299" s="8"/>
      <c r="CL299" s="8"/>
      <c r="CM299" s="8"/>
      <c r="CN299" s="8"/>
      <c r="CO299" s="8"/>
      <c r="CP299" s="8"/>
      <c r="CQ299" s="8"/>
      <c r="CR299" s="8"/>
      <c r="CS299" s="8"/>
    </row>
    <row r="300" ht="14.25" customHeight="1">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BN300" s="15"/>
      <c r="BO300" s="15"/>
      <c r="BP300" s="15"/>
      <c r="BQ300" s="15"/>
      <c r="BR300" s="15"/>
      <c r="BS300" s="15"/>
      <c r="BT300" s="15"/>
      <c r="BU300" s="15"/>
      <c r="BV300" s="15"/>
      <c r="BW300" s="15"/>
      <c r="BX300" s="15"/>
      <c r="BY300" s="15"/>
      <c r="BZ300" s="15"/>
      <c r="CA300" s="8"/>
      <c r="CB300" s="8"/>
      <c r="CC300" s="8"/>
      <c r="CD300" s="8"/>
      <c r="CE300" s="8"/>
      <c r="CF300" s="8"/>
      <c r="CG300" s="8"/>
      <c r="CH300" s="8"/>
      <c r="CI300" s="8"/>
      <c r="CJ300" s="8"/>
      <c r="CK300" s="8"/>
      <c r="CL300" s="8"/>
      <c r="CM300" s="8"/>
      <c r="CN300" s="8"/>
      <c r="CO300" s="8"/>
      <c r="CP300" s="8"/>
      <c r="CQ300" s="8"/>
      <c r="CR300" s="8"/>
      <c r="CS300" s="8"/>
    </row>
    <row r="301" ht="14.25" customHeight="1">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BW301" s="15"/>
      <c r="BX301" s="15"/>
      <c r="BY301" s="15"/>
      <c r="BZ301" s="15"/>
      <c r="CA301" s="8"/>
      <c r="CB301" s="8"/>
      <c r="CC301" s="8"/>
      <c r="CD301" s="8"/>
      <c r="CE301" s="8"/>
      <c r="CF301" s="8"/>
      <c r="CG301" s="8"/>
      <c r="CH301" s="8"/>
      <c r="CI301" s="8"/>
      <c r="CJ301" s="8"/>
      <c r="CK301" s="8"/>
      <c r="CL301" s="8"/>
      <c r="CM301" s="8"/>
      <c r="CN301" s="8"/>
      <c r="CO301" s="8"/>
      <c r="CP301" s="8"/>
      <c r="CQ301" s="8"/>
      <c r="CR301" s="8"/>
      <c r="CS301" s="8"/>
    </row>
    <row r="302" ht="14.25" customHeight="1">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BN302" s="15"/>
      <c r="BO302" s="15"/>
      <c r="BP302" s="15"/>
      <c r="BQ302" s="15"/>
      <c r="BR302" s="15"/>
      <c r="BS302" s="15"/>
      <c r="BT302" s="15"/>
      <c r="BU302" s="15"/>
      <c r="BV302" s="15"/>
      <c r="BW302" s="15"/>
      <c r="BX302" s="15"/>
      <c r="BY302" s="15"/>
      <c r="BZ302" s="15"/>
      <c r="CA302" s="8"/>
      <c r="CB302" s="8"/>
      <c r="CC302" s="8"/>
      <c r="CD302" s="8"/>
      <c r="CE302" s="8"/>
      <c r="CF302" s="8"/>
      <c r="CG302" s="8"/>
      <c r="CH302" s="8"/>
      <c r="CI302" s="8"/>
      <c r="CJ302" s="8"/>
      <c r="CK302" s="8"/>
      <c r="CL302" s="8"/>
      <c r="CM302" s="8"/>
      <c r="CN302" s="8"/>
      <c r="CO302" s="8"/>
      <c r="CP302" s="8"/>
      <c r="CQ302" s="8"/>
      <c r="CR302" s="8"/>
      <c r="CS302" s="8"/>
    </row>
    <row r="303" ht="14.25" customHeight="1">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c r="BD303" s="15"/>
      <c r="BE303" s="15"/>
      <c r="BF303" s="15"/>
      <c r="BG303" s="15"/>
      <c r="BH303" s="15"/>
      <c r="BI303" s="15"/>
      <c r="BJ303" s="15"/>
      <c r="BK303" s="15"/>
      <c r="BL303" s="15"/>
      <c r="BM303" s="15"/>
      <c r="BN303" s="15"/>
      <c r="BO303" s="15"/>
      <c r="BP303" s="15"/>
      <c r="BQ303" s="15"/>
      <c r="BR303" s="15"/>
      <c r="BS303" s="15"/>
      <c r="BT303" s="15"/>
      <c r="BU303" s="15"/>
      <c r="BV303" s="15"/>
      <c r="BW303" s="15"/>
      <c r="BX303" s="15"/>
      <c r="BY303" s="15"/>
      <c r="BZ303" s="15"/>
      <c r="CA303" s="8"/>
      <c r="CB303" s="8"/>
      <c r="CC303" s="8"/>
      <c r="CD303" s="8"/>
      <c r="CE303" s="8"/>
      <c r="CF303" s="8"/>
      <c r="CG303" s="8"/>
      <c r="CH303" s="8"/>
      <c r="CI303" s="8"/>
      <c r="CJ303" s="8"/>
      <c r="CK303" s="8"/>
      <c r="CL303" s="8"/>
      <c r="CM303" s="8"/>
      <c r="CN303" s="8"/>
      <c r="CO303" s="8"/>
      <c r="CP303" s="8"/>
      <c r="CQ303" s="8"/>
      <c r="CR303" s="8"/>
      <c r="CS303" s="8"/>
    </row>
    <row r="304" ht="14.25" customHeight="1">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c r="BD304" s="15"/>
      <c r="BE304" s="15"/>
      <c r="BF304" s="15"/>
      <c r="BG304" s="15"/>
      <c r="BH304" s="15"/>
      <c r="BI304" s="15"/>
      <c r="BJ304" s="15"/>
      <c r="BK304" s="15"/>
      <c r="BL304" s="15"/>
      <c r="BM304" s="15"/>
      <c r="BN304" s="15"/>
      <c r="BO304" s="15"/>
      <c r="BP304" s="15"/>
      <c r="BQ304" s="15"/>
      <c r="BR304" s="15"/>
      <c r="BS304" s="15"/>
      <c r="BT304" s="15"/>
      <c r="BU304" s="15"/>
      <c r="BV304" s="15"/>
      <c r="BW304" s="15"/>
      <c r="BX304" s="15"/>
      <c r="BY304" s="15"/>
      <c r="BZ304" s="15"/>
      <c r="CA304" s="8"/>
      <c r="CB304" s="8"/>
      <c r="CC304" s="8"/>
      <c r="CD304" s="8"/>
      <c r="CE304" s="8"/>
      <c r="CF304" s="8"/>
      <c r="CG304" s="8"/>
      <c r="CH304" s="8"/>
      <c r="CI304" s="8"/>
      <c r="CJ304" s="8"/>
      <c r="CK304" s="8"/>
      <c r="CL304" s="8"/>
      <c r="CM304" s="8"/>
      <c r="CN304" s="8"/>
      <c r="CO304" s="8"/>
      <c r="CP304" s="8"/>
      <c r="CQ304" s="8"/>
      <c r="CR304" s="8"/>
      <c r="CS304" s="8"/>
    </row>
    <row r="305" ht="14.25" customHeight="1">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15"/>
      <c r="BB305" s="15"/>
      <c r="BC305" s="15"/>
      <c r="BD305" s="15"/>
      <c r="BE305" s="15"/>
      <c r="BF305" s="15"/>
      <c r="BG305" s="15"/>
      <c r="BH305" s="15"/>
      <c r="BI305" s="15"/>
      <c r="BJ305" s="15"/>
      <c r="BK305" s="15"/>
      <c r="BL305" s="15"/>
      <c r="BM305" s="15"/>
      <c r="BN305" s="15"/>
      <c r="BO305" s="15"/>
      <c r="BP305" s="15"/>
      <c r="BQ305" s="15"/>
      <c r="BR305" s="15"/>
      <c r="BS305" s="15"/>
      <c r="BT305" s="15"/>
      <c r="BU305" s="15"/>
      <c r="BV305" s="15"/>
      <c r="BW305" s="15"/>
      <c r="BX305" s="15"/>
      <c r="BY305" s="15"/>
      <c r="BZ305" s="15"/>
      <c r="CA305" s="8"/>
      <c r="CB305" s="8"/>
      <c r="CC305" s="8"/>
      <c r="CD305" s="8"/>
      <c r="CE305" s="8"/>
      <c r="CF305" s="8"/>
      <c r="CG305" s="8"/>
      <c r="CH305" s="8"/>
      <c r="CI305" s="8"/>
      <c r="CJ305" s="8"/>
      <c r="CK305" s="8"/>
      <c r="CL305" s="8"/>
      <c r="CM305" s="8"/>
      <c r="CN305" s="8"/>
      <c r="CO305" s="8"/>
      <c r="CP305" s="8"/>
      <c r="CQ305" s="8"/>
      <c r="CR305" s="8"/>
      <c r="CS305" s="8"/>
    </row>
    <row r="306" ht="14.25" customHeight="1">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c r="BC306" s="15"/>
      <c r="BD306" s="15"/>
      <c r="BE306" s="15"/>
      <c r="BF306" s="15"/>
      <c r="BG306" s="15"/>
      <c r="BH306" s="15"/>
      <c r="BI306" s="15"/>
      <c r="BJ306" s="15"/>
      <c r="BK306" s="15"/>
      <c r="BL306" s="15"/>
      <c r="BM306" s="15"/>
      <c r="BN306" s="15"/>
      <c r="BO306" s="15"/>
      <c r="BP306" s="15"/>
      <c r="BQ306" s="15"/>
      <c r="BR306" s="15"/>
      <c r="BS306" s="15"/>
      <c r="BT306" s="15"/>
      <c r="BU306" s="15"/>
      <c r="BV306" s="15"/>
      <c r="BW306" s="15"/>
      <c r="BX306" s="15"/>
      <c r="BY306" s="15"/>
      <c r="BZ306" s="15"/>
      <c r="CA306" s="8"/>
      <c r="CB306" s="8"/>
      <c r="CC306" s="8"/>
      <c r="CD306" s="8"/>
      <c r="CE306" s="8"/>
      <c r="CF306" s="8"/>
      <c r="CG306" s="8"/>
      <c r="CH306" s="8"/>
      <c r="CI306" s="8"/>
      <c r="CJ306" s="8"/>
      <c r="CK306" s="8"/>
      <c r="CL306" s="8"/>
      <c r="CM306" s="8"/>
      <c r="CN306" s="8"/>
      <c r="CO306" s="8"/>
      <c r="CP306" s="8"/>
      <c r="CQ306" s="8"/>
      <c r="CR306" s="8"/>
      <c r="CS306" s="8"/>
    </row>
    <row r="307" ht="14.25" customHeight="1">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5"/>
      <c r="BC307" s="15"/>
      <c r="BD307" s="15"/>
      <c r="BE307" s="15"/>
      <c r="BF307" s="15"/>
      <c r="BG307" s="15"/>
      <c r="BH307" s="15"/>
      <c r="BI307" s="15"/>
      <c r="BJ307" s="15"/>
      <c r="BK307" s="15"/>
      <c r="BL307" s="15"/>
      <c r="BM307" s="15"/>
      <c r="BN307" s="15"/>
      <c r="BO307" s="15"/>
      <c r="BP307" s="15"/>
      <c r="BQ307" s="15"/>
      <c r="BR307" s="15"/>
      <c r="BS307" s="15"/>
      <c r="BT307" s="15"/>
      <c r="BU307" s="15"/>
      <c r="BV307" s="15"/>
      <c r="BW307" s="15"/>
      <c r="BX307" s="15"/>
      <c r="BY307" s="15"/>
      <c r="BZ307" s="15"/>
      <c r="CA307" s="8"/>
      <c r="CB307" s="8"/>
      <c r="CC307" s="8"/>
      <c r="CD307" s="8"/>
      <c r="CE307" s="8"/>
      <c r="CF307" s="8"/>
      <c r="CG307" s="8"/>
      <c r="CH307" s="8"/>
      <c r="CI307" s="8"/>
      <c r="CJ307" s="8"/>
      <c r="CK307" s="8"/>
      <c r="CL307" s="8"/>
      <c r="CM307" s="8"/>
      <c r="CN307" s="8"/>
      <c r="CO307" s="8"/>
      <c r="CP307" s="8"/>
      <c r="CQ307" s="8"/>
      <c r="CR307" s="8"/>
      <c r="CS307" s="8"/>
    </row>
    <row r="308" ht="14.25" customHeight="1">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c r="BC308" s="15"/>
      <c r="BD308" s="15"/>
      <c r="BE308" s="15"/>
      <c r="BF308" s="15"/>
      <c r="BG308" s="15"/>
      <c r="BH308" s="15"/>
      <c r="BI308" s="15"/>
      <c r="BJ308" s="15"/>
      <c r="BK308" s="15"/>
      <c r="BL308" s="15"/>
      <c r="BM308" s="15"/>
      <c r="BN308" s="15"/>
      <c r="BO308" s="15"/>
      <c r="BP308" s="15"/>
      <c r="BQ308" s="15"/>
      <c r="BR308" s="15"/>
      <c r="BS308" s="15"/>
      <c r="BT308" s="15"/>
      <c r="BU308" s="15"/>
      <c r="BV308" s="15"/>
      <c r="BW308" s="15"/>
      <c r="BX308" s="15"/>
      <c r="BY308" s="15"/>
      <c r="BZ308" s="15"/>
      <c r="CA308" s="8"/>
      <c r="CB308" s="8"/>
      <c r="CC308" s="8"/>
      <c r="CD308" s="8"/>
      <c r="CE308" s="8"/>
      <c r="CF308" s="8"/>
      <c r="CG308" s="8"/>
      <c r="CH308" s="8"/>
      <c r="CI308" s="8"/>
      <c r="CJ308" s="8"/>
      <c r="CK308" s="8"/>
      <c r="CL308" s="8"/>
      <c r="CM308" s="8"/>
      <c r="CN308" s="8"/>
      <c r="CO308" s="8"/>
      <c r="CP308" s="8"/>
      <c r="CQ308" s="8"/>
      <c r="CR308" s="8"/>
      <c r="CS308" s="8"/>
    </row>
    <row r="309" ht="14.25" customHeight="1">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15"/>
      <c r="BB309" s="15"/>
      <c r="BC309" s="15"/>
      <c r="BD309" s="15"/>
      <c r="BE309" s="15"/>
      <c r="BF309" s="15"/>
      <c r="BG309" s="15"/>
      <c r="BH309" s="15"/>
      <c r="BI309" s="15"/>
      <c r="BJ309" s="15"/>
      <c r="BK309" s="15"/>
      <c r="BL309" s="15"/>
      <c r="BM309" s="15"/>
      <c r="BN309" s="15"/>
      <c r="BO309" s="15"/>
      <c r="BP309" s="15"/>
      <c r="BQ309" s="15"/>
      <c r="BR309" s="15"/>
      <c r="BS309" s="15"/>
      <c r="BT309" s="15"/>
      <c r="BU309" s="15"/>
      <c r="BV309" s="15"/>
      <c r="BW309" s="15"/>
      <c r="BX309" s="15"/>
      <c r="BY309" s="15"/>
      <c r="BZ309" s="15"/>
      <c r="CA309" s="8"/>
      <c r="CB309" s="8"/>
      <c r="CC309" s="8"/>
      <c r="CD309" s="8"/>
      <c r="CE309" s="8"/>
      <c r="CF309" s="8"/>
      <c r="CG309" s="8"/>
      <c r="CH309" s="8"/>
      <c r="CI309" s="8"/>
      <c r="CJ309" s="8"/>
      <c r="CK309" s="8"/>
      <c r="CL309" s="8"/>
      <c r="CM309" s="8"/>
      <c r="CN309" s="8"/>
      <c r="CO309" s="8"/>
      <c r="CP309" s="8"/>
      <c r="CQ309" s="8"/>
      <c r="CR309" s="8"/>
      <c r="CS309" s="8"/>
    </row>
    <row r="310" ht="14.25" customHeight="1">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c r="BC310" s="15"/>
      <c r="BD310" s="15"/>
      <c r="BE310" s="15"/>
      <c r="BF310" s="15"/>
      <c r="BG310" s="15"/>
      <c r="BH310" s="15"/>
      <c r="BI310" s="15"/>
      <c r="BJ310" s="15"/>
      <c r="BK310" s="15"/>
      <c r="BL310" s="15"/>
      <c r="BM310" s="15"/>
      <c r="BN310" s="15"/>
      <c r="BO310" s="15"/>
      <c r="BP310" s="15"/>
      <c r="BQ310" s="15"/>
      <c r="BR310" s="15"/>
      <c r="BS310" s="15"/>
      <c r="BT310" s="15"/>
      <c r="BU310" s="15"/>
      <c r="BV310" s="15"/>
      <c r="BW310" s="15"/>
      <c r="BX310" s="15"/>
      <c r="BY310" s="15"/>
      <c r="BZ310" s="15"/>
      <c r="CA310" s="8"/>
      <c r="CB310" s="8"/>
      <c r="CC310" s="8"/>
      <c r="CD310" s="8"/>
      <c r="CE310" s="8"/>
      <c r="CF310" s="8"/>
      <c r="CG310" s="8"/>
      <c r="CH310" s="8"/>
      <c r="CI310" s="8"/>
      <c r="CJ310" s="8"/>
      <c r="CK310" s="8"/>
      <c r="CL310" s="8"/>
      <c r="CM310" s="8"/>
      <c r="CN310" s="8"/>
      <c r="CO310" s="8"/>
      <c r="CP310" s="8"/>
      <c r="CQ310" s="8"/>
      <c r="CR310" s="8"/>
      <c r="CS310" s="8"/>
    </row>
    <row r="311" ht="14.25" customHeight="1">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15"/>
      <c r="BB311" s="15"/>
      <c r="BC311" s="15"/>
      <c r="BD311" s="15"/>
      <c r="BE311" s="15"/>
      <c r="BF311" s="15"/>
      <c r="BG311" s="15"/>
      <c r="BH311" s="15"/>
      <c r="BI311" s="15"/>
      <c r="BJ311" s="15"/>
      <c r="BK311" s="15"/>
      <c r="BL311" s="15"/>
      <c r="BM311" s="15"/>
      <c r="BN311" s="15"/>
      <c r="BO311" s="15"/>
      <c r="BP311" s="15"/>
      <c r="BQ311" s="15"/>
      <c r="BR311" s="15"/>
      <c r="BS311" s="15"/>
      <c r="BT311" s="15"/>
      <c r="BU311" s="15"/>
      <c r="BV311" s="15"/>
      <c r="BW311" s="15"/>
      <c r="BX311" s="15"/>
      <c r="BY311" s="15"/>
      <c r="BZ311" s="15"/>
      <c r="CA311" s="8"/>
      <c r="CB311" s="8"/>
      <c r="CC311" s="8"/>
      <c r="CD311" s="8"/>
      <c r="CE311" s="8"/>
      <c r="CF311" s="8"/>
      <c r="CG311" s="8"/>
      <c r="CH311" s="8"/>
      <c r="CI311" s="8"/>
      <c r="CJ311" s="8"/>
      <c r="CK311" s="8"/>
      <c r="CL311" s="8"/>
      <c r="CM311" s="8"/>
      <c r="CN311" s="8"/>
      <c r="CO311" s="8"/>
      <c r="CP311" s="8"/>
      <c r="CQ311" s="8"/>
      <c r="CR311" s="8"/>
      <c r="CS311" s="8"/>
    </row>
    <row r="312" ht="14.25" customHeight="1">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c r="BC312" s="15"/>
      <c r="BD312" s="15"/>
      <c r="BE312" s="15"/>
      <c r="BF312" s="15"/>
      <c r="BG312" s="15"/>
      <c r="BH312" s="15"/>
      <c r="BI312" s="15"/>
      <c r="BJ312" s="15"/>
      <c r="BK312" s="15"/>
      <c r="BL312" s="15"/>
      <c r="BM312" s="15"/>
      <c r="BN312" s="15"/>
      <c r="BO312" s="15"/>
      <c r="BP312" s="15"/>
      <c r="BQ312" s="15"/>
      <c r="BR312" s="15"/>
      <c r="BS312" s="15"/>
      <c r="BT312" s="15"/>
      <c r="BU312" s="15"/>
      <c r="BV312" s="15"/>
      <c r="BW312" s="15"/>
      <c r="BX312" s="15"/>
      <c r="BY312" s="15"/>
      <c r="BZ312" s="15"/>
      <c r="CA312" s="8"/>
      <c r="CB312" s="8"/>
      <c r="CC312" s="8"/>
      <c r="CD312" s="8"/>
      <c r="CE312" s="8"/>
      <c r="CF312" s="8"/>
      <c r="CG312" s="8"/>
      <c r="CH312" s="8"/>
      <c r="CI312" s="8"/>
      <c r="CJ312" s="8"/>
      <c r="CK312" s="8"/>
      <c r="CL312" s="8"/>
      <c r="CM312" s="8"/>
      <c r="CN312" s="8"/>
      <c r="CO312" s="8"/>
      <c r="CP312" s="8"/>
      <c r="CQ312" s="8"/>
      <c r="CR312" s="8"/>
      <c r="CS312" s="8"/>
    </row>
    <row r="313" ht="14.25" customHeight="1">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8"/>
      <c r="CB313" s="8"/>
      <c r="CC313" s="8"/>
      <c r="CD313" s="8"/>
      <c r="CE313" s="8"/>
      <c r="CF313" s="8"/>
      <c r="CG313" s="8"/>
      <c r="CH313" s="8"/>
      <c r="CI313" s="8"/>
      <c r="CJ313" s="8"/>
      <c r="CK313" s="8"/>
      <c r="CL313" s="8"/>
      <c r="CM313" s="8"/>
      <c r="CN313" s="8"/>
      <c r="CO313" s="8"/>
      <c r="CP313" s="8"/>
      <c r="CQ313" s="8"/>
      <c r="CR313" s="8"/>
      <c r="CS313" s="8"/>
    </row>
    <row r="314" ht="14.25" customHeight="1">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c r="BC314" s="15"/>
      <c r="BD314" s="15"/>
      <c r="BE314" s="15"/>
      <c r="BF314" s="15"/>
      <c r="BG314" s="15"/>
      <c r="BH314" s="15"/>
      <c r="BI314" s="15"/>
      <c r="BJ314" s="15"/>
      <c r="BK314" s="15"/>
      <c r="BL314" s="15"/>
      <c r="BM314" s="15"/>
      <c r="BN314" s="15"/>
      <c r="BO314" s="15"/>
      <c r="BP314" s="15"/>
      <c r="BQ314" s="15"/>
      <c r="BR314" s="15"/>
      <c r="BS314" s="15"/>
      <c r="BT314" s="15"/>
      <c r="BU314" s="15"/>
      <c r="BV314" s="15"/>
      <c r="BW314" s="15"/>
      <c r="BX314" s="15"/>
      <c r="BY314" s="15"/>
      <c r="BZ314" s="15"/>
      <c r="CA314" s="8"/>
      <c r="CB314" s="8"/>
      <c r="CC314" s="8"/>
      <c r="CD314" s="8"/>
      <c r="CE314" s="8"/>
      <c r="CF314" s="8"/>
      <c r="CG314" s="8"/>
      <c r="CH314" s="8"/>
      <c r="CI314" s="8"/>
      <c r="CJ314" s="8"/>
      <c r="CK314" s="8"/>
      <c r="CL314" s="8"/>
      <c r="CM314" s="8"/>
      <c r="CN314" s="8"/>
      <c r="CO314" s="8"/>
      <c r="CP314" s="8"/>
      <c r="CQ314" s="8"/>
      <c r="CR314" s="8"/>
      <c r="CS314" s="8"/>
    </row>
    <row r="315" ht="14.25" customHeight="1">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c r="AY315" s="15"/>
      <c r="AZ315" s="15"/>
      <c r="BA315" s="15"/>
      <c r="BB315" s="15"/>
      <c r="BC315" s="15"/>
      <c r="BD315" s="15"/>
      <c r="BE315" s="15"/>
      <c r="BF315" s="15"/>
      <c r="BG315" s="15"/>
      <c r="BH315" s="15"/>
      <c r="BI315" s="15"/>
      <c r="BJ315" s="15"/>
      <c r="BK315" s="15"/>
      <c r="BL315" s="15"/>
      <c r="BM315" s="15"/>
      <c r="BN315" s="15"/>
      <c r="BO315" s="15"/>
      <c r="BP315" s="15"/>
      <c r="BQ315" s="15"/>
      <c r="BR315" s="15"/>
      <c r="BS315" s="15"/>
      <c r="BT315" s="15"/>
      <c r="BU315" s="15"/>
      <c r="BV315" s="15"/>
      <c r="BW315" s="15"/>
      <c r="BX315" s="15"/>
      <c r="BY315" s="15"/>
      <c r="BZ315" s="15"/>
      <c r="CA315" s="8"/>
      <c r="CB315" s="8"/>
      <c r="CC315" s="8"/>
      <c r="CD315" s="8"/>
      <c r="CE315" s="8"/>
      <c r="CF315" s="8"/>
      <c r="CG315" s="8"/>
      <c r="CH315" s="8"/>
      <c r="CI315" s="8"/>
      <c r="CJ315" s="8"/>
      <c r="CK315" s="8"/>
      <c r="CL315" s="8"/>
      <c r="CM315" s="8"/>
      <c r="CN315" s="8"/>
      <c r="CO315" s="8"/>
      <c r="CP315" s="8"/>
      <c r="CQ315" s="8"/>
      <c r="CR315" s="8"/>
      <c r="CS315" s="8"/>
    </row>
    <row r="316" ht="14.25" customHeight="1">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BW316" s="15"/>
      <c r="BX316" s="15"/>
      <c r="BY316" s="15"/>
      <c r="BZ316" s="15"/>
      <c r="CA316" s="8"/>
      <c r="CB316" s="8"/>
      <c r="CC316" s="8"/>
      <c r="CD316" s="8"/>
      <c r="CE316" s="8"/>
      <c r="CF316" s="8"/>
      <c r="CG316" s="8"/>
      <c r="CH316" s="8"/>
      <c r="CI316" s="8"/>
      <c r="CJ316" s="8"/>
      <c r="CK316" s="8"/>
      <c r="CL316" s="8"/>
      <c r="CM316" s="8"/>
      <c r="CN316" s="8"/>
      <c r="CO316" s="8"/>
      <c r="CP316" s="8"/>
      <c r="CQ316" s="8"/>
      <c r="CR316" s="8"/>
      <c r="CS316" s="8"/>
    </row>
    <row r="317" ht="14.25" customHeight="1">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BW317" s="15"/>
      <c r="BX317" s="15"/>
      <c r="BY317" s="15"/>
      <c r="BZ317" s="15"/>
      <c r="CA317" s="8"/>
      <c r="CB317" s="8"/>
      <c r="CC317" s="8"/>
      <c r="CD317" s="8"/>
      <c r="CE317" s="8"/>
      <c r="CF317" s="8"/>
      <c r="CG317" s="8"/>
      <c r="CH317" s="8"/>
      <c r="CI317" s="8"/>
      <c r="CJ317" s="8"/>
      <c r="CK317" s="8"/>
      <c r="CL317" s="8"/>
      <c r="CM317" s="8"/>
      <c r="CN317" s="8"/>
      <c r="CO317" s="8"/>
      <c r="CP317" s="8"/>
      <c r="CQ317" s="8"/>
      <c r="CR317" s="8"/>
      <c r="CS317" s="8"/>
    </row>
    <row r="318" ht="14.25" customHeight="1">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BN318" s="15"/>
      <c r="BO318" s="15"/>
      <c r="BP318" s="15"/>
      <c r="BQ318" s="15"/>
      <c r="BR318" s="15"/>
      <c r="BS318" s="15"/>
      <c r="BT318" s="15"/>
      <c r="BU318" s="15"/>
      <c r="BV318" s="15"/>
      <c r="BW318" s="15"/>
      <c r="BX318" s="15"/>
      <c r="BY318" s="15"/>
      <c r="BZ318" s="15"/>
      <c r="CA318" s="8"/>
      <c r="CB318" s="8"/>
      <c r="CC318" s="8"/>
      <c r="CD318" s="8"/>
      <c r="CE318" s="8"/>
      <c r="CF318" s="8"/>
      <c r="CG318" s="8"/>
      <c r="CH318" s="8"/>
      <c r="CI318" s="8"/>
      <c r="CJ318" s="8"/>
      <c r="CK318" s="8"/>
      <c r="CL318" s="8"/>
      <c r="CM318" s="8"/>
      <c r="CN318" s="8"/>
      <c r="CO318" s="8"/>
      <c r="CP318" s="8"/>
      <c r="CQ318" s="8"/>
      <c r="CR318" s="8"/>
      <c r="CS318" s="8"/>
    </row>
    <row r="319" ht="14.25" customHeight="1">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BW319" s="15"/>
      <c r="BX319" s="15"/>
      <c r="BY319" s="15"/>
      <c r="BZ319" s="15"/>
      <c r="CA319" s="8"/>
      <c r="CB319" s="8"/>
      <c r="CC319" s="8"/>
      <c r="CD319" s="8"/>
      <c r="CE319" s="8"/>
      <c r="CF319" s="8"/>
      <c r="CG319" s="8"/>
      <c r="CH319" s="8"/>
      <c r="CI319" s="8"/>
      <c r="CJ319" s="8"/>
      <c r="CK319" s="8"/>
      <c r="CL319" s="8"/>
      <c r="CM319" s="8"/>
      <c r="CN319" s="8"/>
      <c r="CO319" s="8"/>
      <c r="CP319" s="8"/>
      <c r="CQ319" s="8"/>
      <c r="CR319" s="8"/>
      <c r="CS319" s="8"/>
    </row>
    <row r="320" ht="14.25" customHeight="1">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BW320" s="15"/>
      <c r="BX320" s="15"/>
      <c r="BY320" s="15"/>
      <c r="BZ320" s="15"/>
      <c r="CA320" s="8"/>
      <c r="CB320" s="8"/>
      <c r="CC320" s="8"/>
      <c r="CD320" s="8"/>
      <c r="CE320" s="8"/>
      <c r="CF320" s="8"/>
      <c r="CG320" s="8"/>
      <c r="CH320" s="8"/>
      <c r="CI320" s="8"/>
      <c r="CJ320" s="8"/>
      <c r="CK320" s="8"/>
      <c r="CL320" s="8"/>
      <c r="CM320" s="8"/>
      <c r="CN320" s="8"/>
      <c r="CO320" s="8"/>
      <c r="CP320" s="8"/>
      <c r="CQ320" s="8"/>
      <c r="CR320" s="8"/>
      <c r="CS320" s="8"/>
    </row>
    <row r="321" ht="14.25" customHeight="1">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BN321" s="15"/>
      <c r="BO321" s="15"/>
      <c r="BP321" s="15"/>
      <c r="BQ321" s="15"/>
      <c r="BR321" s="15"/>
      <c r="BS321" s="15"/>
      <c r="BT321" s="15"/>
      <c r="BU321" s="15"/>
      <c r="BV321" s="15"/>
      <c r="BW321" s="15"/>
      <c r="BX321" s="15"/>
      <c r="BY321" s="15"/>
      <c r="BZ321" s="15"/>
      <c r="CA321" s="8"/>
      <c r="CB321" s="8"/>
      <c r="CC321" s="8"/>
      <c r="CD321" s="8"/>
      <c r="CE321" s="8"/>
      <c r="CF321" s="8"/>
      <c r="CG321" s="8"/>
      <c r="CH321" s="8"/>
      <c r="CI321" s="8"/>
      <c r="CJ321" s="8"/>
      <c r="CK321" s="8"/>
      <c r="CL321" s="8"/>
      <c r="CM321" s="8"/>
      <c r="CN321" s="8"/>
      <c r="CO321" s="8"/>
      <c r="CP321" s="8"/>
      <c r="CQ321" s="8"/>
      <c r="CR321" s="8"/>
      <c r="CS321" s="8"/>
    </row>
    <row r="322" ht="14.25" customHeight="1">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X322" s="15"/>
      <c r="BY322" s="15"/>
      <c r="BZ322" s="15"/>
      <c r="CA322" s="8"/>
      <c r="CB322" s="8"/>
      <c r="CC322" s="8"/>
      <c r="CD322" s="8"/>
      <c r="CE322" s="8"/>
      <c r="CF322" s="8"/>
      <c r="CG322" s="8"/>
      <c r="CH322" s="8"/>
      <c r="CI322" s="8"/>
      <c r="CJ322" s="8"/>
      <c r="CK322" s="8"/>
      <c r="CL322" s="8"/>
      <c r="CM322" s="8"/>
      <c r="CN322" s="8"/>
      <c r="CO322" s="8"/>
      <c r="CP322" s="8"/>
      <c r="CQ322" s="8"/>
      <c r="CR322" s="8"/>
      <c r="CS322" s="8"/>
    </row>
    <row r="323" ht="14.25" customHeight="1">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5"/>
      <c r="BC323" s="15"/>
      <c r="BD323" s="15"/>
      <c r="BE323" s="15"/>
      <c r="BF323" s="15"/>
      <c r="BG323" s="15"/>
      <c r="BH323" s="15"/>
      <c r="BI323" s="15"/>
      <c r="BJ323" s="15"/>
      <c r="BK323" s="15"/>
      <c r="BL323" s="15"/>
      <c r="BM323" s="15"/>
      <c r="BN323" s="15"/>
      <c r="BO323" s="15"/>
      <c r="BP323" s="15"/>
      <c r="BQ323" s="15"/>
      <c r="BR323" s="15"/>
      <c r="BS323" s="15"/>
      <c r="BT323" s="15"/>
      <c r="BU323" s="15"/>
      <c r="BV323" s="15"/>
      <c r="BW323" s="15"/>
      <c r="BX323" s="15"/>
      <c r="BY323" s="15"/>
      <c r="BZ323" s="15"/>
      <c r="CA323" s="8"/>
      <c r="CB323" s="8"/>
      <c r="CC323" s="8"/>
      <c r="CD323" s="8"/>
      <c r="CE323" s="8"/>
      <c r="CF323" s="8"/>
      <c r="CG323" s="8"/>
      <c r="CH323" s="8"/>
      <c r="CI323" s="8"/>
      <c r="CJ323" s="8"/>
      <c r="CK323" s="8"/>
      <c r="CL323" s="8"/>
      <c r="CM323" s="8"/>
      <c r="CN323" s="8"/>
      <c r="CO323" s="8"/>
      <c r="CP323" s="8"/>
      <c r="CQ323" s="8"/>
      <c r="CR323" s="8"/>
      <c r="CS323" s="8"/>
    </row>
    <row r="324" ht="14.25" customHeight="1">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BW324" s="15"/>
      <c r="BX324" s="15"/>
      <c r="BY324" s="15"/>
      <c r="BZ324" s="15"/>
      <c r="CA324" s="8"/>
      <c r="CB324" s="8"/>
      <c r="CC324" s="8"/>
      <c r="CD324" s="8"/>
      <c r="CE324" s="8"/>
      <c r="CF324" s="8"/>
      <c r="CG324" s="8"/>
      <c r="CH324" s="8"/>
      <c r="CI324" s="8"/>
      <c r="CJ324" s="8"/>
      <c r="CK324" s="8"/>
      <c r="CL324" s="8"/>
      <c r="CM324" s="8"/>
      <c r="CN324" s="8"/>
      <c r="CO324" s="8"/>
      <c r="CP324" s="8"/>
      <c r="CQ324" s="8"/>
      <c r="CR324" s="8"/>
      <c r="CS324" s="8"/>
    </row>
    <row r="325" ht="14.25" customHeight="1">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c r="BT325" s="15"/>
      <c r="BU325" s="15"/>
      <c r="BV325" s="15"/>
      <c r="BW325" s="15"/>
      <c r="BX325" s="15"/>
      <c r="BY325" s="15"/>
      <c r="BZ325" s="15"/>
      <c r="CA325" s="8"/>
      <c r="CB325" s="8"/>
      <c r="CC325" s="8"/>
      <c r="CD325" s="8"/>
      <c r="CE325" s="8"/>
      <c r="CF325" s="8"/>
      <c r="CG325" s="8"/>
      <c r="CH325" s="8"/>
      <c r="CI325" s="8"/>
      <c r="CJ325" s="8"/>
      <c r="CK325" s="8"/>
      <c r="CL325" s="8"/>
      <c r="CM325" s="8"/>
      <c r="CN325" s="8"/>
      <c r="CO325" s="8"/>
      <c r="CP325" s="8"/>
      <c r="CQ325" s="8"/>
      <c r="CR325" s="8"/>
      <c r="CS325" s="8"/>
    </row>
    <row r="326" ht="14.25" customHeight="1">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BN326" s="15"/>
      <c r="BO326" s="15"/>
      <c r="BP326" s="15"/>
      <c r="BQ326" s="15"/>
      <c r="BR326" s="15"/>
      <c r="BS326" s="15"/>
      <c r="BT326" s="15"/>
      <c r="BU326" s="15"/>
      <c r="BV326" s="15"/>
      <c r="BW326" s="15"/>
      <c r="BX326" s="15"/>
      <c r="BY326" s="15"/>
      <c r="BZ326" s="15"/>
      <c r="CA326" s="8"/>
      <c r="CB326" s="8"/>
      <c r="CC326" s="8"/>
      <c r="CD326" s="8"/>
      <c r="CE326" s="8"/>
      <c r="CF326" s="8"/>
      <c r="CG326" s="8"/>
      <c r="CH326" s="8"/>
      <c r="CI326" s="8"/>
      <c r="CJ326" s="8"/>
      <c r="CK326" s="8"/>
      <c r="CL326" s="8"/>
      <c r="CM326" s="8"/>
      <c r="CN326" s="8"/>
      <c r="CO326" s="8"/>
      <c r="CP326" s="8"/>
      <c r="CQ326" s="8"/>
      <c r="CR326" s="8"/>
      <c r="CS326" s="8"/>
    </row>
    <row r="327" ht="14.25" customHeight="1">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15"/>
      <c r="BB327" s="15"/>
      <c r="BC327" s="15"/>
      <c r="BD327" s="15"/>
      <c r="BE327" s="15"/>
      <c r="BF327" s="15"/>
      <c r="BG327" s="15"/>
      <c r="BH327" s="15"/>
      <c r="BI327" s="15"/>
      <c r="BJ327" s="15"/>
      <c r="BK327" s="15"/>
      <c r="BL327" s="15"/>
      <c r="BM327" s="15"/>
      <c r="BN327" s="15"/>
      <c r="BO327" s="15"/>
      <c r="BP327" s="15"/>
      <c r="BQ327" s="15"/>
      <c r="BR327" s="15"/>
      <c r="BS327" s="15"/>
      <c r="BT327" s="15"/>
      <c r="BU327" s="15"/>
      <c r="BV327" s="15"/>
      <c r="BW327" s="15"/>
      <c r="BX327" s="15"/>
      <c r="BY327" s="15"/>
      <c r="BZ327" s="15"/>
      <c r="CA327" s="8"/>
      <c r="CB327" s="8"/>
      <c r="CC327" s="8"/>
      <c r="CD327" s="8"/>
      <c r="CE327" s="8"/>
      <c r="CF327" s="8"/>
      <c r="CG327" s="8"/>
      <c r="CH327" s="8"/>
      <c r="CI327" s="8"/>
      <c r="CJ327" s="8"/>
      <c r="CK327" s="8"/>
      <c r="CL327" s="8"/>
      <c r="CM327" s="8"/>
      <c r="CN327" s="8"/>
      <c r="CO327" s="8"/>
      <c r="CP327" s="8"/>
      <c r="CQ327" s="8"/>
      <c r="CR327" s="8"/>
      <c r="CS327" s="8"/>
    </row>
    <row r="328" ht="14.25" customHeight="1">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c r="BC328" s="15"/>
      <c r="BD328" s="15"/>
      <c r="BE328" s="15"/>
      <c r="BF328" s="15"/>
      <c r="BG328" s="15"/>
      <c r="BH328" s="15"/>
      <c r="BI328" s="15"/>
      <c r="BJ328" s="15"/>
      <c r="BK328" s="15"/>
      <c r="BL328" s="15"/>
      <c r="BM328" s="15"/>
      <c r="BN328" s="15"/>
      <c r="BO328" s="15"/>
      <c r="BP328" s="15"/>
      <c r="BQ328" s="15"/>
      <c r="BR328" s="15"/>
      <c r="BS328" s="15"/>
      <c r="BT328" s="15"/>
      <c r="BU328" s="15"/>
      <c r="BV328" s="15"/>
      <c r="BW328" s="15"/>
      <c r="BX328" s="15"/>
      <c r="BY328" s="15"/>
      <c r="BZ328" s="15"/>
      <c r="CA328" s="8"/>
      <c r="CB328" s="8"/>
      <c r="CC328" s="8"/>
      <c r="CD328" s="8"/>
      <c r="CE328" s="8"/>
      <c r="CF328" s="8"/>
      <c r="CG328" s="8"/>
      <c r="CH328" s="8"/>
      <c r="CI328" s="8"/>
      <c r="CJ328" s="8"/>
      <c r="CK328" s="8"/>
      <c r="CL328" s="8"/>
      <c r="CM328" s="8"/>
      <c r="CN328" s="8"/>
      <c r="CO328" s="8"/>
      <c r="CP328" s="8"/>
      <c r="CQ328" s="8"/>
      <c r="CR328" s="8"/>
      <c r="CS328" s="8"/>
    </row>
    <row r="329" ht="14.25" customHeight="1">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15"/>
      <c r="BB329" s="15"/>
      <c r="BC329" s="15"/>
      <c r="BD329" s="15"/>
      <c r="BE329" s="15"/>
      <c r="BF329" s="15"/>
      <c r="BG329" s="15"/>
      <c r="BH329" s="15"/>
      <c r="BI329" s="15"/>
      <c r="BJ329" s="15"/>
      <c r="BK329" s="15"/>
      <c r="BL329" s="15"/>
      <c r="BM329" s="15"/>
      <c r="BN329" s="15"/>
      <c r="BO329" s="15"/>
      <c r="BP329" s="15"/>
      <c r="BQ329" s="15"/>
      <c r="BR329" s="15"/>
      <c r="BS329" s="15"/>
      <c r="BT329" s="15"/>
      <c r="BU329" s="15"/>
      <c r="BV329" s="15"/>
      <c r="BW329" s="15"/>
      <c r="BX329" s="15"/>
      <c r="BY329" s="15"/>
      <c r="BZ329" s="15"/>
      <c r="CA329" s="8"/>
      <c r="CB329" s="8"/>
      <c r="CC329" s="8"/>
      <c r="CD329" s="8"/>
      <c r="CE329" s="8"/>
      <c r="CF329" s="8"/>
      <c r="CG329" s="8"/>
      <c r="CH329" s="8"/>
      <c r="CI329" s="8"/>
      <c r="CJ329" s="8"/>
      <c r="CK329" s="8"/>
      <c r="CL329" s="8"/>
      <c r="CM329" s="8"/>
      <c r="CN329" s="8"/>
      <c r="CO329" s="8"/>
      <c r="CP329" s="8"/>
      <c r="CQ329" s="8"/>
      <c r="CR329" s="8"/>
      <c r="CS329" s="8"/>
    </row>
    <row r="330" ht="14.25" customHeight="1">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BW330" s="15"/>
      <c r="BX330" s="15"/>
      <c r="BY330" s="15"/>
      <c r="BZ330" s="15"/>
      <c r="CA330" s="8"/>
      <c r="CB330" s="8"/>
      <c r="CC330" s="8"/>
      <c r="CD330" s="8"/>
      <c r="CE330" s="8"/>
      <c r="CF330" s="8"/>
      <c r="CG330" s="8"/>
      <c r="CH330" s="8"/>
      <c r="CI330" s="8"/>
      <c r="CJ330" s="8"/>
      <c r="CK330" s="8"/>
      <c r="CL330" s="8"/>
      <c r="CM330" s="8"/>
      <c r="CN330" s="8"/>
      <c r="CO330" s="8"/>
      <c r="CP330" s="8"/>
      <c r="CQ330" s="8"/>
      <c r="CR330" s="8"/>
      <c r="CS330" s="8"/>
    </row>
    <row r="331" ht="14.25" customHeight="1">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BW331" s="15"/>
      <c r="BX331" s="15"/>
      <c r="BY331" s="15"/>
      <c r="BZ331" s="15"/>
      <c r="CA331" s="8"/>
      <c r="CB331" s="8"/>
      <c r="CC331" s="8"/>
      <c r="CD331" s="8"/>
      <c r="CE331" s="8"/>
      <c r="CF331" s="8"/>
      <c r="CG331" s="8"/>
      <c r="CH331" s="8"/>
      <c r="CI331" s="8"/>
      <c r="CJ331" s="8"/>
      <c r="CK331" s="8"/>
      <c r="CL331" s="8"/>
      <c r="CM331" s="8"/>
      <c r="CN331" s="8"/>
      <c r="CO331" s="8"/>
      <c r="CP331" s="8"/>
      <c r="CQ331" s="8"/>
      <c r="CR331" s="8"/>
      <c r="CS331" s="8"/>
    </row>
    <row r="332" ht="14.25" customHeight="1">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BW332" s="15"/>
      <c r="BX332" s="15"/>
      <c r="BY332" s="15"/>
      <c r="BZ332" s="15"/>
      <c r="CA332" s="8"/>
      <c r="CB332" s="8"/>
      <c r="CC332" s="8"/>
      <c r="CD332" s="8"/>
      <c r="CE332" s="8"/>
      <c r="CF332" s="8"/>
      <c r="CG332" s="8"/>
      <c r="CH332" s="8"/>
      <c r="CI332" s="8"/>
      <c r="CJ332" s="8"/>
      <c r="CK332" s="8"/>
      <c r="CL332" s="8"/>
      <c r="CM332" s="8"/>
      <c r="CN332" s="8"/>
      <c r="CO332" s="8"/>
      <c r="CP332" s="8"/>
      <c r="CQ332" s="8"/>
      <c r="CR332" s="8"/>
      <c r="CS332" s="8"/>
    </row>
    <row r="333" ht="14.25" customHeight="1">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BW333" s="15"/>
      <c r="BX333" s="15"/>
      <c r="BY333" s="15"/>
      <c r="BZ333" s="15"/>
      <c r="CA333" s="8"/>
      <c r="CB333" s="8"/>
      <c r="CC333" s="8"/>
      <c r="CD333" s="8"/>
      <c r="CE333" s="8"/>
      <c r="CF333" s="8"/>
      <c r="CG333" s="8"/>
      <c r="CH333" s="8"/>
      <c r="CI333" s="8"/>
      <c r="CJ333" s="8"/>
      <c r="CK333" s="8"/>
      <c r="CL333" s="8"/>
      <c r="CM333" s="8"/>
      <c r="CN333" s="8"/>
      <c r="CO333" s="8"/>
      <c r="CP333" s="8"/>
      <c r="CQ333" s="8"/>
      <c r="CR333" s="8"/>
      <c r="CS333" s="8"/>
    </row>
    <row r="334" ht="14.25" customHeight="1">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BW334" s="15"/>
      <c r="BX334" s="15"/>
      <c r="BY334" s="15"/>
      <c r="BZ334" s="15"/>
      <c r="CA334" s="8"/>
      <c r="CB334" s="8"/>
      <c r="CC334" s="8"/>
      <c r="CD334" s="8"/>
      <c r="CE334" s="8"/>
      <c r="CF334" s="8"/>
      <c r="CG334" s="8"/>
      <c r="CH334" s="8"/>
      <c r="CI334" s="8"/>
      <c r="CJ334" s="8"/>
      <c r="CK334" s="8"/>
      <c r="CL334" s="8"/>
      <c r="CM334" s="8"/>
      <c r="CN334" s="8"/>
      <c r="CO334" s="8"/>
      <c r="CP334" s="8"/>
      <c r="CQ334" s="8"/>
      <c r="CR334" s="8"/>
      <c r="CS334" s="8"/>
    </row>
    <row r="335" ht="14.25" customHeight="1">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BN335" s="15"/>
      <c r="BO335" s="15"/>
      <c r="BP335" s="15"/>
      <c r="BQ335" s="15"/>
      <c r="BR335" s="15"/>
      <c r="BS335" s="15"/>
      <c r="BT335" s="15"/>
      <c r="BU335" s="15"/>
      <c r="BV335" s="15"/>
      <c r="BW335" s="15"/>
      <c r="BX335" s="15"/>
      <c r="BY335" s="15"/>
      <c r="BZ335" s="15"/>
      <c r="CA335" s="8"/>
      <c r="CB335" s="8"/>
      <c r="CC335" s="8"/>
      <c r="CD335" s="8"/>
      <c r="CE335" s="8"/>
      <c r="CF335" s="8"/>
      <c r="CG335" s="8"/>
      <c r="CH335" s="8"/>
      <c r="CI335" s="8"/>
      <c r="CJ335" s="8"/>
      <c r="CK335" s="8"/>
      <c r="CL335" s="8"/>
      <c r="CM335" s="8"/>
      <c r="CN335" s="8"/>
      <c r="CO335" s="8"/>
      <c r="CP335" s="8"/>
      <c r="CQ335" s="8"/>
      <c r="CR335" s="8"/>
      <c r="CS335" s="8"/>
    </row>
    <row r="336" ht="14.25" customHeight="1">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BW336" s="15"/>
      <c r="BX336" s="15"/>
      <c r="BY336" s="15"/>
      <c r="BZ336" s="15"/>
      <c r="CA336" s="8"/>
      <c r="CB336" s="8"/>
      <c r="CC336" s="8"/>
      <c r="CD336" s="8"/>
      <c r="CE336" s="8"/>
      <c r="CF336" s="8"/>
      <c r="CG336" s="8"/>
      <c r="CH336" s="8"/>
      <c r="CI336" s="8"/>
      <c r="CJ336" s="8"/>
      <c r="CK336" s="8"/>
      <c r="CL336" s="8"/>
      <c r="CM336" s="8"/>
      <c r="CN336" s="8"/>
      <c r="CO336" s="8"/>
      <c r="CP336" s="8"/>
      <c r="CQ336" s="8"/>
      <c r="CR336" s="8"/>
      <c r="CS336" s="8"/>
    </row>
    <row r="337" ht="14.25" customHeight="1">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BN337" s="15"/>
      <c r="BO337" s="15"/>
      <c r="BP337" s="15"/>
      <c r="BQ337" s="15"/>
      <c r="BR337" s="15"/>
      <c r="BS337" s="15"/>
      <c r="BT337" s="15"/>
      <c r="BU337" s="15"/>
      <c r="BV337" s="15"/>
      <c r="BW337" s="15"/>
      <c r="BX337" s="15"/>
      <c r="BY337" s="15"/>
      <c r="BZ337" s="15"/>
      <c r="CA337" s="8"/>
      <c r="CB337" s="8"/>
      <c r="CC337" s="8"/>
      <c r="CD337" s="8"/>
      <c r="CE337" s="8"/>
      <c r="CF337" s="8"/>
      <c r="CG337" s="8"/>
      <c r="CH337" s="8"/>
      <c r="CI337" s="8"/>
      <c r="CJ337" s="8"/>
      <c r="CK337" s="8"/>
      <c r="CL337" s="8"/>
      <c r="CM337" s="8"/>
      <c r="CN337" s="8"/>
      <c r="CO337" s="8"/>
      <c r="CP337" s="8"/>
      <c r="CQ337" s="8"/>
      <c r="CR337" s="8"/>
      <c r="CS337" s="8"/>
    </row>
    <row r="338" ht="14.25" customHeight="1">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c r="BC338" s="15"/>
      <c r="BD338" s="15"/>
      <c r="BE338" s="15"/>
      <c r="BF338" s="15"/>
      <c r="BG338" s="15"/>
      <c r="BH338" s="15"/>
      <c r="BI338" s="15"/>
      <c r="BJ338" s="15"/>
      <c r="BK338" s="15"/>
      <c r="BL338" s="15"/>
      <c r="BM338" s="15"/>
      <c r="BN338" s="15"/>
      <c r="BO338" s="15"/>
      <c r="BP338" s="15"/>
      <c r="BQ338" s="15"/>
      <c r="BR338" s="15"/>
      <c r="BS338" s="15"/>
      <c r="BT338" s="15"/>
      <c r="BU338" s="15"/>
      <c r="BV338" s="15"/>
      <c r="BW338" s="15"/>
      <c r="BX338" s="15"/>
      <c r="BY338" s="15"/>
      <c r="BZ338" s="15"/>
      <c r="CA338" s="8"/>
      <c r="CB338" s="8"/>
      <c r="CC338" s="8"/>
      <c r="CD338" s="8"/>
      <c r="CE338" s="8"/>
      <c r="CF338" s="8"/>
      <c r="CG338" s="8"/>
      <c r="CH338" s="8"/>
      <c r="CI338" s="8"/>
      <c r="CJ338" s="8"/>
      <c r="CK338" s="8"/>
      <c r="CL338" s="8"/>
      <c r="CM338" s="8"/>
      <c r="CN338" s="8"/>
      <c r="CO338" s="8"/>
      <c r="CP338" s="8"/>
      <c r="CQ338" s="8"/>
      <c r="CR338" s="8"/>
      <c r="CS338" s="8"/>
    </row>
    <row r="339" ht="14.25" customHeight="1">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W339" s="15"/>
      <c r="BX339" s="15"/>
      <c r="BY339" s="15"/>
      <c r="BZ339" s="15"/>
      <c r="CA339" s="8"/>
      <c r="CB339" s="8"/>
      <c r="CC339" s="8"/>
      <c r="CD339" s="8"/>
      <c r="CE339" s="8"/>
      <c r="CF339" s="8"/>
      <c r="CG339" s="8"/>
      <c r="CH339" s="8"/>
      <c r="CI339" s="8"/>
      <c r="CJ339" s="8"/>
      <c r="CK339" s="8"/>
      <c r="CL339" s="8"/>
      <c r="CM339" s="8"/>
      <c r="CN339" s="8"/>
      <c r="CO339" s="8"/>
      <c r="CP339" s="8"/>
      <c r="CQ339" s="8"/>
      <c r="CR339" s="8"/>
      <c r="CS339" s="8"/>
    </row>
    <row r="340" ht="14.25" customHeight="1">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W340" s="15"/>
      <c r="BX340" s="15"/>
      <c r="BY340" s="15"/>
      <c r="BZ340" s="15"/>
      <c r="CA340" s="8"/>
      <c r="CB340" s="8"/>
      <c r="CC340" s="8"/>
      <c r="CD340" s="8"/>
      <c r="CE340" s="8"/>
      <c r="CF340" s="8"/>
      <c r="CG340" s="8"/>
      <c r="CH340" s="8"/>
      <c r="CI340" s="8"/>
      <c r="CJ340" s="8"/>
      <c r="CK340" s="8"/>
      <c r="CL340" s="8"/>
      <c r="CM340" s="8"/>
      <c r="CN340" s="8"/>
      <c r="CO340" s="8"/>
      <c r="CP340" s="8"/>
      <c r="CQ340" s="8"/>
      <c r="CR340" s="8"/>
      <c r="CS340" s="8"/>
    </row>
    <row r="341" ht="14.25" customHeight="1">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N341" s="15"/>
      <c r="BO341" s="15"/>
      <c r="BP341" s="15"/>
      <c r="BQ341" s="15"/>
      <c r="BR341" s="15"/>
      <c r="BS341" s="15"/>
      <c r="BT341" s="15"/>
      <c r="BU341" s="15"/>
      <c r="BV341" s="15"/>
      <c r="BW341" s="15"/>
      <c r="BX341" s="15"/>
      <c r="BY341" s="15"/>
      <c r="BZ341" s="15"/>
      <c r="CA341" s="8"/>
      <c r="CB341" s="8"/>
      <c r="CC341" s="8"/>
      <c r="CD341" s="8"/>
      <c r="CE341" s="8"/>
      <c r="CF341" s="8"/>
      <c r="CG341" s="8"/>
      <c r="CH341" s="8"/>
      <c r="CI341" s="8"/>
      <c r="CJ341" s="8"/>
      <c r="CK341" s="8"/>
      <c r="CL341" s="8"/>
      <c r="CM341" s="8"/>
      <c r="CN341" s="8"/>
      <c r="CO341" s="8"/>
      <c r="CP341" s="8"/>
      <c r="CQ341" s="8"/>
      <c r="CR341" s="8"/>
      <c r="CS341" s="8"/>
    </row>
    <row r="342" ht="14.25" customHeight="1">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BW342" s="15"/>
      <c r="BX342" s="15"/>
      <c r="BY342" s="15"/>
      <c r="BZ342" s="15"/>
      <c r="CA342" s="8"/>
      <c r="CB342" s="8"/>
      <c r="CC342" s="8"/>
      <c r="CD342" s="8"/>
      <c r="CE342" s="8"/>
      <c r="CF342" s="8"/>
      <c r="CG342" s="8"/>
      <c r="CH342" s="8"/>
      <c r="CI342" s="8"/>
      <c r="CJ342" s="8"/>
      <c r="CK342" s="8"/>
      <c r="CL342" s="8"/>
      <c r="CM342" s="8"/>
      <c r="CN342" s="8"/>
      <c r="CO342" s="8"/>
      <c r="CP342" s="8"/>
      <c r="CQ342" s="8"/>
      <c r="CR342" s="8"/>
      <c r="CS342" s="8"/>
    </row>
    <row r="343" ht="14.25" customHeight="1">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BN343" s="15"/>
      <c r="BO343" s="15"/>
      <c r="BP343" s="15"/>
      <c r="BQ343" s="15"/>
      <c r="BR343" s="15"/>
      <c r="BS343" s="15"/>
      <c r="BT343" s="15"/>
      <c r="BU343" s="15"/>
      <c r="BV343" s="15"/>
      <c r="BW343" s="15"/>
      <c r="BX343" s="15"/>
      <c r="BY343" s="15"/>
      <c r="BZ343" s="15"/>
      <c r="CA343" s="8"/>
      <c r="CB343" s="8"/>
      <c r="CC343" s="8"/>
      <c r="CD343" s="8"/>
      <c r="CE343" s="8"/>
      <c r="CF343" s="8"/>
      <c r="CG343" s="8"/>
      <c r="CH343" s="8"/>
      <c r="CI343" s="8"/>
      <c r="CJ343" s="8"/>
      <c r="CK343" s="8"/>
      <c r="CL343" s="8"/>
      <c r="CM343" s="8"/>
      <c r="CN343" s="8"/>
      <c r="CO343" s="8"/>
      <c r="CP343" s="8"/>
      <c r="CQ343" s="8"/>
      <c r="CR343" s="8"/>
      <c r="CS343" s="8"/>
    </row>
    <row r="344" ht="14.25" customHeight="1">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c r="BC344" s="15"/>
      <c r="BD344" s="15"/>
      <c r="BE344" s="15"/>
      <c r="BF344" s="15"/>
      <c r="BG344" s="15"/>
      <c r="BH344" s="15"/>
      <c r="BI344" s="15"/>
      <c r="BJ344" s="15"/>
      <c r="BK344" s="15"/>
      <c r="BL344" s="15"/>
      <c r="BM344" s="15"/>
      <c r="BN344" s="15"/>
      <c r="BO344" s="15"/>
      <c r="BP344" s="15"/>
      <c r="BQ344" s="15"/>
      <c r="BR344" s="15"/>
      <c r="BS344" s="15"/>
      <c r="BT344" s="15"/>
      <c r="BU344" s="15"/>
      <c r="BV344" s="15"/>
      <c r="BW344" s="15"/>
      <c r="BX344" s="15"/>
      <c r="BY344" s="15"/>
      <c r="BZ344" s="15"/>
      <c r="CA344" s="8"/>
      <c r="CB344" s="8"/>
      <c r="CC344" s="8"/>
      <c r="CD344" s="8"/>
      <c r="CE344" s="8"/>
      <c r="CF344" s="8"/>
      <c r="CG344" s="8"/>
      <c r="CH344" s="8"/>
      <c r="CI344" s="8"/>
      <c r="CJ344" s="8"/>
      <c r="CK344" s="8"/>
      <c r="CL344" s="8"/>
      <c r="CM344" s="8"/>
      <c r="CN344" s="8"/>
      <c r="CO344" s="8"/>
      <c r="CP344" s="8"/>
      <c r="CQ344" s="8"/>
      <c r="CR344" s="8"/>
      <c r="CS344" s="8"/>
    </row>
    <row r="345" ht="14.25" customHeight="1">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15"/>
      <c r="BB345" s="15"/>
      <c r="BC345" s="15"/>
      <c r="BD345" s="15"/>
      <c r="BE345" s="15"/>
      <c r="BF345" s="15"/>
      <c r="BG345" s="15"/>
      <c r="BH345" s="15"/>
      <c r="BI345" s="15"/>
      <c r="BJ345" s="15"/>
      <c r="BK345" s="15"/>
      <c r="BL345" s="15"/>
      <c r="BM345" s="15"/>
      <c r="BN345" s="15"/>
      <c r="BO345" s="15"/>
      <c r="BP345" s="15"/>
      <c r="BQ345" s="15"/>
      <c r="BR345" s="15"/>
      <c r="BS345" s="15"/>
      <c r="BT345" s="15"/>
      <c r="BU345" s="15"/>
      <c r="BV345" s="15"/>
      <c r="BW345" s="15"/>
      <c r="BX345" s="15"/>
      <c r="BY345" s="15"/>
      <c r="BZ345" s="15"/>
      <c r="CA345" s="8"/>
      <c r="CB345" s="8"/>
      <c r="CC345" s="8"/>
      <c r="CD345" s="8"/>
      <c r="CE345" s="8"/>
      <c r="CF345" s="8"/>
      <c r="CG345" s="8"/>
      <c r="CH345" s="8"/>
      <c r="CI345" s="8"/>
      <c r="CJ345" s="8"/>
      <c r="CK345" s="8"/>
      <c r="CL345" s="8"/>
      <c r="CM345" s="8"/>
      <c r="CN345" s="8"/>
      <c r="CO345" s="8"/>
      <c r="CP345" s="8"/>
      <c r="CQ345" s="8"/>
      <c r="CR345" s="8"/>
      <c r="CS345" s="8"/>
    </row>
    <row r="346" ht="14.25" customHeight="1">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c r="BC346" s="15"/>
      <c r="BD346" s="15"/>
      <c r="BE346" s="15"/>
      <c r="BF346" s="15"/>
      <c r="BG346" s="15"/>
      <c r="BH346" s="15"/>
      <c r="BI346" s="15"/>
      <c r="BJ346" s="15"/>
      <c r="BK346" s="15"/>
      <c r="BL346" s="15"/>
      <c r="BM346" s="15"/>
      <c r="BN346" s="15"/>
      <c r="BO346" s="15"/>
      <c r="BP346" s="15"/>
      <c r="BQ346" s="15"/>
      <c r="BR346" s="15"/>
      <c r="BS346" s="15"/>
      <c r="BT346" s="15"/>
      <c r="BU346" s="15"/>
      <c r="BV346" s="15"/>
      <c r="BW346" s="15"/>
      <c r="BX346" s="15"/>
      <c r="BY346" s="15"/>
      <c r="BZ346" s="15"/>
      <c r="CA346" s="8"/>
      <c r="CB346" s="8"/>
      <c r="CC346" s="8"/>
      <c r="CD346" s="8"/>
      <c r="CE346" s="8"/>
      <c r="CF346" s="8"/>
      <c r="CG346" s="8"/>
      <c r="CH346" s="8"/>
      <c r="CI346" s="8"/>
      <c r="CJ346" s="8"/>
      <c r="CK346" s="8"/>
      <c r="CL346" s="8"/>
      <c r="CM346" s="8"/>
      <c r="CN346" s="8"/>
      <c r="CO346" s="8"/>
      <c r="CP346" s="8"/>
      <c r="CQ346" s="8"/>
      <c r="CR346" s="8"/>
      <c r="CS346" s="8"/>
    </row>
    <row r="347" ht="14.25" customHeight="1">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15"/>
      <c r="BP347" s="15"/>
      <c r="BQ347" s="15"/>
      <c r="BR347" s="15"/>
      <c r="BS347" s="15"/>
      <c r="BT347" s="15"/>
      <c r="BU347" s="15"/>
      <c r="BV347" s="15"/>
      <c r="BW347" s="15"/>
      <c r="BX347" s="15"/>
      <c r="BY347" s="15"/>
      <c r="BZ347" s="15"/>
      <c r="CA347" s="8"/>
      <c r="CB347" s="8"/>
      <c r="CC347" s="8"/>
      <c r="CD347" s="8"/>
      <c r="CE347" s="8"/>
      <c r="CF347" s="8"/>
      <c r="CG347" s="8"/>
      <c r="CH347" s="8"/>
      <c r="CI347" s="8"/>
      <c r="CJ347" s="8"/>
      <c r="CK347" s="8"/>
      <c r="CL347" s="8"/>
      <c r="CM347" s="8"/>
      <c r="CN347" s="8"/>
      <c r="CO347" s="8"/>
      <c r="CP347" s="8"/>
      <c r="CQ347" s="8"/>
      <c r="CR347" s="8"/>
      <c r="CS347" s="8"/>
    </row>
    <row r="348" ht="14.25" customHeight="1">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c r="BV348" s="15"/>
      <c r="BW348" s="15"/>
      <c r="BX348" s="15"/>
      <c r="BY348" s="15"/>
      <c r="BZ348" s="15"/>
      <c r="CA348" s="8"/>
      <c r="CB348" s="8"/>
      <c r="CC348" s="8"/>
      <c r="CD348" s="8"/>
      <c r="CE348" s="8"/>
      <c r="CF348" s="8"/>
      <c r="CG348" s="8"/>
      <c r="CH348" s="8"/>
      <c r="CI348" s="8"/>
      <c r="CJ348" s="8"/>
      <c r="CK348" s="8"/>
      <c r="CL348" s="8"/>
      <c r="CM348" s="8"/>
      <c r="CN348" s="8"/>
      <c r="CO348" s="8"/>
      <c r="CP348" s="8"/>
      <c r="CQ348" s="8"/>
      <c r="CR348" s="8"/>
      <c r="CS348" s="8"/>
    </row>
    <row r="349" ht="14.25" customHeight="1">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BN349" s="15"/>
      <c r="BO349" s="15"/>
      <c r="BP349" s="15"/>
      <c r="BQ349" s="15"/>
      <c r="BR349" s="15"/>
      <c r="BS349" s="15"/>
      <c r="BT349" s="15"/>
      <c r="BU349" s="15"/>
      <c r="BV349" s="15"/>
      <c r="BW349" s="15"/>
      <c r="BX349" s="15"/>
      <c r="BY349" s="15"/>
      <c r="BZ349" s="15"/>
      <c r="CA349" s="8"/>
      <c r="CB349" s="8"/>
      <c r="CC349" s="8"/>
      <c r="CD349" s="8"/>
      <c r="CE349" s="8"/>
      <c r="CF349" s="8"/>
      <c r="CG349" s="8"/>
      <c r="CH349" s="8"/>
      <c r="CI349" s="8"/>
      <c r="CJ349" s="8"/>
      <c r="CK349" s="8"/>
      <c r="CL349" s="8"/>
      <c r="CM349" s="8"/>
      <c r="CN349" s="8"/>
      <c r="CO349" s="8"/>
      <c r="CP349" s="8"/>
      <c r="CQ349" s="8"/>
      <c r="CR349" s="8"/>
      <c r="CS349" s="8"/>
    </row>
    <row r="350" ht="14.25" customHeight="1">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BW350" s="15"/>
      <c r="BX350" s="15"/>
      <c r="BY350" s="15"/>
      <c r="BZ350" s="15"/>
      <c r="CA350" s="8"/>
      <c r="CB350" s="8"/>
      <c r="CC350" s="8"/>
      <c r="CD350" s="8"/>
      <c r="CE350" s="8"/>
      <c r="CF350" s="8"/>
      <c r="CG350" s="8"/>
      <c r="CH350" s="8"/>
      <c r="CI350" s="8"/>
      <c r="CJ350" s="8"/>
      <c r="CK350" s="8"/>
      <c r="CL350" s="8"/>
      <c r="CM350" s="8"/>
      <c r="CN350" s="8"/>
      <c r="CO350" s="8"/>
      <c r="CP350" s="8"/>
      <c r="CQ350" s="8"/>
      <c r="CR350" s="8"/>
      <c r="CS350" s="8"/>
    </row>
    <row r="351" ht="14.25" customHeight="1">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BN351" s="15"/>
      <c r="BO351" s="15"/>
      <c r="BP351" s="15"/>
      <c r="BQ351" s="15"/>
      <c r="BR351" s="15"/>
      <c r="BS351" s="15"/>
      <c r="BT351" s="15"/>
      <c r="BU351" s="15"/>
      <c r="BV351" s="15"/>
      <c r="BW351" s="15"/>
      <c r="BX351" s="15"/>
      <c r="BY351" s="15"/>
      <c r="BZ351" s="15"/>
      <c r="CA351" s="8"/>
      <c r="CB351" s="8"/>
      <c r="CC351" s="8"/>
      <c r="CD351" s="8"/>
      <c r="CE351" s="8"/>
      <c r="CF351" s="8"/>
      <c r="CG351" s="8"/>
      <c r="CH351" s="8"/>
      <c r="CI351" s="8"/>
      <c r="CJ351" s="8"/>
      <c r="CK351" s="8"/>
      <c r="CL351" s="8"/>
      <c r="CM351" s="8"/>
      <c r="CN351" s="8"/>
      <c r="CO351" s="8"/>
      <c r="CP351" s="8"/>
      <c r="CQ351" s="8"/>
      <c r="CR351" s="8"/>
      <c r="CS351" s="8"/>
    </row>
    <row r="352" ht="14.25" customHeight="1">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c r="BK352" s="15"/>
      <c r="BL352" s="15"/>
      <c r="BM352" s="15"/>
      <c r="BN352" s="15"/>
      <c r="BO352" s="15"/>
      <c r="BP352" s="15"/>
      <c r="BQ352" s="15"/>
      <c r="BR352" s="15"/>
      <c r="BS352" s="15"/>
      <c r="BT352" s="15"/>
      <c r="BU352" s="15"/>
      <c r="BV352" s="15"/>
      <c r="BW352" s="15"/>
      <c r="BX352" s="15"/>
      <c r="BY352" s="15"/>
      <c r="BZ352" s="15"/>
      <c r="CA352" s="8"/>
      <c r="CB352" s="8"/>
      <c r="CC352" s="8"/>
      <c r="CD352" s="8"/>
      <c r="CE352" s="8"/>
      <c r="CF352" s="8"/>
      <c r="CG352" s="8"/>
      <c r="CH352" s="8"/>
      <c r="CI352" s="8"/>
      <c r="CJ352" s="8"/>
      <c r="CK352" s="8"/>
      <c r="CL352" s="8"/>
      <c r="CM352" s="8"/>
      <c r="CN352" s="8"/>
      <c r="CO352" s="8"/>
      <c r="CP352" s="8"/>
      <c r="CQ352" s="8"/>
      <c r="CR352" s="8"/>
      <c r="CS352" s="8"/>
    </row>
    <row r="353" ht="14.25" customHeight="1">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c r="BK353" s="15"/>
      <c r="BL353" s="15"/>
      <c r="BM353" s="15"/>
      <c r="BN353" s="15"/>
      <c r="BO353" s="15"/>
      <c r="BP353" s="15"/>
      <c r="BQ353" s="15"/>
      <c r="BR353" s="15"/>
      <c r="BS353" s="15"/>
      <c r="BT353" s="15"/>
      <c r="BU353" s="15"/>
      <c r="BV353" s="15"/>
      <c r="BW353" s="15"/>
      <c r="BX353" s="15"/>
      <c r="BY353" s="15"/>
      <c r="BZ353" s="15"/>
      <c r="CA353" s="8"/>
      <c r="CB353" s="8"/>
      <c r="CC353" s="8"/>
      <c r="CD353" s="8"/>
      <c r="CE353" s="8"/>
      <c r="CF353" s="8"/>
      <c r="CG353" s="8"/>
      <c r="CH353" s="8"/>
      <c r="CI353" s="8"/>
      <c r="CJ353" s="8"/>
      <c r="CK353" s="8"/>
      <c r="CL353" s="8"/>
      <c r="CM353" s="8"/>
      <c r="CN353" s="8"/>
      <c r="CO353" s="8"/>
      <c r="CP353" s="8"/>
      <c r="CQ353" s="8"/>
      <c r="CR353" s="8"/>
      <c r="CS353" s="8"/>
    </row>
    <row r="354" ht="14.25" customHeight="1">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c r="BK354" s="15"/>
      <c r="BL354" s="15"/>
      <c r="BM354" s="15"/>
      <c r="BN354" s="15"/>
      <c r="BO354" s="15"/>
      <c r="BP354" s="15"/>
      <c r="BQ354" s="15"/>
      <c r="BR354" s="15"/>
      <c r="BS354" s="15"/>
      <c r="BT354" s="15"/>
      <c r="BU354" s="15"/>
      <c r="BV354" s="15"/>
      <c r="BW354" s="15"/>
      <c r="BX354" s="15"/>
      <c r="BY354" s="15"/>
      <c r="BZ354" s="15"/>
      <c r="CA354" s="8"/>
      <c r="CB354" s="8"/>
      <c r="CC354" s="8"/>
      <c r="CD354" s="8"/>
      <c r="CE354" s="8"/>
      <c r="CF354" s="8"/>
      <c r="CG354" s="8"/>
      <c r="CH354" s="8"/>
      <c r="CI354" s="8"/>
      <c r="CJ354" s="8"/>
      <c r="CK354" s="8"/>
      <c r="CL354" s="8"/>
      <c r="CM354" s="8"/>
      <c r="CN354" s="8"/>
      <c r="CO354" s="8"/>
      <c r="CP354" s="8"/>
      <c r="CQ354" s="8"/>
      <c r="CR354" s="8"/>
      <c r="CS354" s="8"/>
    </row>
    <row r="355" ht="14.25" customHeight="1">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c r="BK355" s="15"/>
      <c r="BL355" s="15"/>
      <c r="BM355" s="15"/>
      <c r="BN355" s="15"/>
      <c r="BO355" s="15"/>
      <c r="BP355" s="15"/>
      <c r="BQ355" s="15"/>
      <c r="BR355" s="15"/>
      <c r="BS355" s="15"/>
      <c r="BT355" s="15"/>
      <c r="BU355" s="15"/>
      <c r="BV355" s="15"/>
      <c r="BW355" s="15"/>
      <c r="BX355" s="15"/>
      <c r="BY355" s="15"/>
      <c r="BZ355" s="15"/>
      <c r="CA355" s="8"/>
      <c r="CB355" s="8"/>
      <c r="CC355" s="8"/>
      <c r="CD355" s="8"/>
      <c r="CE355" s="8"/>
      <c r="CF355" s="8"/>
      <c r="CG355" s="8"/>
      <c r="CH355" s="8"/>
      <c r="CI355" s="8"/>
      <c r="CJ355" s="8"/>
      <c r="CK355" s="8"/>
      <c r="CL355" s="8"/>
      <c r="CM355" s="8"/>
      <c r="CN355" s="8"/>
      <c r="CO355" s="8"/>
      <c r="CP355" s="8"/>
      <c r="CQ355" s="8"/>
      <c r="CR355" s="8"/>
      <c r="CS355" s="8"/>
    </row>
    <row r="356" ht="14.25" customHeight="1">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c r="BO356" s="15"/>
      <c r="BP356" s="15"/>
      <c r="BQ356" s="15"/>
      <c r="BR356" s="15"/>
      <c r="BS356" s="15"/>
      <c r="BT356" s="15"/>
      <c r="BU356" s="15"/>
      <c r="BV356" s="15"/>
      <c r="BW356" s="15"/>
      <c r="BX356" s="15"/>
      <c r="BY356" s="15"/>
      <c r="BZ356" s="15"/>
      <c r="CA356" s="8"/>
      <c r="CB356" s="8"/>
      <c r="CC356" s="8"/>
      <c r="CD356" s="8"/>
      <c r="CE356" s="8"/>
      <c r="CF356" s="8"/>
      <c r="CG356" s="8"/>
      <c r="CH356" s="8"/>
      <c r="CI356" s="8"/>
      <c r="CJ356" s="8"/>
      <c r="CK356" s="8"/>
      <c r="CL356" s="8"/>
      <c r="CM356" s="8"/>
      <c r="CN356" s="8"/>
      <c r="CO356" s="8"/>
      <c r="CP356" s="8"/>
      <c r="CQ356" s="8"/>
      <c r="CR356" s="8"/>
      <c r="CS356" s="8"/>
    </row>
    <row r="357" ht="14.25" customHeight="1">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15"/>
      <c r="BB357" s="15"/>
      <c r="BC357" s="15"/>
      <c r="BD357" s="15"/>
      <c r="BE357" s="15"/>
      <c r="BF357" s="15"/>
      <c r="BG357" s="15"/>
      <c r="BH357" s="15"/>
      <c r="BI357" s="15"/>
      <c r="BJ357" s="15"/>
      <c r="BK357" s="15"/>
      <c r="BL357" s="15"/>
      <c r="BM357" s="15"/>
      <c r="BN357" s="15"/>
      <c r="BO357" s="15"/>
      <c r="BP357" s="15"/>
      <c r="BQ357" s="15"/>
      <c r="BR357" s="15"/>
      <c r="BS357" s="15"/>
      <c r="BT357" s="15"/>
      <c r="BU357" s="15"/>
      <c r="BV357" s="15"/>
      <c r="BW357" s="15"/>
      <c r="BX357" s="15"/>
      <c r="BY357" s="15"/>
      <c r="BZ357" s="15"/>
      <c r="CA357" s="8"/>
      <c r="CB357" s="8"/>
      <c r="CC357" s="8"/>
      <c r="CD357" s="8"/>
      <c r="CE357" s="8"/>
      <c r="CF357" s="8"/>
      <c r="CG357" s="8"/>
      <c r="CH357" s="8"/>
      <c r="CI357" s="8"/>
      <c r="CJ357" s="8"/>
      <c r="CK357" s="8"/>
      <c r="CL357" s="8"/>
      <c r="CM357" s="8"/>
      <c r="CN357" s="8"/>
      <c r="CO357" s="8"/>
      <c r="CP357" s="8"/>
      <c r="CQ357" s="8"/>
      <c r="CR357" s="8"/>
      <c r="CS357" s="8"/>
    </row>
    <row r="358" ht="14.25" customHeight="1">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c r="BK358" s="15"/>
      <c r="BL358" s="15"/>
      <c r="BM358" s="15"/>
      <c r="BN358" s="15"/>
      <c r="BO358" s="15"/>
      <c r="BP358" s="15"/>
      <c r="BQ358" s="15"/>
      <c r="BR358" s="15"/>
      <c r="BS358" s="15"/>
      <c r="BT358" s="15"/>
      <c r="BU358" s="15"/>
      <c r="BV358" s="15"/>
      <c r="BW358" s="15"/>
      <c r="BX358" s="15"/>
      <c r="BY358" s="15"/>
      <c r="BZ358" s="15"/>
      <c r="CA358" s="8"/>
      <c r="CB358" s="8"/>
      <c r="CC358" s="8"/>
      <c r="CD358" s="8"/>
      <c r="CE358" s="8"/>
      <c r="CF358" s="8"/>
      <c r="CG358" s="8"/>
      <c r="CH358" s="8"/>
      <c r="CI358" s="8"/>
      <c r="CJ358" s="8"/>
      <c r="CK358" s="8"/>
      <c r="CL358" s="8"/>
      <c r="CM358" s="8"/>
      <c r="CN358" s="8"/>
      <c r="CO358" s="8"/>
      <c r="CP358" s="8"/>
      <c r="CQ358" s="8"/>
      <c r="CR358" s="8"/>
      <c r="CS358" s="8"/>
    </row>
    <row r="359" ht="14.25" customHeight="1">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c r="BO359" s="15"/>
      <c r="BP359" s="15"/>
      <c r="BQ359" s="15"/>
      <c r="BR359" s="15"/>
      <c r="BS359" s="15"/>
      <c r="BT359" s="15"/>
      <c r="BU359" s="15"/>
      <c r="BV359" s="15"/>
      <c r="BW359" s="15"/>
      <c r="BX359" s="15"/>
      <c r="BY359" s="15"/>
      <c r="BZ359" s="15"/>
      <c r="CA359" s="8"/>
      <c r="CB359" s="8"/>
      <c r="CC359" s="8"/>
      <c r="CD359" s="8"/>
      <c r="CE359" s="8"/>
      <c r="CF359" s="8"/>
      <c r="CG359" s="8"/>
      <c r="CH359" s="8"/>
      <c r="CI359" s="8"/>
      <c r="CJ359" s="8"/>
      <c r="CK359" s="8"/>
      <c r="CL359" s="8"/>
      <c r="CM359" s="8"/>
      <c r="CN359" s="8"/>
      <c r="CO359" s="8"/>
      <c r="CP359" s="8"/>
      <c r="CQ359" s="8"/>
      <c r="CR359" s="8"/>
      <c r="CS359" s="8"/>
    </row>
    <row r="360" ht="14.25" customHeight="1">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c r="BD360" s="15"/>
      <c r="BE360" s="15"/>
      <c r="BF360" s="15"/>
      <c r="BG360" s="15"/>
      <c r="BH360" s="15"/>
      <c r="BI360" s="15"/>
      <c r="BJ360" s="15"/>
      <c r="BK360" s="15"/>
      <c r="BL360" s="15"/>
      <c r="BM360" s="15"/>
      <c r="BN360" s="15"/>
      <c r="BO360" s="15"/>
      <c r="BP360" s="15"/>
      <c r="BQ360" s="15"/>
      <c r="BR360" s="15"/>
      <c r="BS360" s="15"/>
      <c r="BT360" s="15"/>
      <c r="BU360" s="15"/>
      <c r="BV360" s="15"/>
      <c r="BW360" s="15"/>
      <c r="BX360" s="15"/>
      <c r="BY360" s="15"/>
      <c r="BZ360" s="15"/>
      <c r="CA360" s="8"/>
      <c r="CB360" s="8"/>
      <c r="CC360" s="8"/>
      <c r="CD360" s="8"/>
      <c r="CE360" s="8"/>
      <c r="CF360" s="8"/>
      <c r="CG360" s="8"/>
      <c r="CH360" s="8"/>
      <c r="CI360" s="8"/>
      <c r="CJ360" s="8"/>
      <c r="CK360" s="8"/>
      <c r="CL360" s="8"/>
      <c r="CM360" s="8"/>
      <c r="CN360" s="8"/>
      <c r="CO360" s="8"/>
      <c r="CP360" s="8"/>
      <c r="CQ360" s="8"/>
      <c r="CR360" s="8"/>
      <c r="CS360" s="8"/>
    </row>
    <row r="361" ht="14.25" customHeight="1">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c r="BD361" s="15"/>
      <c r="BE361" s="15"/>
      <c r="BF361" s="15"/>
      <c r="BG361" s="15"/>
      <c r="BH361" s="15"/>
      <c r="BI361" s="15"/>
      <c r="BJ361" s="15"/>
      <c r="BK361" s="15"/>
      <c r="BL361" s="15"/>
      <c r="BM361" s="15"/>
      <c r="BN361" s="15"/>
      <c r="BO361" s="15"/>
      <c r="BP361" s="15"/>
      <c r="BQ361" s="15"/>
      <c r="BR361" s="15"/>
      <c r="BS361" s="15"/>
      <c r="BT361" s="15"/>
      <c r="BU361" s="15"/>
      <c r="BV361" s="15"/>
      <c r="BW361" s="15"/>
      <c r="BX361" s="15"/>
      <c r="BY361" s="15"/>
      <c r="BZ361" s="15"/>
      <c r="CA361" s="8"/>
      <c r="CB361" s="8"/>
      <c r="CC361" s="8"/>
      <c r="CD361" s="8"/>
      <c r="CE361" s="8"/>
      <c r="CF361" s="8"/>
      <c r="CG361" s="8"/>
      <c r="CH361" s="8"/>
      <c r="CI361" s="8"/>
      <c r="CJ361" s="8"/>
      <c r="CK361" s="8"/>
      <c r="CL361" s="8"/>
      <c r="CM361" s="8"/>
      <c r="CN361" s="8"/>
      <c r="CO361" s="8"/>
      <c r="CP361" s="8"/>
      <c r="CQ361" s="8"/>
      <c r="CR361" s="8"/>
      <c r="CS361" s="8"/>
    </row>
    <row r="362" ht="14.25" customHeight="1">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c r="BD362" s="15"/>
      <c r="BE362" s="15"/>
      <c r="BF362" s="15"/>
      <c r="BG362" s="15"/>
      <c r="BH362" s="15"/>
      <c r="BI362" s="15"/>
      <c r="BJ362" s="15"/>
      <c r="BK362" s="15"/>
      <c r="BL362" s="15"/>
      <c r="BM362" s="15"/>
      <c r="BN362" s="15"/>
      <c r="BO362" s="15"/>
      <c r="BP362" s="15"/>
      <c r="BQ362" s="15"/>
      <c r="BR362" s="15"/>
      <c r="BS362" s="15"/>
      <c r="BT362" s="15"/>
      <c r="BU362" s="15"/>
      <c r="BV362" s="15"/>
      <c r="BW362" s="15"/>
      <c r="BX362" s="15"/>
      <c r="BY362" s="15"/>
      <c r="BZ362" s="15"/>
      <c r="CA362" s="8"/>
      <c r="CB362" s="8"/>
      <c r="CC362" s="8"/>
      <c r="CD362" s="8"/>
      <c r="CE362" s="8"/>
      <c r="CF362" s="8"/>
      <c r="CG362" s="8"/>
      <c r="CH362" s="8"/>
      <c r="CI362" s="8"/>
      <c r="CJ362" s="8"/>
      <c r="CK362" s="8"/>
      <c r="CL362" s="8"/>
      <c r="CM362" s="8"/>
      <c r="CN362" s="8"/>
      <c r="CO362" s="8"/>
      <c r="CP362" s="8"/>
      <c r="CQ362" s="8"/>
      <c r="CR362" s="8"/>
      <c r="CS362" s="8"/>
    </row>
    <row r="363" ht="14.25" customHeight="1">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c r="BD363" s="15"/>
      <c r="BE363" s="15"/>
      <c r="BF363" s="15"/>
      <c r="BG363" s="15"/>
      <c r="BH363" s="15"/>
      <c r="BI363" s="15"/>
      <c r="BJ363" s="15"/>
      <c r="BK363" s="15"/>
      <c r="BL363" s="15"/>
      <c r="BM363" s="15"/>
      <c r="BN363" s="15"/>
      <c r="BO363" s="15"/>
      <c r="BP363" s="15"/>
      <c r="BQ363" s="15"/>
      <c r="BR363" s="15"/>
      <c r="BS363" s="15"/>
      <c r="BT363" s="15"/>
      <c r="BU363" s="15"/>
      <c r="BV363" s="15"/>
      <c r="BW363" s="15"/>
      <c r="BX363" s="15"/>
      <c r="BY363" s="15"/>
      <c r="BZ363" s="15"/>
      <c r="CA363" s="8"/>
      <c r="CB363" s="8"/>
      <c r="CC363" s="8"/>
      <c r="CD363" s="8"/>
      <c r="CE363" s="8"/>
      <c r="CF363" s="8"/>
      <c r="CG363" s="8"/>
      <c r="CH363" s="8"/>
      <c r="CI363" s="8"/>
      <c r="CJ363" s="8"/>
      <c r="CK363" s="8"/>
      <c r="CL363" s="8"/>
      <c r="CM363" s="8"/>
      <c r="CN363" s="8"/>
      <c r="CO363" s="8"/>
      <c r="CP363" s="8"/>
      <c r="CQ363" s="8"/>
      <c r="CR363" s="8"/>
      <c r="CS363" s="8"/>
    </row>
    <row r="364" ht="14.25" customHeight="1">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8"/>
      <c r="CB364" s="8"/>
      <c r="CC364" s="8"/>
      <c r="CD364" s="8"/>
      <c r="CE364" s="8"/>
      <c r="CF364" s="8"/>
      <c r="CG364" s="8"/>
      <c r="CH364" s="8"/>
      <c r="CI364" s="8"/>
      <c r="CJ364" s="8"/>
      <c r="CK364" s="8"/>
      <c r="CL364" s="8"/>
      <c r="CM364" s="8"/>
      <c r="CN364" s="8"/>
      <c r="CO364" s="8"/>
      <c r="CP364" s="8"/>
      <c r="CQ364" s="8"/>
      <c r="CR364" s="8"/>
      <c r="CS364" s="8"/>
    </row>
    <row r="365" ht="14.25" customHeight="1">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c r="BK365" s="15"/>
      <c r="BL365" s="15"/>
      <c r="BM365" s="15"/>
      <c r="BN365" s="15"/>
      <c r="BO365" s="15"/>
      <c r="BP365" s="15"/>
      <c r="BQ365" s="15"/>
      <c r="BR365" s="15"/>
      <c r="BS365" s="15"/>
      <c r="BT365" s="15"/>
      <c r="BU365" s="15"/>
      <c r="BV365" s="15"/>
      <c r="BW365" s="15"/>
      <c r="BX365" s="15"/>
      <c r="BY365" s="15"/>
      <c r="BZ365" s="15"/>
      <c r="CA365" s="8"/>
      <c r="CB365" s="8"/>
      <c r="CC365" s="8"/>
      <c r="CD365" s="8"/>
      <c r="CE365" s="8"/>
      <c r="CF365" s="8"/>
      <c r="CG365" s="8"/>
      <c r="CH365" s="8"/>
      <c r="CI365" s="8"/>
      <c r="CJ365" s="8"/>
      <c r="CK365" s="8"/>
      <c r="CL365" s="8"/>
      <c r="CM365" s="8"/>
      <c r="CN365" s="8"/>
      <c r="CO365" s="8"/>
      <c r="CP365" s="8"/>
      <c r="CQ365" s="8"/>
      <c r="CR365" s="8"/>
      <c r="CS365" s="8"/>
    </row>
    <row r="366" ht="14.25" customHeight="1">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c r="BO366" s="15"/>
      <c r="BP366" s="15"/>
      <c r="BQ366" s="15"/>
      <c r="BR366" s="15"/>
      <c r="BS366" s="15"/>
      <c r="BT366" s="15"/>
      <c r="BU366" s="15"/>
      <c r="BV366" s="15"/>
      <c r="BW366" s="15"/>
      <c r="BX366" s="15"/>
      <c r="BY366" s="15"/>
      <c r="BZ366" s="15"/>
      <c r="CA366" s="8"/>
      <c r="CB366" s="8"/>
      <c r="CC366" s="8"/>
      <c r="CD366" s="8"/>
      <c r="CE366" s="8"/>
      <c r="CF366" s="8"/>
      <c r="CG366" s="8"/>
      <c r="CH366" s="8"/>
      <c r="CI366" s="8"/>
      <c r="CJ366" s="8"/>
      <c r="CK366" s="8"/>
      <c r="CL366" s="8"/>
      <c r="CM366" s="8"/>
      <c r="CN366" s="8"/>
      <c r="CO366" s="8"/>
      <c r="CP366" s="8"/>
      <c r="CQ366" s="8"/>
      <c r="CR366" s="8"/>
      <c r="CS366" s="8"/>
    </row>
    <row r="367" ht="14.25" customHeight="1">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c r="BO367" s="15"/>
      <c r="BP367" s="15"/>
      <c r="BQ367" s="15"/>
      <c r="BR367" s="15"/>
      <c r="BS367" s="15"/>
      <c r="BT367" s="15"/>
      <c r="BU367" s="15"/>
      <c r="BV367" s="15"/>
      <c r="BW367" s="15"/>
      <c r="BX367" s="15"/>
      <c r="BY367" s="15"/>
      <c r="BZ367" s="15"/>
      <c r="CA367" s="8"/>
      <c r="CB367" s="8"/>
      <c r="CC367" s="8"/>
      <c r="CD367" s="8"/>
      <c r="CE367" s="8"/>
      <c r="CF367" s="8"/>
      <c r="CG367" s="8"/>
      <c r="CH367" s="8"/>
      <c r="CI367" s="8"/>
      <c r="CJ367" s="8"/>
      <c r="CK367" s="8"/>
      <c r="CL367" s="8"/>
      <c r="CM367" s="8"/>
      <c r="CN367" s="8"/>
      <c r="CO367" s="8"/>
      <c r="CP367" s="8"/>
      <c r="CQ367" s="8"/>
      <c r="CR367" s="8"/>
      <c r="CS367" s="8"/>
    </row>
    <row r="368" ht="14.25" customHeight="1">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BW368" s="15"/>
      <c r="BX368" s="15"/>
      <c r="BY368" s="15"/>
      <c r="BZ368" s="15"/>
      <c r="CA368" s="8"/>
      <c r="CB368" s="8"/>
      <c r="CC368" s="8"/>
      <c r="CD368" s="8"/>
      <c r="CE368" s="8"/>
      <c r="CF368" s="8"/>
      <c r="CG368" s="8"/>
      <c r="CH368" s="8"/>
      <c r="CI368" s="8"/>
      <c r="CJ368" s="8"/>
      <c r="CK368" s="8"/>
      <c r="CL368" s="8"/>
      <c r="CM368" s="8"/>
      <c r="CN368" s="8"/>
      <c r="CO368" s="8"/>
      <c r="CP368" s="8"/>
      <c r="CQ368" s="8"/>
      <c r="CR368" s="8"/>
      <c r="CS368" s="8"/>
    </row>
    <row r="369" ht="14.25" customHeight="1">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BW369" s="15"/>
      <c r="BX369" s="15"/>
      <c r="BY369" s="15"/>
      <c r="BZ369" s="15"/>
      <c r="CA369" s="8"/>
      <c r="CB369" s="8"/>
      <c r="CC369" s="8"/>
      <c r="CD369" s="8"/>
      <c r="CE369" s="8"/>
      <c r="CF369" s="8"/>
      <c r="CG369" s="8"/>
      <c r="CH369" s="8"/>
      <c r="CI369" s="8"/>
      <c r="CJ369" s="8"/>
      <c r="CK369" s="8"/>
      <c r="CL369" s="8"/>
      <c r="CM369" s="8"/>
      <c r="CN369" s="8"/>
      <c r="CO369" s="8"/>
      <c r="CP369" s="8"/>
      <c r="CQ369" s="8"/>
      <c r="CR369" s="8"/>
      <c r="CS369" s="8"/>
    </row>
    <row r="370" ht="14.25" customHeight="1">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BW370" s="15"/>
      <c r="BX370" s="15"/>
      <c r="BY370" s="15"/>
      <c r="BZ370" s="15"/>
      <c r="CA370" s="8"/>
      <c r="CB370" s="8"/>
      <c r="CC370" s="8"/>
      <c r="CD370" s="8"/>
      <c r="CE370" s="8"/>
      <c r="CF370" s="8"/>
      <c r="CG370" s="8"/>
      <c r="CH370" s="8"/>
      <c r="CI370" s="8"/>
      <c r="CJ370" s="8"/>
      <c r="CK370" s="8"/>
      <c r="CL370" s="8"/>
      <c r="CM370" s="8"/>
      <c r="CN370" s="8"/>
      <c r="CO370" s="8"/>
      <c r="CP370" s="8"/>
      <c r="CQ370" s="8"/>
      <c r="CR370" s="8"/>
      <c r="CS370" s="8"/>
    </row>
    <row r="371" ht="14.25" customHeight="1">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BW371" s="15"/>
      <c r="BX371" s="15"/>
      <c r="BY371" s="15"/>
      <c r="BZ371" s="15"/>
      <c r="CA371" s="8"/>
      <c r="CB371" s="8"/>
      <c r="CC371" s="8"/>
      <c r="CD371" s="8"/>
      <c r="CE371" s="8"/>
      <c r="CF371" s="8"/>
      <c r="CG371" s="8"/>
      <c r="CH371" s="8"/>
      <c r="CI371" s="8"/>
      <c r="CJ371" s="8"/>
      <c r="CK371" s="8"/>
      <c r="CL371" s="8"/>
      <c r="CM371" s="8"/>
      <c r="CN371" s="8"/>
      <c r="CO371" s="8"/>
      <c r="CP371" s="8"/>
      <c r="CQ371" s="8"/>
      <c r="CR371" s="8"/>
      <c r="CS371" s="8"/>
    </row>
    <row r="372" ht="14.25" customHeight="1">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BW372" s="15"/>
      <c r="BX372" s="15"/>
      <c r="BY372" s="15"/>
      <c r="BZ372" s="15"/>
      <c r="CA372" s="8"/>
      <c r="CB372" s="8"/>
      <c r="CC372" s="8"/>
      <c r="CD372" s="8"/>
      <c r="CE372" s="8"/>
      <c r="CF372" s="8"/>
      <c r="CG372" s="8"/>
      <c r="CH372" s="8"/>
      <c r="CI372" s="8"/>
      <c r="CJ372" s="8"/>
      <c r="CK372" s="8"/>
      <c r="CL372" s="8"/>
      <c r="CM372" s="8"/>
      <c r="CN372" s="8"/>
      <c r="CO372" s="8"/>
      <c r="CP372" s="8"/>
      <c r="CQ372" s="8"/>
      <c r="CR372" s="8"/>
      <c r="CS372" s="8"/>
    </row>
    <row r="373" ht="14.25" customHeight="1">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BW373" s="15"/>
      <c r="BX373" s="15"/>
      <c r="BY373" s="15"/>
      <c r="BZ373" s="15"/>
      <c r="CA373" s="8"/>
      <c r="CB373" s="8"/>
      <c r="CC373" s="8"/>
      <c r="CD373" s="8"/>
      <c r="CE373" s="8"/>
      <c r="CF373" s="8"/>
      <c r="CG373" s="8"/>
      <c r="CH373" s="8"/>
      <c r="CI373" s="8"/>
      <c r="CJ373" s="8"/>
      <c r="CK373" s="8"/>
      <c r="CL373" s="8"/>
      <c r="CM373" s="8"/>
      <c r="CN373" s="8"/>
      <c r="CO373" s="8"/>
      <c r="CP373" s="8"/>
      <c r="CQ373" s="8"/>
      <c r="CR373" s="8"/>
      <c r="CS373" s="8"/>
    </row>
    <row r="374" ht="14.25" customHeight="1">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BW374" s="15"/>
      <c r="BX374" s="15"/>
      <c r="BY374" s="15"/>
      <c r="BZ374" s="15"/>
      <c r="CA374" s="8"/>
      <c r="CB374" s="8"/>
      <c r="CC374" s="8"/>
      <c r="CD374" s="8"/>
      <c r="CE374" s="8"/>
      <c r="CF374" s="8"/>
      <c r="CG374" s="8"/>
      <c r="CH374" s="8"/>
      <c r="CI374" s="8"/>
      <c r="CJ374" s="8"/>
      <c r="CK374" s="8"/>
      <c r="CL374" s="8"/>
      <c r="CM374" s="8"/>
      <c r="CN374" s="8"/>
      <c r="CO374" s="8"/>
      <c r="CP374" s="8"/>
      <c r="CQ374" s="8"/>
      <c r="CR374" s="8"/>
      <c r="CS374" s="8"/>
    </row>
    <row r="375" ht="14.25" customHeight="1">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N375" s="15"/>
      <c r="BO375" s="15"/>
      <c r="BP375" s="15"/>
      <c r="BQ375" s="15"/>
      <c r="BR375" s="15"/>
      <c r="BS375" s="15"/>
      <c r="BT375" s="15"/>
      <c r="BU375" s="15"/>
      <c r="BV375" s="15"/>
      <c r="BW375" s="15"/>
      <c r="BX375" s="15"/>
      <c r="BY375" s="15"/>
      <c r="BZ375" s="15"/>
      <c r="CA375" s="8"/>
      <c r="CB375" s="8"/>
      <c r="CC375" s="8"/>
      <c r="CD375" s="8"/>
      <c r="CE375" s="8"/>
      <c r="CF375" s="8"/>
      <c r="CG375" s="8"/>
      <c r="CH375" s="8"/>
      <c r="CI375" s="8"/>
      <c r="CJ375" s="8"/>
      <c r="CK375" s="8"/>
      <c r="CL375" s="8"/>
      <c r="CM375" s="8"/>
      <c r="CN375" s="8"/>
      <c r="CO375" s="8"/>
      <c r="CP375" s="8"/>
      <c r="CQ375" s="8"/>
      <c r="CR375" s="8"/>
      <c r="CS375" s="8"/>
    </row>
    <row r="376" ht="14.25" customHeight="1">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BW376" s="15"/>
      <c r="BX376" s="15"/>
      <c r="BY376" s="15"/>
      <c r="BZ376" s="15"/>
      <c r="CA376" s="8"/>
      <c r="CB376" s="8"/>
      <c r="CC376" s="8"/>
      <c r="CD376" s="8"/>
      <c r="CE376" s="8"/>
      <c r="CF376" s="8"/>
      <c r="CG376" s="8"/>
      <c r="CH376" s="8"/>
      <c r="CI376" s="8"/>
      <c r="CJ376" s="8"/>
      <c r="CK376" s="8"/>
      <c r="CL376" s="8"/>
      <c r="CM376" s="8"/>
      <c r="CN376" s="8"/>
      <c r="CO376" s="8"/>
      <c r="CP376" s="8"/>
      <c r="CQ376" s="8"/>
      <c r="CR376" s="8"/>
      <c r="CS376" s="8"/>
    </row>
    <row r="377" ht="14.25" customHeight="1">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BN377" s="15"/>
      <c r="BO377" s="15"/>
      <c r="BP377" s="15"/>
      <c r="BQ377" s="15"/>
      <c r="BR377" s="15"/>
      <c r="BS377" s="15"/>
      <c r="BT377" s="15"/>
      <c r="BU377" s="15"/>
      <c r="BV377" s="15"/>
      <c r="BW377" s="15"/>
      <c r="BX377" s="15"/>
      <c r="BY377" s="15"/>
      <c r="BZ377" s="15"/>
      <c r="CA377" s="8"/>
      <c r="CB377" s="8"/>
      <c r="CC377" s="8"/>
      <c r="CD377" s="8"/>
      <c r="CE377" s="8"/>
      <c r="CF377" s="8"/>
      <c r="CG377" s="8"/>
      <c r="CH377" s="8"/>
      <c r="CI377" s="8"/>
      <c r="CJ377" s="8"/>
      <c r="CK377" s="8"/>
      <c r="CL377" s="8"/>
      <c r="CM377" s="8"/>
      <c r="CN377" s="8"/>
      <c r="CO377" s="8"/>
      <c r="CP377" s="8"/>
      <c r="CQ377" s="8"/>
      <c r="CR377" s="8"/>
      <c r="CS377" s="8"/>
    </row>
    <row r="378" ht="14.25" customHeight="1">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BW378" s="15"/>
      <c r="BX378" s="15"/>
      <c r="BY378" s="15"/>
      <c r="BZ378" s="15"/>
      <c r="CA378" s="8"/>
      <c r="CB378" s="8"/>
      <c r="CC378" s="8"/>
      <c r="CD378" s="8"/>
      <c r="CE378" s="8"/>
      <c r="CF378" s="8"/>
      <c r="CG378" s="8"/>
      <c r="CH378" s="8"/>
      <c r="CI378" s="8"/>
      <c r="CJ378" s="8"/>
      <c r="CK378" s="8"/>
      <c r="CL378" s="8"/>
      <c r="CM378" s="8"/>
      <c r="CN378" s="8"/>
      <c r="CO378" s="8"/>
      <c r="CP378" s="8"/>
      <c r="CQ378" s="8"/>
      <c r="CR378" s="8"/>
      <c r="CS378" s="8"/>
    </row>
    <row r="379" ht="14.25" customHeight="1">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BW379" s="15"/>
      <c r="BX379" s="15"/>
      <c r="BY379" s="15"/>
      <c r="BZ379" s="15"/>
      <c r="CA379" s="8"/>
      <c r="CB379" s="8"/>
      <c r="CC379" s="8"/>
      <c r="CD379" s="8"/>
      <c r="CE379" s="8"/>
      <c r="CF379" s="8"/>
      <c r="CG379" s="8"/>
      <c r="CH379" s="8"/>
      <c r="CI379" s="8"/>
      <c r="CJ379" s="8"/>
      <c r="CK379" s="8"/>
      <c r="CL379" s="8"/>
      <c r="CM379" s="8"/>
      <c r="CN379" s="8"/>
      <c r="CO379" s="8"/>
      <c r="CP379" s="8"/>
      <c r="CQ379" s="8"/>
      <c r="CR379" s="8"/>
      <c r="CS379" s="8"/>
    </row>
    <row r="380" ht="14.25" customHeight="1">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BN380" s="15"/>
      <c r="BO380" s="15"/>
      <c r="BP380" s="15"/>
      <c r="BQ380" s="15"/>
      <c r="BR380" s="15"/>
      <c r="BS380" s="15"/>
      <c r="BT380" s="15"/>
      <c r="BU380" s="15"/>
      <c r="BV380" s="15"/>
      <c r="BW380" s="15"/>
      <c r="BX380" s="15"/>
      <c r="BY380" s="15"/>
      <c r="BZ380" s="15"/>
      <c r="CA380" s="8"/>
      <c r="CB380" s="8"/>
      <c r="CC380" s="8"/>
      <c r="CD380" s="8"/>
      <c r="CE380" s="8"/>
      <c r="CF380" s="8"/>
      <c r="CG380" s="8"/>
      <c r="CH380" s="8"/>
      <c r="CI380" s="8"/>
      <c r="CJ380" s="8"/>
      <c r="CK380" s="8"/>
      <c r="CL380" s="8"/>
      <c r="CM380" s="8"/>
      <c r="CN380" s="8"/>
      <c r="CO380" s="8"/>
      <c r="CP380" s="8"/>
      <c r="CQ380" s="8"/>
      <c r="CR380" s="8"/>
      <c r="CS380" s="8"/>
    </row>
    <row r="381" ht="14.25" customHeight="1">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15"/>
      <c r="BB381" s="15"/>
      <c r="BC381" s="15"/>
      <c r="BD381" s="15"/>
      <c r="BE381" s="15"/>
      <c r="BF381" s="15"/>
      <c r="BG381" s="15"/>
      <c r="BH381" s="15"/>
      <c r="BI381" s="15"/>
      <c r="BJ381" s="15"/>
      <c r="BK381" s="15"/>
      <c r="BL381" s="15"/>
      <c r="BM381" s="15"/>
      <c r="BN381" s="15"/>
      <c r="BO381" s="15"/>
      <c r="BP381" s="15"/>
      <c r="BQ381" s="15"/>
      <c r="BR381" s="15"/>
      <c r="BS381" s="15"/>
      <c r="BT381" s="15"/>
      <c r="BU381" s="15"/>
      <c r="BV381" s="15"/>
      <c r="BW381" s="15"/>
      <c r="BX381" s="15"/>
      <c r="BY381" s="15"/>
      <c r="BZ381" s="15"/>
      <c r="CA381" s="8"/>
      <c r="CB381" s="8"/>
      <c r="CC381" s="8"/>
      <c r="CD381" s="8"/>
      <c r="CE381" s="8"/>
      <c r="CF381" s="8"/>
      <c r="CG381" s="8"/>
      <c r="CH381" s="8"/>
      <c r="CI381" s="8"/>
      <c r="CJ381" s="8"/>
      <c r="CK381" s="8"/>
      <c r="CL381" s="8"/>
      <c r="CM381" s="8"/>
      <c r="CN381" s="8"/>
      <c r="CO381" s="8"/>
      <c r="CP381" s="8"/>
      <c r="CQ381" s="8"/>
      <c r="CR381" s="8"/>
      <c r="CS381" s="8"/>
    </row>
    <row r="382" ht="14.25" customHeight="1">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c r="BC382" s="15"/>
      <c r="BD382" s="15"/>
      <c r="BE382" s="15"/>
      <c r="BF382" s="15"/>
      <c r="BG382" s="15"/>
      <c r="BH382" s="15"/>
      <c r="BI382" s="15"/>
      <c r="BJ382" s="15"/>
      <c r="BK382" s="15"/>
      <c r="BL382" s="15"/>
      <c r="BM382" s="15"/>
      <c r="BN382" s="15"/>
      <c r="BO382" s="15"/>
      <c r="BP382" s="15"/>
      <c r="BQ382" s="15"/>
      <c r="BR382" s="15"/>
      <c r="BS382" s="15"/>
      <c r="BT382" s="15"/>
      <c r="BU382" s="15"/>
      <c r="BV382" s="15"/>
      <c r="BW382" s="15"/>
      <c r="BX382" s="15"/>
      <c r="BY382" s="15"/>
      <c r="BZ382" s="15"/>
      <c r="CA382" s="8"/>
      <c r="CB382" s="8"/>
      <c r="CC382" s="8"/>
      <c r="CD382" s="8"/>
      <c r="CE382" s="8"/>
      <c r="CF382" s="8"/>
      <c r="CG382" s="8"/>
      <c r="CH382" s="8"/>
      <c r="CI382" s="8"/>
      <c r="CJ382" s="8"/>
      <c r="CK382" s="8"/>
      <c r="CL382" s="8"/>
      <c r="CM382" s="8"/>
      <c r="CN382" s="8"/>
      <c r="CO382" s="8"/>
      <c r="CP382" s="8"/>
      <c r="CQ382" s="8"/>
      <c r="CR382" s="8"/>
      <c r="CS382" s="8"/>
    </row>
    <row r="383" ht="14.25" customHeight="1">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c r="BD383" s="15"/>
      <c r="BE383" s="15"/>
      <c r="BF383" s="15"/>
      <c r="BG383" s="15"/>
      <c r="BH383" s="15"/>
      <c r="BI383" s="15"/>
      <c r="BJ383" s="15"/>
      <c r="BK383" s="15"/>
      <c r="BL383" s="15"/>
      <c r="BM383" s="15"/>
      <c r="BN383" s="15"/>
      <c r="BO383" s="15"/>
      <c r="BP383" s="15"/>
      <c r="BQ383" s="15"/>
      <c r="BR383" s="15"/>
      <c r="BS383" s="15"/>
      <c r="BT383" s="15"/>
      <c r="BU383" s="15"/>
      <c r="BV383" s="15"/>
      <c r="BW383" s="15"/>
      <c r="BX383" s="15"/>
      <c r="BY383" s="15"/>
      <c r="BZ383" s="15"/>
      <c r="CA383" s="8"/>
      <c r="CB383" s="8"/>
      <c r="CC383" s="8"/>
      <c r="CD383" s="8"/>
      <c r="CE383" s="8"/>
      <c r="CF383" s="8"/>
      <c r="CG383" s="8"/>
      <c r="CH383" s="8"/>
      <c r="CI383" s="8"/>
      <c r="CJ383" s="8"/>
      <c r="CK383" s="8"/>
      <c r="CL383" s="8"/>
      <c r="CM383" s="8"/>
      <c r="CN383" s="8"/>
      <c r="CO383" s="8"/>
      <c r="CP383" s="8"/>
      <c r="CQ383" s="8"/>
      <c r="CR383" s="8"/>
      <c r="CS383" s="8"/>
    </row>
    <row r="384" ht="14.25" customHeight="1">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c r="BC384" s="15"/>
      <c r="BD384" s="15"/>
      <c r="BE384" s="15"/>
      <c r="BF384" s="15"/>
      <c r="BG384" s="15"/>
      <c r="BH384" s="15"/>
      <c r="BI384" s="15"/>
      <c r="BJ384" s="15"/>
      <c r="BK384" s="15"/>
      <c r="BL384" s="15"/>
      <c r="BM384" s="15"/>
      <c r="BN384" s="15"/>
      <c r="BO384" s="15"/>
      <c r="BP384" s="15"/>
      <c r="BQ384" s="15"/>
      <c r="BR384" s="15"/>
      <c r="BS384" s="15"/>
      <c r="BT384" s="15"/>
      <c r="BU384" s="15"/>
      <c r="BV384" s="15"/>
      <c r="BW384" s="15"/>
      <c r="BX384" s="15"/>
      <c r="BY384" s="15"/>
      <c r="BZ384" s="15"/>
      <c r="CA384" s="8"/>
      <c r="CB384" s="8"/>
      <c r="CC384" s="8"/>
      <c r="CD384" s="8"/>
      <c r="CE384" s="8"/>
      <c r="CF384" s="8"/>
      <c r="CG384" s="8"/>
      <c r="CH384" s="8"/>
      <c r="CI384" s="8"/>
      <c r="CJ384" s="8"/>
      <c r="CK384" s="8"/>
      <c r="CL384" s="8"/>
      <c r="CM384" s="8"/>
      <c r="CN384" s="8"/>
      <c r="CO384" s="8"/>
      <c r="CP384" s="8"/>
      <c r="CQ384" s="8"/>
      <c r="CR384" s="8"/>
      <c r="CS384" s="8"/>
    </row>
    <row r="385" ht="14.25" customHeight="1">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5"/>
      <c r="BC385" s="15"/>
      <c r="BD385" s="15"/>
      <c r="BE385" s="15"/>
      <c r="BF385" s="15"/>
      <c r="BG385" s="15"/>
      <c r="BH385" s="15"/>
      <c r="BI385" s="15"/>
      <c r="BJ385" s="15"/>
      <c r="BK385" s="15"/>
      <c r="BL385" s="15"/>
      <c r="BM385" s="15"/>
      <c r="BN385" s="15"/>
      <c r="BO385" s="15"/>
      <c r="BP385" s="15"/>
      <c r="BQ385" s="15"/>
      <c r="BR385" s="15"/>
      <c r="BS385" s="15"/>
      <c r="BT385" s="15"/>
      <c r="BU385" s="15"/>
      <c r="BV385" s="15"/>
      <c r="BW385" s="15"/>
      <c r="BX385" s="15"/>
      <c r="BY385" s="15"/>
      <c r="BZ385" s="15"/>
      <c r="CA385" s="8"/>
      <c r="CB385" s="8"/>
      <c r="CC385" s="8"/>
      <c r="CD385" s="8"/>
      <c r="CE385" s="8"/>
      <c r="CF385" s="8"/>
      <c r="CG385" s="8"/>
      <c r="CH385" s="8"/>
      <c r="CI385" s="8"/>
      <c r="CJ385" s="8"/>
      <c r="CK385" s="8"/>
      <c r="CL385" s="8"/>
      <c r="CM385" s="8"/>
      <c r="CN385" s="8"/>
      <c r="CO385" s="8"/>
      <c r="CP385" s="8"/>
      <c r="CQ385" s="8"/>
      <c r="CR385" s="8"/>
      <c r="CS385" s="8"/>
    </row>
    <row r="386" ht="14.25" customHeight="1">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c r="BC386" s="15"/>
      <c r="BD386" s="15"/>
      <c r="BE386" s="15"/>
      <c r="BF386" s="15"/>
      <c r="BG386" s="15"/>
      <c r="BH386" s="15"/>
      <c r="BI386" s="15"/>
      <c r="BJ386" s="15"/>
      <c r="BK386" s="15"/>
      <c r="BL386" s="15"/>
      <c r="BM386" s="15"/>
      <c r="BN386" s="15"/>
      <c r="BO386" s="15"/>
      <c r="BP386" s="15"/>
      <c r="BQ386" s="15"/>
      <c r="BR386" s="15"/>
      <c r="BS386" s="15"/>
      <c r="BT386" s="15"/>
      <c r="BU386" s="15"/>
      <c r="BV386" s="15"/>
      <c r="BW386" s="15"/>
      <c r="BX386" s="15"/>
      <c r="BY386" s="15"/>
      <c r="BZ386" s="15"/>
      <c r="CA386" s="8"/>
      <c r="CB386" s="8"/>
      <c r="CC386" s="8"/>
      <c r="CD386" s="8"/>
      <c r="CE386" s="8"/>
      <c r="CF386" s="8"/>
      <c r="CG386" s="8"/>
      <c r="CH386" s="8"/>
      <c r="CI386" s="8"/>
      <c r="CJ386" s="8"/>
      <c r="CK386" s="8"/>
      <c r="CL386" s="8"/>
      <c r="CM386" s="8"/>
      <c r="CN386" s="8"/>
      <c r="CO386" s="8"/>
      <c r="CP386" s="8"/>
      <c r="CQ386" s="8"/>
      <c r="CR386" s="8"/>
      <c r="CS386" s="8"/>
    </row>
    <row r="387" ht="14.25" customHeight="1">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BW387" s="15"/>
      <c r="BX387" s="15"/>
      <c r="BY387" s="15"/>
      <c r="BZ387" s="15"/>
      <c r="CA387" s="8"/>
      <c r="CB387" s="8"/>
      <c r="CC387" s="8"/>
      <c r="CD387" s="8"/>
      <c r="CE387" s="8"/>
      <c r="CF387" s="8"/>
      <c r="CG387" s="8"/>
      <c r="CH387" s="8"/>
      <c r="CI387" s="8"/>
      <c r="CJ387" s="8"/>
      <c r="CK387" s="8"/>
      <c r="CL387" s="8"/>
      <c r="CM387" s="8"/>
      <c r="CN387" s="8"/>
      <c r="CO387" s="8"/>
      <c r="CP387" s="8"/>
      <c r="CQ387" s="8"/>
      <c r="CR387" s="8"/>
      <c r="CS387" s="8"/>
    </row>
    <row r="388" ht="14.25" customHeight="1">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BX388" s="15"/>
      <c r="BY388" s="15"/>
      <c r="BZ388" s="15"/>
      <c r="CA388" s="8"/>
      <c r="CB388" s="8"/>
      <c r="CC388" s="8"/>
      <c r="CD388" s="8"/>
      <c r="CE388" s="8"/>
      <c r="CF388" s="8"/>
      <c r="CG388" s="8"/>
      <c r="CH388" s="8"/>
      <c r="CI388" s="8"/>
      <c r="CJ388" s="8"/>
      <c r="CK388" s="8"/>
      <c r="CL388" s="8"/>
      <c r="CM388" s="8"/>
      <c r="CN388" s="8"/>
      <c r="CO388" s="8"/>
      <c r="CP388" s="8"/>
      <c r="CQ388" s="8"/>
      <c r="CR388" s="8"/>
      <c r="CS388" s="8"/>
    </row>
    <row r="389" ht="14.25" customHeight="1">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c r="BX389" s="15"/>
      <c r="BY389" s="15"/>
      <c r="BZ389" s="15"/>
      <c r="CA389" s="8"/>
      <c r="CB389" s="8"/>
      <c r="CC389" s="8"/>
      <c r="CD389" s="8"/>
      <c r="CE389" s="8"/>
      <c r="CF389" s="8"/>
      <c r="CG389" s="8"/>
      <c r="CH389" s="8"/>
      <c r="CI389" s="8"/>
      <c r="CJ389" s="8"/>
      <c r="CK389" s="8"/>
      <c r="CL389" s="8"/>
      <c r="CM389" s="8"/>
      <c r="CN389" s="8"/>
      <c r="CO389" s="8"/>
      <c r="CP389" s="8"/>
      <c r="CQ389" s="8"/>
      <c r="CR389" s="8"/>
      <c r="CS389" s="8"/>
    </row>
    <row r="390" ht="14.25" customHeight="1">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c r="BO390" s="15"/>
      <c r="BP390" s="15"/>
      <c r="BQ390" s="15"/>
      <c r="BR390" s="15"/>
      <c r="BS390" s="15"/>
      <c r="BT390" s="15"/>
      <c r="BU390" s="15"/>
      <c r="BV390" s="15"/>
      <c r="BW390" s="15"/>
      <c r="BX390" s="15"/>
      <c r="BY390" s="15"/>
      <c r="BZ390" s="15"/>
      <c r="CA390" s="8"/>
      <c r="CB390" s="8"/>
      <c r="CC390" s="8"/>
      <c r="CD390" s="8"/>
      <c r="CE390" s="8"/>
      <c r="CF390" s="8"/>
      <c r="CG390" s="8"/>
      <c r="CH390" s="8"/>
      <c r="CI390" s="8"/>
      <c r="CJ390" s="8"/>
      <c r="CK390" s="8"/>
      <c r="CL390" s="8"/>
      <c r="CM390" s="8"/>
      <c r="CN390" s="8"/>
      <c r="CO390" s="8"/>
      <c r="CP390" s="8"/>
      <c r="CQ390" s="8"/>
      <c r="CR390" s="8"/>
      <c r="CS390" s="8"/>
    </row>
    <row r="391" ht="14.25" customHeight="1">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c r="AY391" s="15"/>
      <c r="AZ391" s="15"/>
      <c r="BA391" s="15"/>
      <c r="BB391" s="15"/>
      <c r="BC391" s="15"/>
      <c r="BD391" s="15"/>
      <c r="BE391" s="15"/>
      <c r="BF391" s="15"/>
      <c r="BG391" s="15"/>
      <c r="BH391" s="15"/>
      <c r="BI391" s="15"/>
      <c r="BJ391" s="15"/>
      <c r="BK391" s="15"/>
      <c r="BL391" s="15"/>
      <c r="BM391" s="15"/>
      <c r="BN391" s="15"/>
      <c r="BO391" s="15"/>
      <c r="BP391" s="15"/>
      <c r="BQ391" s="15"/>
      <c r="BR391" s="15"/>
      <c r="BS391" s="15"/>
      <c r="BT391" s="15"/>
      <c r="BU391" s="15"/>
      <c r="BV391" s="15"/>
      <c r="BW391" s="15"/>
      <c r="BX391" s="15"/>
      <c r="BY391" s="15"/>
      <c r="BZ391" s="15"/>
      <c r="CA391" s="8"/>
      <c r="CB391" s="8"/>
      <c r="CC391" s="8"/>
      <c r="CD391" s="8"/>
      <c r="CE391" s="8"/>
      <c r="CF391" s="8"/>
      <c r="CG391" s="8"/>
      <c r="CH391" s="8"/>
      <c r="CI391" s="8"/>
      <c r="CJ391" s="8"/>
      <c r="CK391" s="8"/>
      <c r="CL391" s="8"/>
      <c r="CM391" s="8"/>
      <c r="CN391" s="8"/>
      <c r="CO391" s="8"/>
      <c r="CP391" s="8"/>
      <c r="CQ391" s="8"/>
      <c r="CR391" s="8"/>
      <c r="CS391" s="8"/>
    </row>
    <row r="392" ht="14.25" customHeight="1">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c r="BC392" s="15"/>
      <c r="BD392" s="15"/>
      <c r="BE392" s="15"/>
      <c r="BF392" s="15"/>
      <c r="BG392" s="15"/>
      <c r="BH392" s="15"/>
      <c r="BI392" s="15"/>
      <c r="BJ392" s="15"/>
      <c r="BK392" s="15"/>
      <c r="BL392" s="15"/>
      <c r="BM392" s="15"/>
      <c r="BN392" s="15"/>
      <c r="BO392" s="15"/>
      <c r="BP392" s="15"/>
      <c r="BQ392" s="15"/>
      <c r="BR392" s="15"/>
      <c r="BS392" s="15"/>
      <c r="BT392" s="15"/>
      <c r="BU392" s="15"/>
      <c r="BV392" s="15"/>
      <c r="BW392" s="15"/>
      <c r="BX392" s="15"/>
      <c r="BY392" s="15"/>
      <c r="BZ392" s="15"/>
      <c r="CA392" s="8"/>
      <c r="CB392" s="8"/>
      <c r="CC392" s="8"/>
      <c r="CD392" s="8"/>
      <c r="CE392" s="8"/>
      <c r="CF392" s="8"/>
      <c r="CG392" s="8"/>
      <c r="CH392" s="8"/>
      <c r="CI392" s="8"/>
      <c r="CJ392" s="8"/>
      <c r="CK392" s="8"/>
      <c r="CL392" s="8"/>
      <c r="CM392" s="8"/>
      <c r="CN392" s="8"/>
      <c r="CO392" s="8"/>
      <c r="CP392" s="8"/>
      <c r="CQ392" s="8"/>
      <c r="CR392" s="8"/>
      <c r="CS392" s="8"/>
    </row>
    <row r="393" ht="14.25" customHeight="1">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5"/>
      <c r="BC393" s="15"/>
      <c r="BD393" s="15"/>
      <c r="BE393" s="15"/>
      <c r="BF393" s="15"/>
      <c r="BG393" s="15"/>
      <c r="BH393" s="15"/>
      <c r="BI393" s="15"/>
      <c r="BJ393" s="15"/>
      <c r="BK393" s="15"/>
      <c r="BL393" s="15"/>
      <c r="BM393" s="15"/>
      <c r="BN393" s="15"/>
      <c r="BO393" s="15"/>
      <c r="BP393" s="15"/>
      <c r="BQ393" s="15"/>
      <c r="BR393" s="15"/>
      <c r="BS393" s="15"/>
      <c r="BT393" s="15"/>
      <c r="BU393" s="15"/>
      <c r="BV393" s="15"/>
      <c r="BW393" s="15"/>
      <c r="BX393" s="15"/>
      <c r="BY393" s="15"/>
      <c r="BZ393" s="15"/>
      <c r="CA393" s="8"/>
      <c r="CB393" s="8"/>
      <c r="CC393" s="8"/>
      <c r="CD393" s="8"/>
      <c r="CE393" s="8"/>
      <c r="CF393" s="8"/>
      <c r="CG393" s="8"/>
      <c r="CH393" s="8"/>
      <c r="CI393" s="8"/>
      <c r="CJ393" s="8"/>
      <c r="CK393" s="8"/>
      <c r="CL393" s="8"/>
      <c r="CM393" s="8"/>
      <c r="CN393" s="8"/>
      <c r="CO393" s="8"/>
      <c r="CP393" s="8"/>
      <c r="CQ393" s="8"/>
      <c r="CR393" s="8"/>
      <c r="CS393" s="8"/>
    </row>
    <row r="394" ht="14.25" customHeight="1">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c r="BC394" s="15"/>
      <c r="BD394" s="15"/>
      <c r="BE394" s="15"/>
      <c r="BF394" s="15"/>
      <c r="BG394" s="15"/>
      <c r="BH394" s="15"/>
      <c r="BI394" s="15"/>
      <c r="BJ394" s="15"/>
      <c r="BK394" s="15"/>
      <c r="BL394" s="15"/>
      <c r="BM394" s="15"/>
      <c r="BN394" s="15"/>
      <c r="BO394" s="15"/>
      <c r="BP394" s="15"/>
      <c r="BQ394" s="15"/>
      <c r="BR394" s="15"/>
      <c r="BS394" s="15"/>
      <c r="BT394" s="15"/>
      <c r="BU394" s="15"/>
      <c r="BV394" s="15"/>
      <c r="BW394" s="15"/>
      <c r="BX394" s="15"/>
      <c r="BY394" s="15"/>
      <c r="BZ394" s="15"/>
      <c r="CA394" s="8"/>
      <c r="CB394" s="8"/>
      <c r="CC394" s="8"/>
      <c r="CD394" s="8"/>
      <c r="CE394" s="8"/>
      <c r="CF394" s="8"/>
      <c r="CG394" s="8"/>
      <c r="CH394" s="8"/>
      <c r="CI394" s="8"/>
      <c r="CJ394" s="8"/>
      <c r="CK394" s="8"/>
      <c r="CL394" s="8"/>
      <c r="CM394" s="8"/>
      <c r="CN394" s="8"/>
      <c r="CO394" s="8"/>
      <c r="CP394" s="8"/>
      <c r="CQ394" s="8"/>
      <c r="CR394" s="8"/>
      <c r="CS394" s="8"/>
    </row>
    <row r="395" ht="14.25" customHeight="1">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c r="AY395" s="15"/>
      <c r="AZ395" s="15"/>
      <c r="BA395" s="15"/>
      <c r="BB395" s="15"/>
      <c r="BC395" s="15"/>
      <c r="BD395" s="15"/>
      <c r="BE395" s="15"/>
      <c r="BF395" s="15"/>
      <c r="BG395" s="15"/>
      <c r="BH395" s="15"/>
      <c r="BI395" s="15"/>
      <c r="BJ395" s="15"/>
      <c r="BK395" s="15"/>
      <c r="BL395" s="15"/>
      <c r="BM395" s="15"/>
      <c r="BN395" s="15"/>
      <c r="BO395" s="15"/>
      <c r="BP395" s="15"/>
      <c r="BQ395" s="15"/>
      <c r="BR395" s="15"/>
      <c r="BS395" s="15"/>
      <c r="BT395" s="15"/>
      <c r="BU395" s="15"/>
      <c r="BV395" s="15"/>
      <c r="BW395" s="15"/>
      <c r="BX395" s="15"/>
      <c r="BY395" s="15"/>
      <c r="BZ395" s="15"/>
      <c r="CA395" s="8"/>
      <c r="CB395" s="8"/>
      <c r="CC395" s="8"/>
      <c r="CD395" s="8"/>
      <c r="CE395" s="8"/>
      <c r="CF395" s="8"/>
      <c r="CG395" s="8"/>
      <c r="CH395" s="8"/>
      <c r="CI395" s="8"/>
      <c r="CJ395" s="8"/>
      <c r="CK395" s="8"/>
      <c r="CL395" s="8"/>
      <c r="CM395" s="8"/>
      <c r="CN395" s="8"/>
      <c r="CO395" s="8"/>
      <c r="CP395" s="8"/>
      <c r="CQ395" s="8"/>
      <c r="CR395" s="8"/>
      <c r="CS395" s="8"/>
    </row>
    <row r="396" ht="14.25" customHeight="1">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c r="BC396" s="15"/>
      <c r="BD396" s="15"/>
      <c r="BE396" s="15"/>
      <c r="BF396" s="15"/>
      <c r="BG396" s="15"/>
      <c r="BH396" s="15"/>
      <c r="BI396" s="15"/>
      <c r="BJ396" s="15"/>
      <c r="BK396" s="15"/>
      <c r="BL396" s="15"/>
      <c r="BM396" s="15"/>
      <c r="BN396" s="15"/>
      <c r="BO396" s="15"/>
      <c r="BP396" s="15"/>
      <c r="BQ396" s="15"/>
      <c r="BR396" s="15"/>
      <c r="BS396" s="15"/>
      <c r="BT396" s="15"/>
      <c r="BU396" s="15"/>
      <c r="BV396" s="15"/>
      <c r="BW396" s="15"/>
      <c r="BX396" s="15"/>
      <c r="BY396" s="15"/>
      <c r="BZ396" s="15"/>
      <c r="CA396" s="8"/>
      <c r="CB396" s="8"/>
      <c r="CC396" s="8"/>
      <c r="CD396" s="8"/>
      <c r="CE396" s="8"/>
      <c r="CF396" s="8"/>
      <c r="CG396" s="8"/>
      <c r="CH396" s="8"/>
      <c r="CI396" s="8"/>
      <c r="CJ396" s="8"/>
      <c r="CK396" s="8"/>
      <c r="CL396" s="8"/>
      <c r="CM396" s="8"/>
      <c r="CN396" s="8"/>
      <c r="CO396" s="8"/>
      <c r="CP396" s="8"/>
      <c r="CQ396" s="8"/>
      <c r="CR396" s="8"/>
      <c r="CS396" s="8"/>
    </row>
    <row r="397" ht="14.25" customHeight="1">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15"/>
      <c r="BB397" s="15"/>
      <c r="BC397" s="15"/>
      <c r="BD397" s="15"/>
      <c r="BE397" s="15"/>
      <c r="BF397" s="15"/>
      <c r="BG397" s="15"/>
      <c r="BH397" s="15"/>
      <c r="BI397" s="15"/>
      <c r="BJ397" s="15"/>
      <c r="BK397" s="15"/>
      <c r="BL397" s="15"/>
      <c r="BM397" s="15"/>
      <c r="BN397" s="15"/>
      <c r="BO397" s="15"/>
      <c r="BP397" s="15"/>
      <c r="BQ397" s="15"/>
      <c r="BR397" s="15"/>
      <c r="BS397" s="15"/>
      <c r="BT397" s="15"/>
      <c r="BU397" s="15"/>
      <c r="BV397" s="15"/>
      <c r="BW397" s="15"/>
      <c r="BX397" s="15"/>
      <c r="BY397" s="15"/>
      <c r="BZ397" s="15"/>
      <c r="CA397" s="8"/>
      <c r="CB397" s="8"/>
      <c r="CC397" s="8"/>
      <c r="CD397" s="8"/>
      <c r="CE397" s="8"/>
      <c r="CF397" s="8"/>
      <c r="CG397" s="8"/>
      <c r="CH397" s="8"/>
      <c r="CI397" s="8"/>
      <c r="CJ397" s="8"/>
      <c r="CK397" s="8"/>
      <c r="CL397" s="8"/>
      <c r="CM397" s="8"/>
      <c r="CN397" s="8"/>
      <c r="CO397" s="8"/>
      <c r="CP397" s="8"/>
      <c r="CQ397" s="8"/>
      <c r="CR397" s="8"/>
      <c r="CS397" s="8"/>
    </row>
    <row r="398" ht="14.25" customHeight="1">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BW398" s="15"/>
      <c r="BX398" s="15"/>
      <c r="BY398" s="15"/>
      <c r="BZ398" s="15"/>
      <c r="CA398" s="8"/>
      <c r="CB398" s="8"/>
      <c r="CC398" s="8"/>
      <c r="CD398" s="8"/>
      <c r="CE398" s="8"/>
      <c r="CF398" s="8"/>
      <c r="CG398" s="8"/>
      <c r="CH398" s="8"/>
      <c r="CI398" s="8"/>
      <c r="CJ398" s="8"/>
      <c r="CK398" s="8"/>
      <c r="CL398" s="8"/>
      <c r="CM398" s="8"/>
      <c r="CN398" s="8"/>
      <c r="CO398" s="8"/>
      <c r="CP398" s="8"/>
      <c r="CQ398" s="8"/>
      <c r="CR398" s="8"/>
      <c r="CS398" s="8"/>
    </row>
    <row r="399" ht="14.25" customHeight="1">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15"/>
      <c r="BB399" s="15"/>
      <c r="BC399" s="15"/>
      <c r="BD399" s="15"/>
      <c r="BE399" s="15"/>
      <c r="BF399" s="15"/>
      <c r="BG399" s="15"/>
      <c r="BH399" s="15"/>
      <c r="BI399" s="15"/>
      <c r="BJ399" s="15"/>
      <c r="BK399" s="15"/>
      <c r="BL399" s="15"/>
      <c r="BM399" s="15"/>
      <c r="BN399" s="15"/>
      <c r="BO399" s="15"/>
      <c r="BP399" s="15"/>
      <c r="BQ399" s="15"/>
      <c r="BR399" s="15"/>
      <c r="BS399" s="15"/>
      <c r="BT399" s="15"/>
      <c r="BU399" s="15"/>
      <c r="BV399" s="15"/>
      <c r="BW399" s="15"/>
      <c r="BX399" s="15"/>
      <c r="BY399" s="15"/>
      <c r="BZ399" s="15"/>
      <c r="CA399" s="8"/>
      <c r="CB399" s="8"/>
      <c r="CC399" s="8"/>
      <c r="CD399" s="8"/>
      <c r="CE399" s="8"/>
      <c r="CF399" s="8"/>
      <c r="CG399" s="8"/>
      <c r="CH399" s="8"/>
      <c r="CI399" s="8"/>
      <c r="CJ399" s="8"/>
      <c r="CK399" s="8"/>
      <c r="CL399" s="8"/>
      <c r="CM399" s="8"/>
      <c r="CN399" s="8"/>
      <c r="CO399" s="8"/>
      <c r="CP399" s="8"/>
      <c r="CQ399" s="8"/>
      <c r="CR399" s="8"/>
      <c r="CS399" s="8"/>
    </row>
    <row r="400" ht="14.25" customHeight="1">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c r="BC400" s="15"/>
      <c r="BD400" s="15"/>
      <c r="BE400" s="15"/>
      <c r="BF400" s="15"/>
      <c r="BG400" s="15"/>
      <c r="BH400" s="15"/>
      <c r="BI400" s="15"/>
      <c r="BJ400" s="15"/>
      <c r="BK400" s="15"/>
      <c r="BL400" s="15"/>
      <c r="BM400" s="15"/>
      <c r="BN400" s="15"/>
      <c r="BO400" s="15"/>
      <c r="BP400" s="15"/>
      <c r="BQ400" s="15"/>
      <c r="BR400" s="15"/>
      <c r="BS400" s="15"/>
      <c r="BT400" s="15"/>
      <c r="BU400" s="15"/>
      <c r="BV400" s="15"/>
      <c r="BW400" s="15"/>
      <c r="BX400" s="15"/>
      <c r="BY400" s="15"/>
      <c r="BZ400" s="15"/>
      <c r="CA400" s="8"/>
      <c r="CB400" s="8"/>
      <c r="CC400" s="8"/>
      <c r="CD400" s="8"/>
      <c r="CE400" s="8"/>
      <c r="CF400" s="8"/>
      <c r="CG400" s="8"/>
      <c r="CH400" s="8"/>
      <c r="CI400" s="8"/>
      <c r="CJ400" s="8"/>
      <c r="CK400" s="8"/>
      <c r="CL400" s="8"/>
      <c r="CM400" s="8"/>
      <c r="CN400" s="8"/>
      <c r="CO400" s="8"/>
      <c r="CP400" s="8"/>
      <c r="CQ400" s="8"/>
      <c r="CR400" s="8"/>
      <c r="CS400" s="8"/>
    </row>
    <row r="401" ht="14.25" customHeight="1">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15"/>
      <c r="BB401" s="15"/>
      <c r="BC401" s="15"/>
      <c r="BD401" s="15"/>
      <c r="BE401" s="15"/>
      <c r="BF401" s="15"/>
      <c r="BG401" s="15"/>
      <c r="BH401" s="15"/>
      <c r="BI401" s="15"/>
      <c r="BJ401" s="15"/>
      <c r="BK401" s="15"/>
      <c r="BL401" s="15"/>
      <c r="BM401" s="15"/>
      <c r="BN401" s="15"/>
      <c r="BO401" s="15"/>
      <c r="BP401" s="15"/>
      <c r="BQ401" s="15"/>
      <c r="BR401" s="15"/>
      <c r="BS401" s="15"/>
      <c r="BT401" s="15"/>
      <c r="BU401" s="15"/>
      <c r="BV401" s="15"/>
      <c r="BW401" s="15"/>
      <c r="BX401" s="15"/>
      <c r="BY401" s="15"/>
      <c r="BZ401" s="15"/>
      <c r="CA401" s="8"/>
      <c r="CB401" s="8"/>
      <c r="CC401" s="8"/>
      <c r="CD401" s="8"/>
      <c r="CE401" s="8"/>
      <c r="CF401" s="8"/>
      <c r="CG401" s="8"/>
      <c r="CH401" s="8"/>
      <c r="CI401" s="8"/>
      <c r="CJ401" s="8"/>
      <c r="CK401" s="8"/>
      <c r="CL401" s="8"/>
      <c r="CM401" s="8"/>
      <c r="CN401" s="8"/>
      <c r="CO401" s="8"/>
      <c r="CP401" s="8"/>
      <c r="CQ401" s="8"/>
      <c r="CR401" s="8"/>
      <c r="CS401" s="8"/>
    </row>
    <row r="402" ht="14.25" customHeight="1">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c r="BD402" s="15"/>
      <c r="BE402" s="15"/>
      <c r="BF402" s="15"/>
      <c r="BG402" s="15"/>
      <c r="BH402" s="15"/>
      <c r="BI402" s="15"/>
      <c r="BJ402" s="15"/>
      <c r="BK402" s="15"/>
      <c r="BL402" s="15"/>
      <c r="BM402" s="15"/>
      <c r="BN402" s="15"/>
      <c r="BO402" s="15"/>
      <c r="BP402" s="15"/>
      <c r="BQ402" s="15"/>
      <c r="BR402" s="15"/>
      <c r="BS402" s="15"/>
      <c r="BT402" s="15"/>
      <c r="BU402" s="15"/>
      <c r="BV402" s="15"/>
      <c r="BW402" s="15"/>
      <c r="BX402" s="15"/>
      <c r="BY402" s="15"/>
      <c r="BZ402" s="15"/>
      <c r="CA402" s="8"/>
      <c r="CB402" s="8"/>
      <c r="CC402" s="8"/>
      <c r="CD402" s="8"/>
      <c r="CE402" s="8"/>
      <c r="CF402" s="8"/>
      <c r="CG402" s="8"/>
      <c r="CH402" s="8"/>
      <c r="CI402" s="8"/>
      <c r="CJ402" s="8"/>
      <c r="CK402" s="8"/>
      <c r="CL402" s="8"/>
      <c r="CM402" s="8"/>
      <c r="CN402" s="8"/>
      <c r="CO402" s="8"/>
      <c r="CP402" s="8"/>
      <c r="CQ402" s="8"/>
      <c r="CR402" s="8"/>
      <c r="CS402" s="8"/>
    </row>
    <row r="403" ht="14.25" customHeight="1">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15"/>
      <c r="BB403" s="15"/>
      <c r="BC403" s="15"/>
      <c r="BD403" s="15"/>
      <c r="BE403" s="15"/>
      <c r="BF403" s="15"/>
      <c r="BG403" s="15"/>
      <c r="BH403" s="15"/>
      <c r="BI403" s="15"/>
      <c r="BJ403" s="15"/>
      <c r="BK403" s="15"/>
      <c r="BL403" s="15"/>
      <c r="BM403" s="15"/>
      <c r="BN403" s="15"/>
      <c r="BO403" s="15"/>
      <c r="BP403" s="15"/>
      <c r="BQ403" s="15"/>
      <c r="BR403" s="15"/>
      <c r="BS403" s="15"/>
      <c r="BT403" s="15"/>
      <c r="BU403" s="15"/>
      <c r="BV403" s="15"/>
      <c r="BW403" s="15"/>
      <c r="BX403" s="15"/>
      <c r="BY403" s="15"/>
      <c r="BZ403" s="15"/>
      <c r="CA403" s="8"/>
      <c r="CB403" s="8"/>
      <c r="CC403" s="8"/>
      <c r="CD403" s="8"/>
      <c r="CE403" s="8"/>
      <c r="CF403" s="8"/>
      <c r="CG403" s="8"/>
      <c r="CH403" s="8"/>
      <c r="CI403" s="8"/>
      <c r="CJ403" s="8"/>
      <c r="CK403" s="8"/>
      <c r="CL403" s="8"/>
      <c r="CM403" s="8"/>
      <c r="CN403" s="8"/>
      <c r="CO403" s="8"/>
      <c r="CP403" s="8"/>
      <c r="CQ403" s="8"/>
      <c r="CR403" s="8"/>
      <c r="CS403" s="8"/>
    </row>
    <row r="404" ht="14.25" customHeight="1">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c r="BD404" s="15"/>
      <c r="BE404" s="15"/>
      <c r="BF404" s="15"/>
      <c r="BG404" s="15"/>
      <c r="BH404" s="15"/>
      <c r="BI404" s="15"/>
      <c r="BJ404" s="15"/>
      <c r="BK404" s="15"/>
      <c r="BL404" s="15"/>
      <c r="BM404" s="15"/>
      <c r="BN404" s="15"/>
      <c r="BO404" s="15"/>
      <c r="BP404" s="15"/>
      <c r="BQ404" s="15"/>
      <c r="BR404" s="15"/>
      <c r="BS404" s="15"/>
      <c r="BT404" s="15"/>
      <c r="BU404" s="15"/>
      <c r="BV404" s="15"/>
      <c r="BW404" s="15"/>
      <c r="BX404" s="15"/>
      <c r="BY404" s="15"/>
      <c r="BZ404" s="15"/>
      <c r="CA404" s="8"/>
      <c r="CB404" s="8"/>
      <c r="CC404" s="8"/>
      <c r="CD404" s="8"/>
      <c r="CE404" s="8"/>
      <c r="CF404" s="8"/>
      <c r="CG404" s="8"/>
      <c r="CH404" s="8"/>
      <c r="CI404" s="8"/>
      <c r="CJ404" s="8"/>
      <c r="CK404" s="8"/>
      <c r="CL404" s="8"/>
      <c r="CM404" s="8"/>
      <c r="CN404" s="8"/>
      <c r="CO404" s="8"/>
      <c r="CP404" s="8"/>
      <c r="CQ404" s="8"/>
      <c r="CR404" s="8"/>
      <c r="CS404" s="8"/>
    </row>
    <row r="405" ht="14.25" customHeight="1">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c r="AY405" s="15"/>
      <c r="AZ405" s="15"/>
      <c r="BA405" s="15"/>
      <c r="BB405" s="15"/>
      <c r="BC405" s="15"/>
      <c r="BD405" s="15"/>
      <c r="BE405" s="15"/>
      <c r="BF405" s="15"/>
      <c r="BG405" s="15"/>
      <c r="BH405" s="15"/>
      <c r="BI405" s="15"/>
      <c r="BJ405" s="15"/>
      <c r="BK405" s="15"/>
      <c r="BL405" s="15"/>
      <c r="BM405" s="15"/>
      <c r="BN405" s="15"/>
      <c r="BO405" s="15"/>
      <c r="BP405" s="15"/>
      <c r="BQ405" s="15"/>
      <c r="BR405" s="15"/>
      <c r="BS405" s="15"/>
      <c r="BT405" s="15"/>
      <c r="BU405" s="15"/>
      <c r="BV405" s="15"/>
      <c r="BW405" s="15"/>
      <c r="BX405" s="15"/>
      <c r="BY405" s="15"/>
      <c r="BZ405" s="15"/>
      <c r="CA405" s="8"/>
      <c r="CB405" s="8"/>
      <c r="CC405" s="8"/>
      <c r="CD405" s="8"/>
      <c r="CE405" s="8"/>
      <c r="CF405" s="8"/>
      <c r="CG405" s="8"/>
      <c r="CH405" s="8"/>
      <c r="CI405" s="8"/>
      <c r="CJ405" s="8"/>
      <c r="CK405" s="8"/>
      <c r="CL405" s="8"/>
      <c r="CM405" s="8"/>
      <c r="CN405" s="8"/>
      <c r="CO405" s="8"/>
      <c r="CP405" s="8"/>
      <c r="CQ405" s="8"/>
      <c r="CR405" s="8"/>
      <c r="CS405" s="8"/>
    </row>
    <row r="406" ht="14.25" customHeight="1">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c r="BC406" s="15"/>
      <c r="BD406" s="15"/>
      <c r="BE406" s="15"/>
      <c r="BF406" s="15"/>
      <c r="BG406" s="15"/>
      <c r="BH406" s="15"/>
      <c r="BI406" s="15"/>
      <c r="BJ406" s="15"/>
      <c r="BK406" s="15"/>
      <c r="BL406" s="15"/>
      <c r="BM406" s="15"/>
      <c r="BN406" s="15"/>
      <c r="BO406" s="15"/>
      <c r="BP406" s="15"/>
      <c r="BQ406" s="15"/>
      <c r="BR406" s="15"/>
      <c r="BS406" s="15"/>
      <c r="BT406" s="15"/>
      <c r="BU406" s="15"/>
      <c r="BV406" s="15"/>
      <c r="BW406" s="15"/>
      <c r="BX406" s="15"/>
      <c r="BY406" s="15"/>
      <c r="BZ406" s="15"/>
      <c r="CA406" s="8"/>
      <c r="CB406" s="8"/>
      <c r="CC406" s="8"/>
      <c r="CD406" s="8"/>
      <c r="CE406" s="8"/>
      <c r="CF406" s="8"/>
      <c r="CG406" s="8"/>
      <c r="CH406" s="8"/>
      <c r="CI406" s="8"/>
      <c r="CJ406" s="8"/>
      <c r="CK406" s="8"/>
      <c r="CL406" s="8"/>
      <c r="CM406" s="8"/>
      <c r="CN406" s="8"/>
      <c r="CO406" s="8"/>
      <c r="CP406" s="8"/>
      <c r="CQ406" s="8"/>
      <c r="CR406" s="8"/>
      <c r="CS406" s="8"/>
    </row>
    <row r="407" ht="14.25" customHeight="1">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5"/>
      <c r="BC407" s="15"/>
      <c r="BD407" s="15"/>
      <c r="BE407" s="15"/>
      <c r="BF407" s="15"/>
      <c r="BG407" s="15"/>
      <c r="BH407" s="15"/>
      <c r="BI407" s="15"/>
      <c r="BJ407" s="15"/>
      <c r="BK407" s="15"/>
      <c r="BL407" s="15"/>
      <c r="BM407" s="15"/>
      <c r="BN407" s="15"/>
      <c r="BO407" s="15"/>
      <c r="BP407" s="15"/>
      <c r="BQ407" s="15"/>
      <c r="BR407" s="15"/>
      <c r="BS407" s="15"/>
      <c r="BT407" s="15"/>
      <c r="BU407" s="15"/>
      <c r="BV407" s="15"/>
      <c r="BW407" s="15"/>
      <c r="BX407" s="15"/>
      <c r="BY407" s="15"/>
      <c r="BZ407" s="15"/>
      <c r="CA407" s="8"/>
      <c r="CB407" s="8"/>
      <c r="CC407" s="8"/>
      <c r="CD407" s="8"/>
      <c r="CE407" s="8"/>
      <c r="CF407" s="8"/>
      <c r="CG407" s="8"/>
      <c r="CH407" s="8"/>
      <c r="CI407" s="8"/>
      <c r="CJ407" s="8"/>
      <c r="CK407" s="8"/>
      <c r="CL407" s="8"/>
      <c r="CM407" s="8"/>
      <c r="CN407" s="8"/>
      <c r="CO407" s="8"/>
      <c r="CP407" s="8"/>
      <c r="CQ407" s="8"/>
      <c r="CR407" s="8"/>
      <c r="CS407" s="8"/>
    </row>
    <row r="408" ht="14.25" customHeight="1">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c r="BC408" s="15"/>
      <c r="BD408" s="15"/>
      <c r="BE408" s="15"/>
      <c r="BF408" s="15"/>
      <c r="BG408" s="15"/>
      <c r="BH408" s="15"/>
      <c r="BI408" s="15"/>
      <c r="BJ408" s="15"/>
      <c r="BK408" s="15"/>
      <c r="BL408" s="15"/>
      <c r="BM408" s="15"/>
      <c r="BN408" s="15"/>
      <c r="BO408" s="15"/>
      <c r="BP408" s="15"/>
      <c r="BQ408" s="15"/>
      <c r="BR408" s="15"/>
      <c r="BS408" s="15"/>
      <c r="BT408" s="15"/>
      <c r="BU408" s="15"/>
      <c r="BV408" s="15"/>
      <c r="BW408" s="15"/>
      <c r="BX408" s="15"/>
      <c r="BY408" s="15"/>
      <c r="BZ408" s="15"/>
      <c r="CA408" s="8"/>
      <c r="CB408" s="8"/>
      <c r="CC408" s="8"/>
      <c r="CD408" s="8"/>
      <c r="CE408" s="8"/>
      <c r="CF408" s="8"/>
      <c r="CG408" s="8"/>
      <c r="CH408" s="8"/>
      <c r="CI408" s="8"/>
      <c r="CJ408" s="8"/>
      <c r="CK408" s="8"/>
      <c r="CL408" s="8"/>
      <c r="CM408" s="8"/>
      <c r="CN408" s="8"/>
      <c r="CO408" s="8"/>
      <c r="CP408" s="8"/>
      <c r="CQ408" s="8"/>
      <c r="CR408" s="8"/>
      <c r="CS408" s="8"/>
    </row>
    <row r="409" ht="14.25" customHeight="1">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c r="AY409" s="15"/>
      <c r="AZ409" s="15"/>
      <c r="BA409" s="15"/>
      <c r="BB409" s="15"/>
      <c r="BC409" s="15"/>
      <c r="BD409" s="15"/>
      <c r="BE409" s="15"/>
      <c r="BF409" s="15"/>
      <c r="BG409" s="15"/>
      <c r="BH409" s="15"/>
      <c r="BI409" s="15"/>
      <c r="BJ409" s="15"/>
      <c r="BK409" s="15"/>
      <c r="BL409" s="15"/>
      <c r="BM409" s="15"/>
      <c r="BN409" s="15"/>
      <c r="BO409" s="15"/>
      <c r="BP409" s="15"/>
      <c r="BQ409" s="15"/>
      <c r="BR409" s="15"/>
      <c r="BS409" s="15"/>
      <c r="BT409" s="15"/>
      <c r="BU409" s="15"/>
      <c r="BV409" s="15"/>
      <c r="BW409" s="15"/>
      <c r="BX409" s="15"/>
      <c r="BY409" s="15"/>
      <c r="BZ409" s="15"/>
      <c r="CA409" s="8"/>
      <c r="CB409" s="8"/>
      <c r="CC409" s="8"/>
      <c r="CD409" s="8"/>
      <c r="CE409" s="8"/>
      <c r="CF409" s="8"/>
      <c r="CG409" s="8"/>
      <c r="CH409" s="8"/>
      <c r="CI409" s="8"/>
      <c r="CJ409" s="8"/>
      <c r="CK409" s="8"/>
      <c r="CL409" s="8"/>
      <c r="CM409" s="8"/>
      <c r="CN409" s="8"/>
      <c r="CO409" s="8"/>
      <c r="CP409" s="8"/>
      <c r="CQ409" s="8"/>
      <c r="CR409" s="8"/>
      <c r="CS409" s="8"/>
    </row>
    <row r="410" ht="14.25" customHeight="1">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c r="BC410" s="15"/>
      <c r="BD410" s="15"/>
      <c r="BE410" s="15"/>
      <c r="BF410" s="15"/>
      <c r="BG410" s="15"/>
      <c r="BH410" s="15"/>
      <c r="BI410" s="15"/>
      <c r="BJ410" s="15"/>
      <c r="BK410" s="15"/>
      <c r="BL410" s="15"/>
      <c r="BM410" s="15"/>
      <c r="BN410" s="15"/>
      <c r="BO410" s="15"/>
      <c r="BP410" s="15"/>
      <c r="BQ410" s="15"/>
      <c r="BR410" s="15"/>
      <c r="BS410" s="15"/>
      <c r="BT410" s="15"/>
      <c r="BU410" s="15"/>
      <c r="BV410" s="15"/>
      <c r="BW410" s="15"/>
      <c r="BX410" s="15"/>
      <c r="BY410" s="15"/>
      <c r="BZ410" s="15"/>
      <c r="CA410" s="8"/>
      <c r="CB410" s="8"/>
      <c r="CC410" s="8"/>
      <c r="CD410" s="8"/>
      <c r="CE410" s="8"/>
      <c r="CF410" s="8"/>
      <c r="CG410" s="8"/>
      <c r="CH410" s="8"/>
      <c r="CI410" s="8"/>
      <c r="CJ410" s="8"/>
      <c r="CK410" s="8"/>
      <c r="CL410" s="8"/>
      <c r="CM410" s="8"/>
      <c r="CN410" s="8"/>
      <c r="CO410" s="8"/>
      <c r="CP410" s="8"/>
      <c r="CQ410" s="8"/>
      <c r="CR410" s="8"/>
      <c r="CS410" s="8"/>
    </row>
    <row r="411" ht="14.25" customHeight="1">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c r="AY411" s="15"/>
      <c r="AZ411" s="15"/>
      <c r="BA411" s="15"/>
      <c r="BB411" s="15"/>
      <c r="BC411" s="15"/>
      <c r="BD411" s="15"/>
      <c r="BE411" s="15"/>
      <c r="BF411" s="15"/>
      <c r="BG411" s="15"/>
      <c r="BH411" s="15"/>
      <c r="BI411" s="15"/>
      <c r="BJ411" s="15"/>
      <c r="BK411" s="15"/>
      <c r="BL411" s="15"/>
      <c r="BM411" s="15"/>
      <c r="BN411" s="15"/>
      <c r="BO411" s="15"/>
      <c r="BP411" s="15"/>
      <c r="BQ411" s="15"/>
      <c r="BR411" s="15"/>
      <c r="BS411" s="15"/>
      <c r="BT411" s="15"/>
      <c r="BU411" s="15"/>
      <c r="BV411" s="15"/>
      <c r="BW411" s="15"/>
      <c r="BX411" s="15"/>
      <c r="BY411" s="15"/>
      <c r="BZ411" s="15"/>
      <c r="CA411" s="8"/>
      <c r="CB411" s="8"/>
      <c r="CC411" s="8"/>
      <c r="CD411" s="8"/>
      <c r="CE411" s="8"/>
      <c r="CF411" s="8"/>
      <c r="CG411" s="8"/>
      <c r="CH411" s="8"/>
      <c r="CI411" s="8"/>
      <c r="CJ411" s="8"/>
      <c r="CK411" s="8"/>
      <c r="CL411" s="8"/>
      <c r="CM411" s="8"/>
      <c r="CN411" s="8"/>
      <c r="CO411" s="8"/>
      <c r="CP411" s="8"/>
      <c r="CQ411" s="8"/>
      <c r="CR411" s="8"/>
      <c r="CS411" s="8"/>
    </row>
    <row r="412" ht="14.25" customHeight="1">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c r="BC412" s="15"/>
      <c r="BD412" s="15"/>
      <c r="BE412" s="15"/>
      <c r="BF412" s="15"/>
      <c r="BG412" s="15"/>
      <c r="BH412" s="15"/>
      <c r="BI412" s="15"/>
      <c r="BJ412" s="15"/>
      <c r="BK412" s="15"/>
      <c r="BL412" s="15"/>
      <c r="BM412" s="15"/>
      <c r="BN412" s="15"/>
      <c r="BO412" s="15"/>
      <c r="BP412" s="15"/>
      <c r="BQ412" s="15"/>
      <c r="BR412" s="15"/>
      <c r="BS412" s="15"/>
      <c r="BT412" s="15"/>
      <c r="BU412" s="15"/>
      <c r="BV412" s="15"/>
      <c r="BW412" s="15"/>
      <c r="BX412" s="15"/>
      <c r="BY412" s="15"/>
      <c r="BZ412" s="15"/>
      <c r="CA412" s="8"/>
      <c r="CB412" s="8"/>
      <c r="CC412" s="8"/>
      <c r="CD412" s="8"/>
      <c r="CE412" s="8"/>
      <c r="CF412" s="8"/>
      <c r="CG412" s="8"/>
      <c r="CH412" s="8"/>
      <c r="CI412" s="8"/>
      <c r="CJ412" s="8"/>
      <c r="CK412" s="8"/>
      <c r="CL412" s="8"/>
      <c r="CM412" s="8"/>
      <c r="CN412" s="8"/>
      <c r="CO412" s="8"/>
      <c r="CP412" s="8"/>
      <c r="CQ412" s="8"/>
      <c r="CR412" s="8"/>
      <c r="CS412" s="8"/>
    </row>
    <row r="413" ht="14.25" customHeight="1">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15"/>
      <c r="BB413" s="15"/>
      <c r="BC413" s="15"/>
      <c r="BD413" s="15"/>
      <c r="BE413" s="15"/>
      <c r="BF413" s="15"/>
      <c r="BG413" s="15"/>
      <c r="BH413" s="15"/>
      <c r="BI413" s="15"/>
      <c r="BJ413" s="15"/>
      <c r="BK413" s="15"/>
      <c r="BL413" s="15"/>
      <c r="BM413" s="15"/>
      <c r="BN413" s="15"/>
      <c r="BO413" s="15"/>
      <c r="BP413" s="15"/>
      <c r="BQ413" s="15"/>
      <c r="BR413" s="15"/>
      <c r="BS413" s="15"/>
      <c r="BT413" s="15"/>
      <c r="BU413" s="15"/>
      <c r="BV413" s="15"/>
      <c r="BW413" s="15"/>
      <c r="BX413" s="15"/>
      <c r="BY413" s="15"/>
      <c r="BZ413" s="15"/>
      <c r="CA413" s="8"/>
      <c r="CB413" s="8"/>
      <c r="CC413" s="8"/>
      <c r="CD413" s="8"/>
      <c r="CE413" s="8"/>
      <c r="CF413" s="8"/>
      <c r="CG413" s="8"/>
      <c r="CH413" s="8"/>
      <c r="CI413" s="8"/>
      <c r="CJ413" s="8"/>
      <c r="CK413" s="8"/>
      <c r="CL413" s="8"/>
      <c r="CM413" s="8"/>
      <c r="CN413" s="8"/>
      <c r="CO413" s="8"/>
      <c r="CP413" s="8"/>
      <c r="CQ413" s="8"/>
      <c r="CR413" s="8"/>
      <c r="CS413" s="8"/>
    </row>
    <row r="414" ht="14.25" customHeight="1">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c r="BC414" s="15"/>
      <c r="BD414" s="15"/>
      <c r="BE414" s="15"/>
      <c r="BF414" s="15"/>
      <c r="BG414" s="15"/>
      <c r="BH414" s="15"/>
      <c r="BI414" s="15"/>
      <c r="BJ414" s="15"/>
      <c r="BK414" s="15"/>
      <c r="BL414" s="15"/>
      <c r="BM414" s="15"/>
      <c r="BN414" s="15"/>
      <c r="BO414" s="15"/>
      <c r="BP414" s="15"/>
      <c r="BQ414" s="15"/>
      <c r="BR414" s="15"/>
      <c r="BS414" s="15"/>
      <c r="BT414" s="15"/>
      <c r="BU414" s="15"/>
      <c r="BV414" s="15"/>
      <c r="BW414" s="15"/>
      <c r="BX414" s="15"/>
      <c r="BY414" s="15"/>
      <c r="BZ414" s="15"/>
      <c r="CA414" s="8"/>
      <c r="CB414" s="8"/>
      <c r="CC414" s="8"/>
      <c r="CD414" s="8"/>
      <c r="CE414" s="8"/>
      <c r="CF414" s="8"/>
      <c r="CG414" s="8"/>
      <c r="CH414" s="8"/>
      <c r="CI414" s="8"/>
      <c r="CJ414" s="8"/>
      <c r="CK414" s="8"/>
      <c r="CL414" s="8"/>
      <c r="CM414" s="8"/>
      <c r="CN414" s="8"/>
      <c r="CO414" s="8"/>
      <c r="CP414" s="8"/>
      <c r="CQ414" s="8"/>
      <c r="CR414" s="8"/>
      <c r="CS414" s="8"/>
    </row>
    <row r="415" ht="14.25" customHeight="1">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15"/>
      <c r="BB415" s="15"/>
      <c r="BC415" s="15"/>
      <c r="BD415" s="15"/>
      <c r="BE415" s="15"/>
      <c r="BF415" s="15"/>
      <c r="BG415" s="15"/>
      <c r="BH415" s="15"/>
      <c r="BI415" s="15"/>
      <c r="BJ415" s="15"/>
      <c r="BK415" s="15"/>
      <c r="BL415" s="15"/>
      <c r="BM415" s="15"/>
      <c r="BN415" s="15"/>
      <c r="BO415" s="15"/>
      <c r="BP415" s="15"/>
      <c r="BQ415" s="15"/>
      <c r="BR415" s="15"/>
      <c r="BS415" s="15"/>
      <c r="BT415" s="15"/>
      <c r="BU415" s="15"/>
      <c r="BV415" s="15"/>
      <c r="BW415" s="15"/>
      <c r="BX415" s="15"/>
      <c r="BY415" s="15"/>
      <c r="BZ415" s="15"/>
      <c r="CA415" s="8"/>
      <c r="CB415" s="8"/>
      <c r="CC415" s="8"/>
      <c r="CD415" s="8"/>
      <c r="CE415" s="8"/>
      <c r="CF415" s="8"/>
      <c r="CG415" s="8"/>
      <c r="CH415" s="8"/>
      <c r="CI415" s="8"/>
      <c r="CJ415" s="8"/>
      <c r="CK415" s="8"/>
      <c r="CL415" s="8"/>
      <c r="CM415" s="8"/>
      <c r="CN415" s="8"/>
      <c r="CO415" s="8"/>
      <c r="CP415" s="8"/>
      <c r="CQ415" s="8"/>
      <c r="CR415" s="8"/>
      <c r="CS415" s="8"/>
    </row>
    <row r="416" ht="14.25" customHeight="1">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c r="BD416" s="15"/>
      <c r="BE416" s="15"/>
      <c r="BF416" s="15"/>
      <c r="BG416" s="15"/>
      <c r="BH416" s="15"/>
      <c r="BI416" s="15"/>
      <c r="BJ416" s="15"/>
      <c r="BK416" s="15"/>
      <c r="BL416" s="15"/>
      <c r="BM416" s="15"/>
      <c r="BN416" s="15"/>
      <c r="BO416" s="15"/>
      <c r="BP416" s="15"/>
      <c r="BQ416" s="15"/>
      <c r="BR416" s="15"/>
      <c r="BS416" s="15"/>
      <c r="BT416" s="15"/>
      <c r="BU416" s="15"/>
      <c r="BV416" s="15"/>
      <c r="BW416" s="15"/>
      <c r="BX416" s="15"/>
      <c r="BY416" s="15"/>
      <c r="BZ416" s="15"/>
      <c r="CA416" s="8"/>
      <c r="CB416" s="8"/>
      <c r="CC416" s="8"/>
      <c r="CD416" s="8"/>
      <c r="CE416" s="8"/>
      <c r="CF416" s="8"/>
      <c r="CG416" s="8"/>
      <c r="CH416" s="8"/>
      <c r="CI416" s="8"/>
      <c r="CJ416" s="8"/>
      <c r="CK416" s="8"/>
      <c r="CL416" s="8"/>
      <c r="CM416" s="8"/>
      <c r="CN416" s="8"/>
      <c r="CO416" s="8"/>
      <c r="CP416" s="8"/>
      <c r="CQ416" s="8"/>
      <c r="CR416" s="8"/>
      <c r="CS416" s="8"/>
    </row>
    <row r="417" ht="14.25" customHeight="1">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5"/>
      <c r="BC417" s="15"/>
      <c r="BD417" s="15"/>
      <c r="BE417" s="15"/>
      <c r="BF417" s="15"/>
      <c r="BG417" s="15"/>
      <c r="BH417" s="15"/>
      <c r="BI417" s="15"/>
      <c r="BJ417" s="15"/>
      <c r="BK417" s="15"/>
      <c r="BL417" s="15"/>
      <c r="BM417" s="15"/>
      <c r="BN417" s="15"/>
      <c r="BO417" s="15"/>
      <c r="BP417" s="15"/>
      <c r="BQ417" s="15"/>
      <c r="BR417" s="15"/>
      <c r="BS417" s="15"/>
      <c r="BT417" s="15"/>
      <c r="BU417" s="15"/>
      <c r="BV417" s="15"/>
      <c r="BW417" s="15"/>
      <c r="BX417" s="15"/>
      <c r="BY417" s="15"/>
      <c r="BZ417" s="15"/>
      <c r="CA417" s="8"/>
      <c r="CB417" s="8"/>
      <c r="CC417" s="8"/>
      <c r="CD417" s="8"/>
      <c r="CE417" s="8"/>
      <c r="CF417" s="8"/>
      <c r="CG417" s="8"/>
      <c r="CH417" s="8"/>
      <c r="CI417" s="8"/>
      <c r="CJ417" s="8"/>
      <c r="CK417" s="8"/>
      <c r="CL417" s="8"/>
      <c r="CM417" s="8"/>
      <c r="CN417" s="8"/>
      <c r="CO417" s="8"/>
      <c r="CP417" s="8"/>
      <c r="CQ417" s="8"/>
      <c r="CR417" s="8"/>
      <c r="CS417" s="8"/>
    </row>
    <row r="418" ht="14.25" customHeight="1">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c r="BC418" s="15"/>
      <c r="BD418" s="15"/>
      <c r="BE418" s="15"/>
      <c r="BF418" s="15"/>
      <c r="BG418" s="15"/>
      <c r="BH418" s="15"/>
      <c r="BI418" s="15"/>
      <c r="BJ418" s="15"/>
      <c r="BK418" s="15"/>
      <c r="BL418" s="15"/>
      <c r="BM418" s="15"/>
      <c r="BN418" s="15"/>
      <c r="BO418" s="15"/>
      <c r="BP418" s="15"/>
      <c r="BQ418" s="15"/>
      <c r="BR418" s="15"/>
      <c r="BS418" s="15"/>
      <c r="BT418" s="15"/>
      <c r="BU418" s="15"/>
      <c r="BV418" s="15"/>
      <c r="BW418" s="15"/>
      <c r="BX418" s="15"/>
      <c r="BY418" s="15"/>
      <c r="BZ418" s="15"/>
      <c r="CA418" s="8"/>
      <c r="CB418" s="8"/>
      <c r="CC418" s="8"/>
      <c r="CD418" s="8"/>
      <c r="CE418" s="8"/>
      <c r="CF418" s="8"/>
      <c r="CG418" s="8"/>
      <c r="CH418" s="8"/>
      <c r="CI418" s="8"/>
      <c r="CJ418" s="8"/>
      <c r="CK418" s="8"/>
      <c r="CL418" s="8"/>
      <c r="CM418" s="8"/>
      <c r="CN418" s="8"/>
      <c r="CO418" s="8"/>
      <c r="CP418" s="8"/>
      <c r="CQ418" s="8"/>
      <c r="CR418" s="8"/>
      <c r="CS418" s="8"/>
    </row>
    <row r="419" ht="14.25" customHeight="1">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c r="AY419" s="15"/>
      <c r="AZ419" s="15"/>
      <c r="BA419" s="15"/>
      <c r="BB419" s="15"/>
      <c r="BC419" s="15"/>
      <c r="BD419" s="15"/>
      <c r="BE419" s="15"/>
      <c r="BF419" s="15"/>
      <c r="BG419" s="15"/>
      <c r="BH419" s="15"/>
      <c r="BI419" s="15"/>
      <c r="BJ419" s="15"/>
      <c r="BK419" s="15"/>
      <c r="BL419" s="15"/>
      <c r="BM419" s="15"/>
      <c r="BN419" s="15"/>
      <c r="BO419" s="15"/>
      <c r="BP419" s="15"/>
      <c r="BQ419" s="15"/>
      <c r="BR419" s="15"/>
      <c r="BS419" s="15"/>
      <c r="BT419" s="15"/>
      <c r="BU419" s="15"/>
      <c r="BV419" s="15"/>
      <c r="BW419" s="15"/>
      <c r="BX419" s="15"/>
      <c r="BY419" s="15"/>
      <c r="BZ419" s="15"/>
      <c r="CA419" s="8"/>
      <c r="CB419" s="8"/>
      <c r="CC419" s="8"/>
      <c r="CD419" s="8"/>
      <c r="CE419" s="8"/>
      <c r="CF419" s="8"/>
      <c r="CG419" s="8"/>
      <c r="CH419" s="8"/>
      <c r="CI419" s="8"/>
      <c r="CJ419" s="8"/>
      <c r="CK419" s="8"/>
      <c r="CL419" s="8"/>
      <c r="CM419" s="8"/>
      <c r="CN419" s="8"/>
      <c r="CO419" s="8"/>
      <c r="CP419" s="8"/>
      <c r="CQ419" s="8"/>
      <c r="CR419" s="8"/>
      <c r="CS419" s="8"/>
    </row>
    <row r="420" ht="14.25" customHeight="1">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c r="BC420" s="15"/>
      <c r="BD420" s="15"/>
      <c r="BE420" s="15"/>
      <c r="BF420" s="15"/>
      <c r="BG420" s="15"/>
      <c r="BH420" s="15"/>
      <c r="BI420" s="15"/>
      <c r="BJ420" s="15"/>
      <c r="BK420" s="15"/>
      <c r="BL420" s="15"/>
      <c r="BM420" s="15"/>
      <c r="BN420" s="15"/>
      <c r="BO420" s="15"/>
      <c r="BP420" s="15"/>
      <c r="BQ420" s="15"/>
      <c r="BR420" s="15"/>
      <c r="BS420" s="15"/>
      <c r="BT420" s="15"/>
      <c r="BU420" s="15"/>
      <c r="BV420" s="15"/>
      <c r="BW420" s="15"/>
      <c r="BX420" s="15"/>
      <c r="BY420" s="15"/>
      <c r="BZ420" s="15"/>
      <c r="CA420" s="8"/>
      <c r="CB420" s="8"/>
      <c r="CC420" s="8"/>
      <c r="CD420" s="8"/>
      <c r="CE420" s="8"/>
      <c r="CF420" s="8"/>
      <c r="CG420" s="8"/>
      <c r="CH420" s="8"/>
      <c r="CI420" s="8"/>
      <c r="CJ420" s="8"/>
      <c r="CK420" s="8"/>
      <c r="CL420" s="8"/>
      <c r="CM420" s="8"/>
      <c r="CN420" s="8"/>
      <c r="CO420" s="8"/>
      <c r="CP420" s="8"/>
      <c r="CQ420" s="8"/>
      <c r="CR420" s="8"/>
      <c r="CS420" s="8"/>
    </row>
    <row r="421" ht="14.25" customHeight="1">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c r="AY421" s="15"/>
      <c r="AZ421" s="15"/>
      <c r="BA421" s="15"/>
      <c r="BB421" s="15"/>
      <c r="BC421" s="15"/>
      <c r="BD421" s="15"/>
      <c r="BE421" s="15"/>
      <c r="BF421" s="15"/>
      <c r="BG421" s="15"/>
      <c r="BH421" s="15"/>
      <c r="BI421" s="15"/>
      <c r="BJ421" s="15"/>
      <c r="BK421" s="15"/>
      <c r="BL421" s="15"/>
      <c r="BM421" s="15"/>
      <c r="BN421" s="15"/>
      <c r="BO421" s="15"/>
      <c r="BP421" s="15"/>
      <c r="BQ421" s="15"/>
      <c r="BR421" s="15"/>
      <c r="BS421" s="15"/>
      <c r="BT421" s="15"/>
      <c r="BU421" s="15"/>
      <c r="BV421" s="15"/>
      <c r="BW421" s="15"/>
      <c r="BX421" s="15"/>
      <c r="BY421" s="15"/>
      <c r="BZ421" s="15"/>
      <c r="CA421" s="8"/>
      <c r="CB421" s="8"/>
      <c r="CC421" s="8"/>
      <c r="CD421" s="8"/>
      <c r="CE421" s="8"/>
      <c r="CF421" s="8"/>
      <c r="CG421" s="8"/>
      <c r="CH421" s="8"/>
      <c r="CI421" s="8"/>
      <c r="CJ421" s="8"/>
      <c r="CK421" s="8"/>
      <c r="CL421" s="8"/>
      <c r="CM421" s="8"/>
      <c r="CN421" s="8"/>
      <c r="CO421" s="8"/>
      <c r="CP421" s="8"/>
      <c r="CQ421" s="8"/>
      <c r="CR421" s="8"/>
      <c r="CS421" s="8"/>
    </row>
    <row r="422" ht="14.25" customHeight="1">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c r="BC422" s="15"/>
      <c r="BD422" s="15"/>
      <c r="BE422" s="15"/>
      <c r="BF422" s="15"/>
      <c r="BG422" s="15"/>
      <c r="BH422" s="15"/>
      <c r="BI422" s="15"/>
      <c r="BJ422" s="15"/>
      <c r="BK422" s="15"/>
      <c r="BL422" s="15"/>
      <c r="BM422" s="15"/>
      <c r="BN422" s="15"/>
      <c r="BO422" s="15"/>
      <c r="BP422" s="15"/>
      <c r="BQ422" s="15"/>
      <c r="BR422" s="15"/>
      <c r="BS422" s="15"/>
      <c r="BT422" s="15"/>
      <c r="BU422" s="15"/>
      <c r="BV422" s="15"/>
      <c r="BW422" s="15"/>
      <c r="BX422" s="15"/>
      <c r="BY422" s="15"/>
      <c r="BZ422" s="15"/>
      <c r="CA422" s="8"/>
      <c r="CB422" s="8"/>
      <c r="CC422" s="8"/>
      <c r="CD422" s="8"/>
      <c r="CE422" s="8"/>
      <c r="CF422" s="8"/>
      <c r="CG422" s="8"/>
      <c r="CH422" s="8"/>
      <c r="CI422" s="8"/>
      <c r="CJ422" s="8"/>
      <c r="CK422" s="8"/>
      <c r="CL422" s="8"/>
      <c r="CM422" s="8"/>
      <c r="CN422" s="8"/>
      <c r="CO422" s="8"/>
      <c r="CP422" s="8"/>
      <c r="CQ422" s="8"/>
      <c r="CR422" s="8"/>
      <c r="CS422" s="8"/>
    </row>
    <row r="423" ht="14.25" customHeight="1">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c r="AY423" s="15"/>
      <c r="AZ423" s="15"/>
      <c r="BA423" s="15"/>
      <c r="BB423" s="15"/>
      <c r="BC423" s="15"/>
      <c r="BD423" s="15"/>
      <c r="BE423" s="15"/>
      <c r="BF423" s="15"/>
      <c r="BG423" s="15"/>
      <c r="BH423" s="15"/>
      <c r="BI423" s="15"/>
      <c r="BJ423" s="15"/>
      <c r="BK423" s="15"/>
      <c r="BL423" s="15"/>
      <c r="BM423" s="15"/>
      <c r="BN423" s="15"/>
      <c r="BO423" s="15"/>
      <c r="BP423" s="15"/>
      <c r="BQ423" s="15"/>
      <c r="BR423" s="15"/>
      <c r="BS423" s="15"/>
      <c r="BT423" s="15"/>
      <c r="BU423" s="15"/>
      <c r="BV423" s="15"/>
      <c r="BW423" s="15"/>
      <c r="BX423" s="15"/>
      <c r="BY423" s="15"/>
      <c r="BZ423" s="15"/>
      <c r="CA423" s="8"/>
      <c r="CB423" s="8"/>
      <c r="CC423" s="8"/>
      <c r="CD423" s="8"/>
      <c r="CE423" s="8"/>
      <c r="CF423" s="8"/>
      <c r="CG423" s="8"/>
      <c r="CH423" s="8"/>
      <c r="CI423" s="8"/>
      <c r="CJ423" s="8"/>
      <c r="CK423" s="8"/>
      <c r="CL423" s="8"/>
      <c r="CM423" s="8"/>
      <c r="CN423" s="8"/>
      <c r="CO423" s="8"/>
      <c r="CP423" s="8"/>
      <c r="CQ423" s="8"/>
      <c r="CR423" s="8"/>
      <c r="CS423" s="8"/>
    </row>
    <row r="424" ht="14.25" customHeight="1">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c r="BC424" s="15"/>
      <c r="BD424" s="15"/>
      <c r="BE424" s="15"/>
      <c r="BF424" s="15"/>
      <c r="BG424" s="15"/>
      <c r="BH424" s="15"/>
      <c r="BI424" s="15"/>
      <c r="BJ424" s="15"/>
      <c r="BK424" s="15"/>
      <c r="BL424" s="15"/>
      <c r="BM424" s="15"/>
      <c r="BN424" s="15"/>
      <c r="BO424" s="15"/>
      <c r="BP424" s="15"/>
      <c r="BQ424" s="15"/>
      <c r="BR424" s="15"/>
      <c r="BS424" s="15"/>
      <c r="BT424" s="15"/>
      <c r="BU424" s="15"/>
      <c r="BV424" s="15"/>
      <c r="BW424" s="15"/>
      <c r="BX424" s="15"/>
      <c r="BY424" s="15"/>
      <c r="BZ424" s="15"/>
      <c r="CA424" s="8"/>
      <c r="CB424" s="8"/>
      <c r="CC424" s="8"/>
      <c r="CD424" s="8"/>
      <c r="CE424" s="8"/>
      <c r="CF424" s="8"/>
      <c r="CG424" s="8"/>
      <c r="CH424" s="8"/>
      <c r="CI424" s="8"/>
      <c r="CJ424" s="8"/>
      <c r="CK424" s="8"/>
      <c r="CL424" s="8"/>
      <c r="CM424" s="8"/>
      <c r="CN424" s="8"/>
      <c r="CO424" s="8"/>
      <c r="CP424" s="8"/>
      <c r="CQ424" s="8"/>
      <c r="CR424" s="8"/>
      <c r="CS424" s="8"/>
    </row>
    <row r="425" ht="14.25" customHeight="1">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c r="AY425" s="15"/>
      <c r="AZ425" s="15"/>
      <c r="BA425" s="15"/>
      <c r="BB425" s="15"/>
      <c r="BC425" s="15"/>
      <c r="BD425" s="15"/>
      <c r="BE425" s="15"/>
      <c r="BF425" s="15"/>
      <c r="BG425" s="15"/>
      <c r="BH425" s="15"/>
      <c r="BI425" s="15"/>
      <c r="BJ425" s="15"/>
      <c r="BK425" s="15"/>
      <c r="BL425" s="15"/>
      <c r="BM425" s="15"/>
      <c r="BN425" s="15"/>
      <c r="BO425" s="15"/>
      <c r="BP425" s="15"/>
      <c r="BQ425" s="15"/>
      <c r="BR425" s="15"/>
      <c r="BS425" s="15"/>
      <c r="BT425" s="15"/>
      <c r="BU425" s="15"/>
      <c r="BV425" s="15"/>
      <c r="BW425" s="15"/>
      <c r="BX425" s="15"/>
      <c r="BY425" s="15"/>
      <c r="BZ425" s="15"/>
      <c r="CA425" s="8"/>
      <c r="CB425" s="8"/>
      <c r="CC425" s="8"/>
      <c r="CD425" s="8"/>
      <c r="CE425" s="8"/>
      <c r="CF425" s="8"/>
      <c r="CG425" s="8"/>
      <c r="CH425" s="8"/>
      <c r="CI425" s="8"/>
      <c r="CJ425" s="8"/>
      <c r="CK425" s="8"/>
      <c r="CL425" s="8"/>
      <c r="CM425" s="8"/>
      <c r="CN425" s="8"/>
      <c r="CO425" s="8"/>
      <c r="CP425" s="8"/>
      <c r="CQ425" s="8"/>
      <c r="CR425" s="8"/>
      <c r="CS425" s="8"/>
    </row>
    <row r="426" ht="14.25" customHeight="1">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c r="BC426" s="15"/>
      <c r="BD426" s="15"/>
      <c r="BE426" s="15"/>
      <c r="BF426" s="15"/>
      <c r="BG426" s="15"/>
      <c r="BH426" s="15"/>
      <c r="BI426" s="15"/>
      <c r="BJ426" s="15"/>
      <c r="BK426" s="15"/>
      <c r="BL426" s="15"/>
      <c r="BM426" s="15"/>
      <c r="BN426" s="15"/>
      <c r="BO426" s="15"/>
      <c r="BP426" s="15"/>
      <c r="BQ426" s="15"/>
      <c r="BR426" s="15"/>
      <c r="BS426" s="15"/>
      <c r="BT426" s="15"/>
      <c r="BU426" s="15"/>
      <c r="BV426" s="15"/>
      <c r="BW426" s="15"/>
      <c r="BX426" s="15"/>
      <c r="BY426" s="15"/>
      <c r="BZ426" s="15"/>
      <c r="CA426" s="8"/>
      <c r="CB426" s="8"/>
      <c r="CC426" s="8"/>
      <c r="CD426" s="8"/>
      <c r="CE426" s="8"/>
      <c r="CF426" s="8"/>
      <c r="CG426" s="8"/>
      <c r="CH426" s="8"/>
      <c r="CI426" s="8"/>
      <c r="CJ426" s="8"/>
      <c r="CK426" s="8"/>
      <c r="CL426" s="8"/>
      <c r="CM426" s="8"/>
      <c r="CN426" s="8"/>
      <c r="CO426" s="8"/>
      <c r="CP426" s="8"/>
      <c r="CQ426" s="8"/>
      <c r="CR426" s="8"/>
      <c r="CS426" s="8"/>
    </row>
    <row r="427" ht="14.25" customHeight="1">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5"/>
      <c r="BC427" s="15"/>
      <c r="BD427" s="15"/>
      <c r="BE427" s="15"/>
      <c r="BF427" s="15"/>
      <c r="BG427" s="15"/>
      <c r="BH427" s="15"/>
      <c r="BI427" s="15"/>
      <c r="BJ427" s="15"/>
      <c r="BK427" s="15"/>
      <c r="BL427" s="15"/>
      <c r="BM427" s="15"/>
      <c r="BN427" s="15"/>
      <c r="BO427" s="15"/>
      <c r="BP427" s="15"/>
      <c r="BQ427" s="15"/>
      <c r="BR427" s="15"/>
      <c r="BS427" s="15"/>
      <c r="BT427" s="15"/>
      <c r="BU427" s="15"/>
      <c r="BV427" s="15"/>
      <c r="BW427" s="15"/>
      <c r="BX427" s="15"/>
      <c r="BY427" s="15"/>
      <c r="BZ427" s="15"/>
      <c r="CA427" s="8"/>
      <c r="CB427" s="8"/>
      <c r="CC427" s="8"/>
      <c r="CD427" s="8"/>
      <c r="CE427" s="8"/>
      <c r="CF427" s="8"/>
      <c r="CG427" s="8"/>
      <c r="CH427" s="8"/>
      <c r="CI427" s="8"/>
      <c r="CJ427" s="8"/>
      <c r="CK427" s="8"/>
      <c r="CL427" s="8"/>
      <c r="CM427" s="8"/>
      <c r="CN427" s="8"/>
      <c r="CO427" s="8"/>
      <c r="CP427" s="8"/>
      <c r="CQ427" s="8"/>
      <c r="CR427" s="8"/>
      <c r="CS427" s="8"/>
    </row>
    <row r="428" ht="14.25" customHeight="1">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c r="BC428" s="15"/>
      <c r="BD428" s="15"/>
      <c r="BE428" s="15"/>
      <c r="BF428" s="15"/>
      <c r="BG428" s="15"/>
      <c r="BH428" s="15"/>
      <c r="BI428" s="15"/>
      <c r="BJ428" s="15"/>
      <c r="BK428" s="15"/>
      <c r="BL428" s="15"/>
      <c r="BM428" s="15"/>
      <c r="BN428" s="15"/>
      <c r="BO428" s="15"/>
      <c r="BP428" s="15"/>
      <c r="BQ428" s="15"/>
      <c r="BR428" s="15"/>
      <c r="BS428" s="15"/>
      <c r="BT428" s="15"/>
      <c r="BU428" s="15"/>
      <c r="BV428" s="15"/>
      <c r="BW428" s="15"/>
      <c r="BX428" s="15"/>
      <c r="BY428" s="15"/>
      <c r="BZ428" s="15"/>
      <c r="CA428" s="8"/>
      <c r="CB428" s="8"/>
      <c r="CC428" s="8"/>
      <c r="CD428" s="8"/>
      <c r="CE428" s="8"/>
      <c r="CF428" s="8"/>
      <c r="CG428" s="8"/>
      <c r="CH428" s="8"/>
      <c r="CI428" s="8"/>
      <c r="CJ428" s="8"/>
      <c r="CK428" s="8"/>
      <c r="CL428" s="8"/>
      <c r="CM428" s="8"/>
      <c r="CN428" s="8"/>
      <c r="CO428" s="8"/>
      <c r="CP428" s="8"/>
      <c r="CQ428" s="8"/>
      <c r="CR428" s="8"/>
      <c r="CS428" s="8"/>
    </row>
    <row r="429" ht="14.25" customHeight="1">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c r="AY429" s="15"/>
      <c r="AZ429" s="15"/>
      <c r="BA429" s="15"/>
      <c r="BB429" s="15"/>
      <c r="BC429" s="15"/>
      <c r="BD429" s="15"/>
      <c r="BE429" s="15"/>
      <c r="BF429" s="15"/>
      <c r="BG429" s="15"/>
      <c r="BH429" s="15"/>
      <c r="BI429" s="15"/>
      <c r="BJ429" s="15"/>
      <c r="BK429" s="15"/>
      <c r="BL429" s="15"/>
      <c r="BM429" s="15"/>
      <c r="BN429" s="15"/>
      <c r="BO429" s="15"/>
      <c r="BP429" s="15"/>
      <c r="BQ429" s="15"/>
      <c r="BR429" s="15"/>
      <c r="BS429" s="15"/>
      <c r="BT429" s="15"/>
      <c r="BU429" s="15"/>
      <c r="BV429" s="15"/>
      <c r="BW429" s="15"/>
      <c r="BX429" s="15"/>
      <c r="BY429" s="15"/>
      <c r="BZ429" s="15"/>
      <c r="CA429" s="8"/>
      <c r="CB429" s="8"/>
      <c r="CC429" s="8"/>
      <c r="CD429" s="8"/>
      <c r="CE429" s="8"/>
      <c r="CF429" s="8"/>
      <c r="CG429" s="8"/>
      <c r="CH429" s="8"/>
      <c r="CI429" s="8"/>
      <c r="CJ429" s="8"/>
      <c r="CK429" s="8"/>
      <c r="CL429" s="8"/>
      <c r="CM429" s="8"/>
      <c r="CN429" s="8"/>
      <c r="CO429" s="8"/>
      <c r="CP429" s="8"/>
      <c r="CQ429" s="8"/>
      <c r="CR429" s="8"/>
      <c r="CS429" s="8"/>
    </row>
    <row r="430" ht="14.25" customHeight="1">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c r="BC430" s="15"/>
      <c r="BD430" s="15"/>
      <c r="BE430" s="15"/>
      <c r="BF430" s="15"/>
      <c r="BG430" s="15"/>
      <c r="BH430" s="15"/>
      <c r="BI430" s="15"/>
      <c r="BJ430" s="15"/>
      <c r="BK430" s="15"/>
      <c r="BL430" s="15"/>
      <c r="BM430" s="15"/>
      <c r="BN430" s="15"/>
      <c r="BO430" s="15"/>
      <c r="BP430" s="15"/>
      <c r="BQ430" s="15"/>
      <c r="BR430" s="15"/>
      <c r="BS430" s="15"/>
      <c r="BT430" s="15"/>
      <c r="BU430" s="15"/>
      <c r="BV430" s="15"/>
      <c r="BW430" s="15"/>
      <c r="BX430" s="15"/>
      <c r="BY430" s="15"/>
      <c r="BZ430" s="15"/>
      <c r="CA430" s="8"/>
      <c r="CB430" s="8"/>
      <c r="CC430" s="8"/>
      <c r="CD430" s="8"/>
      <c r="CE430" s="8"/>
      <c r="CF430" s="8"/>
      <c r="CG430" s="8"/>
      <c r="CH430" s="8"/>
      <c r="CI430" s="8"/>
      <c r="CJ430" s="8"/>
      <c r="CK430" s="8"/>
      <c r="CL430" s="8"/>
      <c r="CM430" s="8"/>
      <c r="CN430" s="8"/>
      <c r="CO430" s="8"/>
      <c r="CP430" s="8"/>
      <c r="CQ430" s="8"/>
      <c r="CR430" s="8"/>
      <c r="CS430" s="8"/>
    </row>
    <row r="431" ht="14.25" customHeight="1">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c r="AB431" s="15"/>
      <c r="AC431" s="15"/>
      <c r="AD431" s="15"/>
      <c r="AE431" s="15"/>
      <c r="AF431" s="15"/>
      <c r="AG431" s="15"/>
      <c r="AH431" s="15"/>
      <c r="AI431" s="15"/>
      <c r="AJ431" s="15"/>
      <c r="AK431" s="15"/>
      <c r="AL431" s="15"/>
      <c r="AM431" s="15"/>
      <c r="AN431" s="15"/>
      <c r="AO431" s="15"/>
      <c r="AP431" s="15"/>
      <c r="AQ431" s="15"/>
      <c r="AR431" s="15"/>
      <c r="AS431" s="15"/>
      <c r="AT431" s="15"/>
      <c r="AU431" s="15"/>
      <c r="AV431" s="15"/>
      <c r="AW431" s="15"/>
      <c r="AX431" s="15"/>
      <c r="AY431" s="15"/>
      <c r="AZ431" s="15"/>
      <c r="BA431" s="15"/>
      <c r="BB431" s="15"/>
      <c r="BC431" s="15"/>
      <c r="BD431" s="15"/>
      <c r="BE431" s="15"/>
      <c r="BF431" s="15"/>
      <c r="BG431" s="15"/>
      <c r="BH431" s="15"/>
      <c r="BI431" s="15"/>
      <c r="BJ431" s="15"/>
      <c r="BK431" s="15"/>
      <c r="BL431" s="15"/>
      <c r="BM431" s="15"/>
      <c r="BN431" s="15"/>
      <c r="BO431" s="15"/>
      <c r="BP431" s="15"/>
      <c r="BQ431" s="15"/>
      <c r="BR431" s="15"/>
      <c r="BS431" s="15"/>
      <c r="BT431" s="15"/>
      <c r="BU431" s="15"/>
      <c r="BV431" s="15"/>
      <c r="BW431" s="15"/>
      <c r="BX431" s="15"/>
      <c r="BY431" s="15"/>
      <c r="BZ431" s="15"/>
      <c r="CA431" s="8"/>
      <c r="CB431" s="8"/>
      <c r="CC431" s="8"/>
      <c r="CD431" s="8"/>
      <c r="CE431" s="8"/>
      <c r="CF431" s="8"/>
      <c r="CG431" s="8"/>
      <c r="CH431" s="8"/>
      <c r="CI431" s="8"/>
      <c r="CJ431" s="8"/>
      <c r="CK431" s="8"/>
      <c r="CL431" s="8"/>
      <c r="CM431" s="8"/>
      <c r="CN431" s="8"/>
      <c r="CO431" s="8"/>
      <c r="CP431" s="8"/>
      <c r="CQ431" s="8"/>
      <c r="CR431" s="8"/>
      <c r="CS431" s="8"/>
    </row>
    <row r="432" ht="14.25" customHeight="1">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c r="BC432" s="15"/>
      <c r="BD432" s="15"/>
      <c r="BE432" s="15"/>
      <c r="BF432" s="15"/>
      <c r="BG432" s="15"/>
      <c r="BH432" s="15"/>
      <c r="BI432" s="15"/>
      <c r="BJ432" s="15"/>
      <c r="BK432" s="15"/>
      <c r="BL432" s="15"/>
      <c r="BM432" s="15"/>
      <c r="BN432" s="15"/>
      <c r="BO432" s="15"/>
      <c r="BP432" s="15"/>
      <c r="BQ432" s="15"/>
      <c r="BR432" s="15"/>
      <c r="BS432" s="15"/>
      <c r="BT432" s="15"/>
      <c r="BU432" s="15"/>
      <c r="BV432" s="15"/>
      <c r="BW432" s="15"/>
      <c r="BX432" s="15"/>
      <c r="BY432" s="15"/>
      <c r="BZ432" s="15"/>
      <c r="CA432" s="8"/>
      <c r="CB432" s="8"/>
      <c r="CC432" s="8"/>
      <c r="CD432" s="8"/>
      <c r="CE432" s="8"/>
      <c r="CF432" s="8"/>
      <c r="CG432" s="8"/>
      <c r="CH432" s="8"/>
      <c r="CI432" s="8"/>
      <c r="CJ432" s="8"/>
      <c r="CK432" s="8"/>
      <c r="CL432" s="8"/>
      <c r="CM432" s="8"/>
      <c r="CN432" s="8"/>
      <c r="CO432" s="8"/>
      <c r="CP432" s="8"/>
      <c r="CQ432" s="8"/>
      <c r="CR432" s="8"/>
      <c r="CS432" s="8"/>
    </row>
    <row r="433" ht="14.25" customHeight="1">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15"/>
      <c r="BB433" s="15"/>
      <c r="BC433" s="15"/>
      <c r="BD433" s="15"/>
      <c r="BE433" s="15"/>
      <c r="BF433" s="15"/>
      <c r="BG433" s="15"/>
      <c r="BH433" s="15"/>
      <c r="BI433" s="15"/>
      <c r="BJ433" s="15"/>
      <c r="BK433" s="15"/>
      <c r="BL433" s="15"/>
      <c r="BM433" s="15"/>
      <c r="BN433" s="15"/>
      <c r="BO433" s="15"/>
      <c r="BP433" s="15"/>
      <c r="BQ433" s="15"/>
      <c r="BR433" s="15"/>
      <c r="BS433" s="15"/>
      <c r="BT433" s="15"/>
      <c r="BU433" s="15"/>
      <c r="BV433" s="15"/>
      <c r="BW433" s="15"/>
      <c r="BX433" s="15"/>
      <c r="BY433" s="15"/>
      <c r="BZ433" s="15"/>
      <c r="CA433" s="8"/>
      <c r="CB433" s="8"/>
      <c r="CC433" s="8"/>
      <c r="CD433" s="8"/>
      <c r="CE433" s="8"/>
      <c r="CF433" s="8"/>
      <c r="CG433" s="8"/>
      <c r="CH433" s="8"/>
      <c r="CI433" s="8"/>
      <c r="CJ433" s="8"/>
      <c r="CK433" s="8"/>
      <c r="CL433" s="8"/>
      <c r="CM433" s="8"/>
      <c r="CN433" s="8"/>
      <c r="CO433" s="8"/>
      <c r="CP433" s="8"/>
      <c r="CQ433" s="8"/>
      <c r="CR433" s="8"/>
      <c r="CS433" s="8"/>
    </row>
    <row r="434" ht="14.25" customHeight="1">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c r="BC434" s="15"/>
      <c r="BD434" s="15"/>
      <c r="BE434" s="15"/>
      <c r="BF434" s="15"/>
      <c r="BG434" s="15"/>
      <c r="BH434" s="15"/>
      <c r="BI434" s="15"/>
      <c r="BJ434" s="15"/>
      <c r="BK434" s="15"/>
      <c r="BL434" s="15"/>
      <c r="BM434" s="15"/>
      <c r="BN434" s="15"/>
      <c r="BO434" s="15"/>
      <c r="BP434" s="15"/>
      <c r="BQ434" s="15"/>
      <c r="BR434" s="15"/>
      <c r="BS434" s="15"/>
      <c r="BT434" s="15"/>
      <c r="BU434" s="15"/>
      <c r="BV434" s="15"/>
      <c r="BW434" s="15"/>
      <c r="BX434" s="15"/>
      <c r="BY434" s="15"/>
      <c r="BZ434" s="15"/>
      <c r="CA434" s="8"/>
      <c r="CB434" s="8"/>
      <c r="CC434" s="8"/>
      <c r="CD434" s="8"/>
      <c r="CE434" s="8"/>
      <c r="CF434" s="8"/>
      <c r="CG434" s="8"/>
      <c r="CH434" s="8"/>
      <c r="CI434" s="8"/>
      <c r="CJ434" s="8"/>
      <c r="CK434" s="8"/>
      <c r="CL434" s="8"/>
      <c r="CM434" s="8"/>
      <c r="CN434" s="8"/>
      <c r="CO434" s="8"/>
      <c r="CP434" s="8"/>
      <c r="CQ434" s="8"/>
      <c r="CR434" s="8"/>
      <c r="CS434" s="8"/>
    </row>
    <row r="435" ht="14.25" customHeight="1">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15"/>
      <c r="BB435" s="15"/>
      <c r="BC435" s="15"/>
      <c r="BD435" s="15"/>
      <c r="BE435" s="15"/>
      <c r="BF435" s="15"/>
      <c r="BG435" s="15"/>
      <c r="BH435" s="15"/>
      <c r="BI435" s="15"/>
      <c r="BJ435" s="15"/>
      <c r="BK435" s="15"/>
      <c r="BL435" s="15"/>
      <c r="BM435" s="15"/>
      <c r="BN435" s="15"/>
      <c r="BO435" s="15"/>
      <c r="BP435" s="15"/>
      <c r="BQ435" s="15"/>
      <c r="BR435" s="15"/>
      <c r="BS435" s="15"/>
      <c r="BT435" s="15"/>
      <c r="BU435" s="15"/>
      <c r="BV435" s="15"/>
      <c r="BW435" s="15"/>
      <c r="BX435" s="15"/>
      <c r="BY435" s="15"/>
      <c r="BZ435" s="15"/>
      <c r="CA435" s="8"/>
      <c r="CB435" s="8"/>
      <c r="CC435" s="8"/>
      <c r="CD435" s="8"/>
      <c r="CE435" s="8"/>
      <c r="CF435" s="8"/>
      <c r="CG435" s="8"/>
      <c r="CH435" s="8"/>
      <c r="CI435" s="8"/>
      <c r="CJ435" s="8"/>
      <c r="CK435" s="8"/>
      <c r="CL435" s="8"/>
      <c r="CM435" s="8"/>
      <c r="CN435" s="8"/>
      <c r="CO435" s="8"/>
      <c r="CP435" s="8"/>
      <c r="CQ435" s="8"/>
      <c r="CR435" s="8"/>
      <c r="CS435" s="8"/>
    </row>
    <row r="436" ht="14.25" customHeight="1">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c r="BC436" s="15"/>
      <c r="BD436" s="15"/>
      <c r="BE436" s="15"/>
      <c r="BF436" s="15"/>
      <c r="BG436" s="15"/>
      <c r="BH436" s="15"/>
      <c r="BI436" s="15"/>
      <c r="BJ436" s="15"/>
      <c r="BK436" s="15"/>
      <c r="BL436" s="15"/>
      <c r="BM436" s="15"/>
      <c r="BN436" s="15"/>
      <c r="BO436" s="15"/>
      <c r="BP436" s="15"/>
      <c r="BQ436" s="15"/>
      <c r="BR436" s="15"/>
      <c r="BS436" s="15"/>
      <c r="BT436" s="15"/>
      <c r="BU436" s="15"/>
      <c r="BV436" s="15"/>
      <c r="BW436" s="15"/>
      <c r="BX436" s="15"/>
      <c r="BY436" s="15"/>
      <c r="BZ436" s="15"/>
      <c r="CA436" s="8"/>
      <c r="CB436" s="8"/>
      <c r="CC436" s="8"/>
      <c r="CD436" s="8"/>
      <c r="CE436" s="8"/>
      <c r="CF436" s="8"/>
      <c r="CG436" s="8"/>
      <c r="CH436" s="8"/>
      <c r="CI436" s="8"/>
      <c r="CJ436" s="8"/>
      <c r="CK436" s="8"/>
      <c r="CL436" s="8"/>
      <c r="CM436" s="8"/>
      <c r="CN436" s="8"/>
      <c r="CO436" s="8"/>
      <c r="CP436" s="8"/>
      <c r="CQ436" s="8"/>
      <c r="CR436" s="8"/>
      <c r="CS436" s="8"/>
    </row>
    <row r="437" ht="14.25" customHeight="1">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15"/>
      <c r="BB437" s="15"/>
      <c r="BC437" s="15"/>
      <c r="BD437" s="15"/>
      <c r="BE437" s="15"/>
      <c r="BF437" s="15"/>
      <c r="BG437" s="15"/>
      <c r="BH437" s="15"/>
      <c r="BI437" s="15"/>
      <c r="BJ437" s="15"/>
      <c r="BK437" s="15"/>
      <c r="BL437" s="15"/>
      <c r="BM437" s="15"/>
      <c r="BN437" s="15"/>
      <c r="BO437" s="15"/>
      <c r="BP437" s="15"/>
      <c r="BQ437" s="15"/>
      <c r="BR437" s="15"/>
      <c r="BS437" s="15"/>
      <c r="BT437" s="15"/>
      <c r="BU437" s="15"/>
      <c r="BV437" s="15"/>
      <c r="BW437" s="15"/>
      <c r="BX437" s="15"/>
      <c r="BY437" s="15"/>
      <c r="BZ437" s="15"/>
      <c r="CA437" s="8"/>
      <c r="CB437" s="8"/>
      <c r="CC437" s="8"/>
      <c r="CD437" s="8"/>
      <c r="CE437" s="8"/>
      <c r="CF437" s="8"/>
      <c r="CG437" s="8"/>
      <c r="CH437" s="8"/>
      <c r="CI437" s="8"/>
      <c r="CJ437" s="8"/>
      <c r="CK437" s="8"/>
      <c r="CL437" s="8"/>
      <c r="CM437" s="8"/>
      <c r="CN437" s="8"/>
      <c r="CO437" s="8"/>
      <c r="CP437" s="8"/>
      <c r="CQ437" s="8"/>
      <c r="CR437" s="8"/>
      <c r="CS437" s="8"/>
    </row>
    <row r="438" ht="14.25" customHeight="1">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c r="BC438" s="15"/>
      <c r="BD438" s="15"/>
      <c r="BE438" s="15"/>
      <c r="BF438" s="15"/>
      <c r="BG438" s="15"/>
      <c r="BH438" s="15"/>
      <c r="BI438" s="15"/>
      <c r="BJ438" s="15"/>
      <c r="BK438" s="15"/>
      <c r="BL438" s="15"/>
      <c r="BM438" s="15"/>
      <c r="BN438" s="15"/>
      <c r="BO438" s="15"/>
      <c r="BP438" s="15"/>
      <c r="BQ438" s="15"/>
      <c r="BR438" s="15"/>
      <c r="BS438" s="15"/>
      <c r="BT438" s="15"/>
      <c r="BU438" s="15"/>
      <c r="BV438" s="15"/>
      <c r="BW438" s="15"/>
      <c r="BX438" s="15"/>
      <c r="BY438" s="15"/>
      <c r="BZ438" s="15"/>
      <c r="CA438" s="8"/>
      <c r="CB438" s="8"/>
      <c r="CC438" s="8"/>
      <c r="CD438" s="8"/>
      <c r="CE438" s="8"/>
      <c r="CF438" s="8"/>
      <c r="CG438" s="8"/>
      <c r="CH438" s="8"/>
      <c r="CI438" s="8"/>
      <c r="CJ438" s="8"/>
      <c r="CK438" s="8"/>
      <c r="CL438" s="8"/>
      <c r="CM438" s="8"/>
      <c r="CN438" s="8"/>
      <c r="CO438" s="8"/>
      <c r="CP438" s="8"/>
      <c r="CQ438" s="8"/>
      <c r="CR438" s="8"/>
      <c r="CS438" s="8"/>
    </row>
    <row r="439" ht="14.25" customHeight="1">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15"/>
      <c r="BB439" s="15"/>
      <c r="BC439" s="15"/>
      <c r="BD439" s="15"/>
      <c r="BE439" s="15"/>
      <c r="BF439" s="15"/>
      <c r="BG439" s="15"/>
      <c r="BH439" s="15"/>
      <c r="BI439" s="15"/>
      <c r="BJ439" s="15"/>
      <c r="BK439" s="15"/>
      <c r="BL439" s="15"/>
      <c r="BM439" s="15"/>
      <c r="BN439" s="15"/>
      <c r="BO439" s="15"/>
      <c r="BP439" s="15"/>
      <c r="BQ439" s="15"/>
      <c r="BR439" s="15"/>
      <c r="BS439" s="15"/>
      <c r="BT439" s="15"/>
      <c r="BU439" s="15"/>
      <c r="BV439" s="15"/>
      <c r="BW439" s="15"/>
      <c r="BX439" s="15"/>
      <c r="BY439" s="15"/>
      <c r="BZ439" s="15"/>
      <c r="CA439" s="8"/>
      <c r="CB439" s="8"/>
      <c r="CC439" s="8"/>
      <c r="CD439" s="8"/>
      <c r="CE439" s="8"/>
      <c r="CF439" s="8"/>
      <c r="CG439" s="8"/>
      <c r="CH439" s="8"/>
      <c r="CI439" s="8"/>
      <c r="CJ439" s="8"/>
      <c r="CK439" s="8"/>
      <c r="CL439" s="8"/>
      <c r="CM439" s="8"/>
      <c r="CN439" s="8"/>
      <c r="CO439" s="8"/>
      <c r="CP439" s="8"/>
      <c r="CQ439" s="8"/>
      <c r="CR439" s="8"/>
      <c r="CS439" s="8"/>
    </row>
    <row r="440" ht="14.25" customHeight="1">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c r="BC440" s="15"/>
      <c r="BD440" s="15"/>
      <c r="BE440" s="15"/>
      <c r="BF440" s="15"/>
      <c r="BG440" s="15"/>
      <c r="BH440" s="15"/>
      <c r="BI440" s="15"/>
      <c r="BJ440" s="15"/>
      <c r="BK440" s="15"/>
      <c r="BL440" s="15"/>
      <c r="BM440" s="15"/>
      <c r="BN440" s="15"/>
      <c r="BO440" s="15"/>
      <c r="BP440" s="15"/>
      <c r="BQ440" s="15"/>
      <c r="BR440" s="15"/>
      <c r="BS440" s="15"/>
      <c r="BT440" s="15"/>
      <c r="BU440" s="15"/>
      <c r="BV440" s="15"/>
      <c r="BW440" s="15"/>
      <c r="BX440" s="15"/>
      <c r="BY440" s="15"/>
      <c r="BZ440" s="15"/>
      <c r="CA440" s="8"/>
      <c r="CB440" s="8"/>
      <c r="CC440" s="8"/>
      <c r="CD440" s="8"/>
      <c r="CE440" s="8"/>
      <c r="CF440" s="8"/>
      <c r="CG440" s="8"/>
      <c r="CH440" s="8"/>
      <c r="CI440" s="8"/>
      <c r="CJ440" s="8"/>
      <c r="CK440" s="8"/>
      <c r="CL440" s="8"/>
      <c r="CM440" s="8"/>
      <c r="CN440" s="8"/>
      <c r="CO440" s="8"/>
      <c r="CP440" s="8"/>
      <c r="CQ440" s="8"/>
      <c r="CR440" s="8"/>
      <c r="CS440" s="8"/>
    </row>
    <row r="441" ht="14.25" customHeight="1">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15"/>
      <c r="BB441" s="15"/>
      <c r="BC441" s="15"/>
      <c r="BD441" s="15"/>
      <c r="BE441" s="15"/>
      <c r="BF441" s="15"/>
      <c r="BG441" s="15"/>
      <c r="BH441" s="15"/>
      <c r="BI441" s="15"/>
      <c r="BJ441" s="15"/>
      <c r="BK441" s="15"/>
      <c r="BL441" s="15"/>
      <c r="BM441" s="15"/>
      <c r="BN441" s="15"/>
      <c r="BO441" s="15"/>
      <c r="BP441" s="15"/>
      <c r="BQ441" s="15"/>
      <c r="BR441" s="15"/>
      <c r="BS441" s="15"/>
      <c r="BT441" s="15"/>
      <c r="BU441" s="15"/>
      <c r="BV441" s="15"/>
      <c r="BW441" s="15"/>
      <c r="BX441" s="15"/>
      <c r="BY441" s="15"/>
      <c r="BZ441" s="15"/>
      <c r="CA441" s="8"/>
      <c r="CB441" s="8"/>
      <c r="CC441" s="8"/>
      <c r="CD441" s="8"/>
      <c r="CE441" s="8"/>
      <c r="CF441" s="8"/>
      <c r="CG441" s="8"/>
      <c r="CH441" s="8"/>
      <c r="CI441" s="8"/>
      <c r="CJ441" s="8"/>
      <c r="CK441" s="8"/>
      <c r="CL441" s="8"/>
      <c r="CM441" s="8"/>
      <c r="CN441" s="8"/>
      <c r="CO441" s="8"/>
      <c r="CP441" s="8"/>
      <c r="CQ441" s="8"/>
      <c r="CR441" s="8"/>
      <c r="CS441" s="8"/>
    </row>
    <row r="442" ht="14.25" customHeight="1">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c r="BC442" s="15"/>
      <c r="BD442" s="15"/>
      <c r="BE442" s="15"/>
      <c r="BF442" s="15"/>
      <c r="BG442" s="15"/>
      <c r="BH442" s="15"/>
      <c r="BI442" s="15"/>
      <c r="BJ442" s="15"/>
      <c r="BK442" s="15"/>
      <c r="BL442" s="15"/>
      <c r="BM442" s="15"/>
      <c r="BN442" s="15"/>
      <c r="BO442" s="15"/>
      <c r="BP442" s="15"/>
      <c r="BQ442" s="15"/>
      <c r="BR442" s="15"/>
      <c r="BS442" s="15"/>
      <c r="BT442" s="15"/>
      <c r="BU442" s="15"/>
      <c r="BV442" s="15"/>
      <c r="BW442" s="15"/>
      <c r="BX442" s="15"/>
      <c r="BY442" s="15"/>
      <c r="BZ442" s="15"/>
      <c r="CA442" s="8"/>
      <c r="CB442" s="8"/>
      <c r="CC442" s="8"/>
      <c r="CD442" s="8"/>
      <c r="CE442" s="8"/>
      <c r="CF442" s="8"/>
      <c r="CG442" s="8"/>
      <c r="CH442" s="8"/>
      <c r="CI442" s="8"/>
      <c r="CJ442" s="8"/>
      <c r="CK442" s="8"/>
      <c r="CL442" s="8"/>
      <c r="CM442" s="8"/>
      <c r="CN442" s="8"/>
      <c r="CO442" s="8"/>
      <c r="CP442" s="8"/>
      <c r="CQ442" s="8"/>
      <c r="CR442" s="8"/>
      <c r="CS442" s="8"/>
    </row>
    <row r="443" ht="14.25" customHeight="1">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BW443" s="15"/>
      <c r="BX443" s="15"/>
      <c r="BY443" s="15"/>
      <c r="BZ443" s="15"/>
      <c r="CA443" s="8"/>
      <c r="CB443" s="8"/>
      <c r="CC443" s="8"/>
      <c r="CD443" s="8"/>
      <c r="CE443" s="8"/>
      <c r="CF443" s="8"/>
      <c r="CG443" s="8"/>
      <c r="CH443" s="8"/>
      <c r="CI443" s="8"/>
      <c r="CJ443" s="8"/>
      <c r="CK443" s="8"/>
      <c r="CL443" s="8"/>
      <c r="CM443" s="8"/>
      <c r="CN443" s="8"/>
      <c r="CO443" s="8"/>
      <c r="CP443" s="8"/>
      <c r="CQ443" s="8"/>
      <c r="CR443" s="8"/>
      <c r="CS443" s="8"/>
    </row>
    <row r="444" ht="14.25" customHeight="1">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BW444" s="15"/>
      <c r="BX444" s="15"/>
      <c r="BY444" s="15"/>
      <c r="BZ444" s="15"/>
      <c r="CA444" s="8"/>
      <c r="CB444" s="8"/>
      <c r="CC444" s="8"/>
      <c r="CD444" s="8"/>
      <c r="CE444" s="8"/>
      <c r="CF444" s="8"/>
      <c r="CG444" s="8"/>
      <c r="CH444" s="8"/>
      <c r="CI444" s="8"/>
      <c r="CJ444" s="8"/>
      <c r="CK444" s="8"/>
      <c r="CL444" s="8"/>
      <c r="CM444" s="8"/>
      <c r="CN444" s="8"/>
      <c r="CO444" s="8"/>
      <c r="CP444" s="8"/>
      <c r="CQ444" s="8"/>
      <c r="CR444" s="8"/>
      <c r="CS444" s="8"/>
    </row>
    <row r="445" ht="14.25" customHeight="1">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c r="AB445" s="15"/>
      <c r="AC445" s="15"/>
      <c r="AD445" s="15"/>
      <c r="AE445" s="15"/>
      <c r="AF445" s="15"/>
      <c r="AG445" s="15"/>
      <c r="AH445" s="15"/>
      <c r="AI445" s="15"/>
      <c r="AJ445" s="15"/>
      <c r="AK445" s="15"/>
      <c r="AL445" s="15"/>
      <c r="AM445" s="15"/>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BN445" s="15"/>
      <c r="BO445" s="15"/>
      <c r="BP445" s="15"/>
      <c r="BQ445" s="15"/>
      <c r="BR445" s="15"/>
      <c r="BS445" s="15"/>
      <c r="BT445" s="15"/>
      <c r="BU445" s="15"/>
      <c r="BV445" s="15"/>
      <c r="BW445" s="15"/>
      <c r="BX445" s="15"/>
      <c r="BY445" s="15"/>
      <c r="BZ445" s="15"/>
      <c r="CA445" s="8"/>
      <c r="CB445" s="8"/>
      <c r="CC445" s="8"/>
      <c r="CD445" s="8"/>
      <c r="CE445" s="8"/>
      <c r="CF445" s="8"/>
      <c r="CG445" s="8"/>
      <c r="CH445" s="8"/>
      <c r="CI445" s="8"/>
      <c r="CJ445" s="8"/>
      <c r="CK445" s="8"/>
      <c r="CL445" s="8"/>
      <c r="CM445" s="8"/>
      <c r="CN445" s="8"/>
      <c r="CO445" s="8"/>
      <c r="CP445" s="8"/>
      <c r="CQ445" s="8"/>
      <c r="CR445" s="8"/>
      <c r="CS445" s="8"/>
    </row>
    <row r="446" ht="14.25" customHeight="1">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c r="BC446" s="15"/>
      <c r="BD446" s="15"/>
      <c r="BE446" s="15"/>
      <c r="BF446" s="15"/>
      <c r="BG446" s="15"/>
      <c r="BH446" s="15"/>
      <c r="BI446" s="15"/>
      <c r="BJ446" s="15"/>
      <c r="BK446" s="15"/>
      <c r="BL446" s="15"/>
      <c r="BM446" s="15"/>
      <c r="BN446" s="15"/>
      <c r="BO446" s="15"/>
      <c r="BP446" s="15"/>
      <c r="BQ446" s="15"/>
      <c r="BR446" s="15"/>
      <c r="BS446" s="15"/>
      <c r="BT446" s="15"/>
      <c r="BU446" s="15"/>
      <c r="BV446" s="15"/>
      <c r="BW446" s="15"/>
      <c r="BX446" s="15"/>
      <c r="BY446" s="15"/>
      <c r="BZ446" s="15"/>
      <c r="CA446" s="8"/>
      <c r="CB446" s="8"/>
      <c r="CC446" s="8"/>
      <c r="CD446" s="8"/>
      <c r="CE446" s="8"/>
      <c r="CF446" s="8"/>
      <c r="CG446" s="8"/>
      <c r="CH446" s="8"/>
      <c r="CI446" s="8"/>
      <c r="CJ446" s="8"/>
      <c r="CK446" s="8"/>
      <c r="CL446" s="8"/>
      <c r="CM446" s="8"/>
      <c r="CN446" s="8"/>
      <c r="CO446" s="8"/>
      <c r="CP446" s="8"/>
      <c r="CQ446" s="8"/>
      <c r="CR446" s="8"/>
      <c r="CS446" s="8"/>
    </row>
    <row r="447" ht="14.25" customHeight="1">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c r="AB447" s="15"/>
      <c r="AC447" s="15"/>
      <c r="AD447" s="15"/>
      <c r="AE447" s="15"/>
      <c r="AF447" s="15"/>
      <c r="AG447" s="15"/>
      <c r="AH447" s="15"/>
      <c r="AI447" s="15"/>
      <c r="AJ447" s="15"/>
      <c r="AK447" s="15"/>
      <c r="AL447" s="15"/>
      <c r="AM447" s="15"/>
      <c r="AN447" s="15"/>
      <c r="AO447" s="15"/>
      <c r="AP447" s="15"/>
      <c r="AQ447" s="15"/>
      <c r="AR447" s="15"/>
      <c r="AS447" s="15"/>
      <c r="AT447" s="15"/>
      <c r="AU447" s="15"/>
      <c r="AV447" s="15"/>
      <c r="AW447" s="15"/>
      <c r="AX447" s="15"/>
      <c r="AY447" s="15"/>
      <c r="AZ447" s="15"/>
      <c r="BA447" s="15"/>
      <c r="BB447" s="15"/>
      <c r="BC447" s="15"/>
      <c r="BD447" s="15"/>
      <c r="BE447" s="15"/>
      <c r="BF447" s="15"/>
      <c r="BG447" s="15"/>
      <c r="BH447" s="15"/>
      <c r="BI447" s="15"/>
      <c r="BJ447" s="15"/>
      <c r="BK447" s="15"/>
      <c r="BL447" s="15"/>
      <c r="BM447" s="15"/>
      <c r="BN447" s="15"/>
      <c r="BO447" s="15"/>
      <c r="BP447" s="15"/>
      <c r="BQ447" s="15"/>
      <c r="BR447" s="15"/>
      <c r="BS447" s="15"/>
      <c r="BT447" s="15"/>
      <c r="BU447" s="15"/>
      <c r="BV447" s="15"/>
      <c r="BW447" s="15"/>
      <c r="BX447" s="15"/>
      <c r="BY447" s="15"/>
      <c r="BZ447" s="15"/>
      <c r="CA447" s="8"/>
      <c r="CB447" s="8"/>
      <c r="CC447" s="8"/>
      <c r="CD447" s="8"/>
      <c r="CE447" s="8"/>
      <c r="CF447" s="8"/>
      <c r="CG447" s="8"/>
      <c r="CH447" s="8"/>
      <c r="CI447" s="8"/>
      <c r="CJ447" s="8"/>
      <c r="CK447" s="8"/>
      <c r="CL447" s="8"/>
      <c r="CM447" s="8"/>
      <c r="CN447" s="8"/>
      <c r="CO447" s="8"/>
      <c r="CP447" s="8"/>
      <c r="CQ447" s="8"/>
      <c r="CR447" s="8"/>
      <c r="CS447" s="8"/>
    </row>
    <row r="448" ht="14.25" customHeight="1">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c r="BC448" s="15"/>
      <c r="BD448" s="15"/>
      <c r="BE448" s="15"/>
      <c r="BF448" s="15"/>
      <c r="BG448" s="15"/>
      <c r="BH448" s="15"/>
      <c r="BI448" s="15"/>
      <c r="BJ448" s="15"/>
      <c r="BK448" s="15"/>
      <c r="BL448" s="15"/>
      <c r="BM448" s="15"/>
      <c r="BN448" s="15"/>
      <c r="BO448" s="15"/>
      <c r="BP448" s="15"/>
      <c r="BQ448" s="15"/>
      <c r="BR448" s="15"/>
      <c r="BS448" s="15"/>
      <c r="BT448" s="15"/>
      <c r="BU448" s="15"/>
      <c r="BV448" s="15"/>
      <c r="BW448" s="15"/>
      <c r="BX448" s="15"/>
      <c r="BY448" s="15"/>
      <c r="BZ448" s="15"/>
      <c r="CA448" s="8"/>
      <c r="CB448" s="8"/>
      <c r="CC448" s="8"/>
      <c r="CD448" s="8"/>
      <c r="CE448" s="8"/>
      <c r="CF448" s="8"/>
      <c r="CG448" s="8"/>
      <c r="CH448" s="8"/>
      <c r="CI448" s="8"/>
      <c r="CJ448" s="8"/>
      <c r="CK448" s="8"/>
      <c r="CL448" s="8"/>
      <c r="CM448" s="8"/>
      <c r="CN448" s="8"/>
      <c r="CO448" s="8"/>
      <c r="CP448" s="8"/>
      <c r="CQ448" s="8"/>
      <c r="CR448" s="8"/>
      <c r="CS448" s="8"/>
    </row>
    <row r="449" ht="14.25" customHeight="1">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c r="AB449" s="15"/>
      <c r="AC449" s="15"/>
      <c r="AD449" s="15"/>
      <c r="AE449" s="15"/>
      <c r="AF449" s="15"/>
      <c r="AG449" s="15"/>
      <c r="AH449" s="15"/>
      <c r="AI449" s="15"/>
      <c r="AJ449" s="15"/>
      <c r="AK449" s="15"/>
      <c r="AL449" s="15"/>
      <c r="AM449" s="15"/>
      <c r="AN449" s="15"/>
      <c r="AO449" s="15"/>
      <c r="AP449" s="15"/>
      <c r="AQ449" s="15"/>
      <c r="AR449" s="15"/>
      <c r="AS449" s="15"/>
      <c r="AT449" s="15"/>
      <c r="AU449" s="15"/>
      <c r="AV449" s="15"/>
      <c r="AW449" s="15"/>
      <c r="AX449" s="15"/>
      <c r="AY449" s="15"/>
      <c r="AZ449" s="15"/>
      <c r="BA449" s="15"/>
      <c r="BB449" s="15"/>
      <c r="BC449" s="15"/>
      <c r="BD449" s="15"/>
      <c r="BE449" s="15"/>
      <c r="BF449" s="15"/>
      <c r="BG449" s="15"/>
      <c r="BH449" s="15"/>
      <c r="BI449" s="15"/>
      <c r="BJ449" s="15"/>
      <c r="BK449" s="15"/>
      <c r="BL449" s="15"/>
      <c r="BM449" s="15"/>
      <c r="BN449" s="15"/>
      <c r="BO449" s="15"/>
      <c r="BP449" s="15"/>
      <c r="BQ449" s="15"/>
      <c r="BR449" s="15"/>
      <c r="BS449" s="15"/>
      <c r="BT449" s="15"/>
      <c r="BU449" s="15"/>
      <c r="BV449" s="15"/>
      <c r="BW449" s="15"/>
      <c r="BX449" s="15"/>
      <c r="BY449" s="15"/>
      <c r="BZ449" s="15"/>
      <c r="CA449" s="8"/>
      <c r="CB449" s="8"/>
      <c r="CC449" s="8"/>
      <c r="CD449" s="8"/>
      <c r="CE449" s="8"/>
      <c r="CF449" s="8"/>
      <c r="CG449" s="8"/>
      <c r="CH449" s="8"/>
      <c r="CI449" s="8"/>
      <c r="CJ449" s="8"/>
      <c r="CK449" s="8"/>
      <c r="CL449" s="8"/>
      <c r="CM449" s="8"/>
      <c r="CN449" s="8"/>
      <c r="CO449" s="8"/>
      <c r="CP449" s="8"/>
      <c r="CQ449" s="8"/>
      <c r="CR449" s="8"/>
      <c r="CS449" s="8"/>
    </row>
    <row r="450" ht="14.25" customHeight="1">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c r="BC450" s="15"/>
      <c r="BD450" s="15"/>
      <c r="BE450" s="15"/>
      <c r="BF450" s="15"/>
      <c r="BG450" s="15"/>
      <c r="BH450" s="15"/>
      <c r="BI450" s="15"/>
      <c r="BJ450" s="15"/>
      <c r="BK450" s="15"/>
      <c r="BL450" s="15"/>
      <c r="BM450" s="15"/>
      <c r="BN450" s="15"/>
      <c r="BO450" s="15"/>
      <c r="BP450" s="15"/>
      <c r="BQ450" s="15"/>
      <c r="BR450" s="15"/>
      <c r="BS450" s="15"/>
      <c r="BT450" s="15"/>
      <c r="BU450" s="15"/>
      <c r="BV450" s="15"/>
      <c r="BW450" s="15"/>
      <c r="BX450" s="15"/>
      <c r="BY450" s="15"/>
      <c r="BZ450" s="15"/>
      <c r="CA450" s="8"/>
      <c r="CB450" s="8"/>
      <c r="CC450" s="8"/>
      <c r="CD450" s="8"/>
      <c r="CE450" s="8"/>
      <c r="CF450" s="8"/>
      <c r="CG450" s="8"/>
      <c r="CH450" s="8"/>
      <c r="CI450" s="8"/>
      <c r="CJ450" s="8"/>
      <c r="CK450" s="8"/>
      <c r="CL450" s="8"/>
      <c r="CM450" s="8"/>
      <c r="CN450" s="8"/>
      <c r="CO450" s="8"/>
      <c r="CP450" s="8"/>
      <c r="CQ450" s="8"/>
      <c r="CR450" s="8"/>
      <c r="CS450" s="8"/>
    </row>
    <row r="451" ht="14.25" customHeight="1">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c r="AB451" s="15"/>
      <c r="AC451" s="15"/>
      <c r="AD451" s="15"/>
      <c r="AE451" s="15"/>
      <c r="AF451" s="15"/>
      <c r="AG451" s="15"/>
      <c r="AH451" s="15"/>
      <c r="AI451" s="15"/>
      <c r="AJ451" s="15"/>
      <c r="AK451" s="15"/>
      <c r="AL451" s="15"/>
      <c r="AM451" s="15"/>
      <c r="AN451" s="15"/>
      <c r="AO451" s="15"/>
      <c r="AP451" s="15"/>
      <c r="AQ451" s="15"/>
      <c r="AR451" s="15"/>
      <c r="AS451" s="15"/>
      <c r="AT451" s="15"/>
      <c r="AU451" s="15"/>
      <c r="AV451" s="15"/>
      <c r="AW451" s="15"/>
      <c r="AX451" s="15"/>
      <c r="AY451" s="15"/>
      <c r="AZ451" s="15"/>
      <c r="BA451" s="15"/>
      <c r="BB451" s="15"/>
      <c r="BC451" s="15"/>
      <c r="BD451" s="15"/>
      <c r="BE451" s="15"/>
      <c r="BF451" s="15"/>
      <c r="BG451" s="15"/>
      <c r="BH451" s="15"/>
      <c r="BI451" s="15"/>
      <c r="BJ451" s="15"/>
      <c r="BK451" s="15"/>
      <c r="BL451" s="15"/>
      <c r="BM451" s="15"/>
      <c r="BN451" s="15"/>
      <c r="BO451" s="15"/>
      <c r="BP451" s="15"/>
      <c r="BQ451" s="15"/>
      <c r="BR451" s="15"/>
      <c r="BS451" s="15"/>
      <c r="BT451" s="15"/>
      <c r="BU451" s="15"/>
      <c r="BV451" s="15"/>
      <c r="BW451" s="15"/>
      <c r="BX451" s="15"/>
      <c r="BY451" s="15"/>
      <c r="BZ451" s="15"/>
      <c r="CA451" s="8"/>
      <c r="CB451" s="8"/>
      <c r="CC451" s="8"/>
      <c r="CD451" s="8"/>
      <c r="CE451" s="8"/>
      <c r="CF451" s="8"/>
      <c r="CG451" s="8"/>
      <c r="CH451" s="8"/>
      <c r="CI451" s="8"/>
      <c r="CJ451" s="8"/>
      <c r="CK451" s="8"/>
      <c r="CL451" s="8"/>
      <c r="CM451" s="8"/>
      <c r="CN451" s="8"/>
      <c r="CO451" s="8"/>
      <c r="CP451" s="8"/>
      <c r="CQ451" s="8"/>
      <c r="CR451" s="8"/>
      <c r="CS451" s="8"/>
    </row>
    <row r="452" ht="14.25" customHeight="1">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c r="BC452" s="15"/>
      <c r="BD452" s="15"/>
      <c r="BE452" s="15"/>
      <c r="BF452" s="15"/>
      <c r="BG452" s="15"/>
      <c r="BH452" s="15"/>
      <c r="BI452" s="15"/>
      <c r="BJ452" s="15"/>
      <c r="BK452" s="15"/>
      <c r="BL452" s="15"/>
      <c r="BM452" s="15"/>
      <c r="BN452" s="15"/>
      <c r="BO452" s="15"/>
      <c r="BP452" s="15"/>
      <c r="BQ452" s="15"/>
      <c r="BR452" s="15"/>
      <c r="BS452" s="15"/>
      <c r="BT452" s="15"/>
      <c r="BU452" s="15"/>
      <c r="BV452" s="15"/>
      <c r="BW452" s="15"/>
      <c r="BX452" s="15"/>
      <c r="BY452" s="15"/>
      <c r="BZ452" s="15"/>
      <c r="CA452" s="8"/>
      <c r="CB452" s="8"/>
      <c r="CC452" s="8"/>
      <c r="CD452" s="8"/>
      <c r="CE452" s="8"/>
      <c r="CF452" s="8"/>
      <c r="CG452" s="8"/>
      <c r="CH452" s="8"/>
      <c r="CI452" s="8"/>
      <c r="CJ452" s="8"/>
      <c r="CK452" s="8"/>
      <c r="CL452" s="8"/>
      <c r="CM452" s="8"/>
      <c r="CN452" s="8"/>
      <c r="CO452" s="8"/>
      <c r="CP452" s="8"/>
      <c r="CQ452" s="8"/>
      <c r="CR452" s="8"/>
      <c r="CS452" s="8"/>
    </row>
    <row r="453" ht="14.25" customHeight="1">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c r="AB453" s="15"/>
      <c r="AC453" s="15"/>
      <c r="AD453" s="15"/>
      <c r="AE453" s="15"/>
      <c r="AF453" s="15"/>
      <c r="AG453" s="15"/>
      <c r="AH453" s="15"/>
      <c r="AI453" s="15"/>
      <c r="AJ453" s="15"/>
      <c r="AK453" s="15"/>
      <c r="AL453" s="15"/>
      <c r="AM453" s="15"/>
      <c r="AN453" s="15"/>
      <c r="AO453" s="15"/>
      <c r="AP453" s="15"/>
      <c r="AQ453" s="15"/>
      <c r="AR453" s="15"/>
      <c r="AS453" s="15"/>
      <c r="AT453" s="15"/>
      <c r="AU453" s="15"/>
      <c r="AV453" s="15"/>
      <c r="AW453" s="15"/>
      <c r="AX453" s="15"/>
      <c r="AY453" s="15"/>
      <c r="AZ453" s="15"/>
      <c r="BA453" s="15"/>
      <c r="BB453" s="15"/>
      <c r="BC453" s="15"/>
      <c r="BD453" s="15"/>
      <c r="BE453" s="15"/>
      <c r="BF453" s="15"/>
      <c r="BG453" s="15"/>
      <c r="BH453" s="15"/>
      <c r="BI453" s="15"/>
      <c r="BJ453" s="15"/>
      <c r="BK453" s="15"/>
      <c r="BL453" s="15"/>
      <c r="BM453" s="15"/>
      <c r="BN453" s="15"/>
      <c r="BO453" s="15"/>
      <c r="BP453" s="15"/>
      <c r="BQ453" s="15"/>
      <c r="BR453" s="15"/>
      <c r="BS453" s="15"/>
      <c r="BT453" s="15"/>
      <c r="BU453" s="15"/>
      <c r="BV453" s="15"/>
      <c r="BW453" s="15"/>
      <c r="BX453" s="15"/>
      <c r="BY453" s="15"/>
      <c r="BZ453" s="15"/>
      <c r="CA453" s="8"/>
      <c r="CB453" s="8"/>
      <c r="CC453" s="8"/>
      <c r="CD453" s="8"/>
      <c r="CE453" s="8"/>
      <c r="CF453" s="8"/>
      <c r="CG453" s="8"/>
      <c r="CH453" s="8"/>
      <c r="CI453" s="8"/>
      <c r="CJ453" s="8"/>
      <c r="CK453" s="8"/>
      <c r="CL453" s="8"/>
      <c r="CM453" s="8"/>
      <c r="CN453" s="8"/>
      <c r="CO453" s="8"/>
      <c r="CP453" s="8"/>
      <c r="CQ453" s="8"/>
      <c r="CR453" s="8"/>
      <c r="CS453" s="8"/>
    </row>
    <row r="454" ht="14.25" customHeight="1">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BW454" s="15"/>
      <c r="BX454" s="15"/>
      <c r="BY454" s="15"/>
      <c r="BZ454" s="15"/>
      <c r="CA454" s="8"/>
      <c r="CB454" s="8"/>
      <c r="CC454" s="8"/>
      <c r="CD454" s="8"/>
      <c r="CE454" s="8"/>
      <c r="CF454" s="8"/>
      <c r="CG454" s="8"/>
      <c r="CH454" s="8"/>
      <c r="CI454" s="8"/>
      <c r="CJ454" s="8"/>
      <c r="CK454" s="8"/>
      <c r="CL454" s="8"/>
      <c r="CM454" s="8"/>
      <c r="CN454" s="8"/>
      <c r="CO454" s="8"/>
      <c r="CP454" s="8"/>
      <c r="CQ454" s="8"/>
      <c r="CR454" s="8"/>
      <c r="CS454" s="8"/>
    </row>
    <row r="455" ht="14.25" customHeight="1">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c r="AB455" s="15"/>
      <c r="AC455" s="15"/>
      <c r="AD455" s="15"/>
      <c r="AE455" s="15"/>
      <c r="AF455" s="15"/>
      <c r="AG455" s="15"/>
      <c r="AH455" s="15"/>
      <c r="AI455" s="15"/>
      <c r="AJ455" s="15"/>
      <c r="AK455" s="15"/>
      <c r="AL455" s="15"/>
      <c r="AM455" s="15"/>
      <c r="AN455" s="15"/>
      <c r="AO455" s="15"/>
      <c r="AP455" s="15"/>
      <c r="AQ455" s="15"/>
      <c r="AR455" s="15"/>
      <c r="AS455" s="15"/>
      <c r="AT455" s="15"/>
      <c r="AU455" s="15"/>
      <c r="AV455" s="15"/>
      <c r="AW455" s="15"/>
      <c r="AX455" s="15"/>
      <c r="AY455" s="15"/>
      <c r="AZ455" s="15"/>
      <c r="BA455" s="15"/>
      <c r="BB455" s="15"/>
      <c r="BC455" s="15"/>
      <c r="BD455" s="15"/>
      <c r="BE455" s="15"/>
      <c r="BF455" s="15"/>
      <c r="BG455" s="15"/>
      <c r="BH455" s="15"/>
      <c r="BI455" s="15"/>
      <c r="BJ455" s="15"/>
      <c r="BK455" s="15"/>
      <c r="BL455" s="15"/>
      <c r="BM455" s="15"/>
      <c r="BN455" s="15"/>
      <c r="BO455" s="15"/>
      <c r="BP455" s="15"/>
      <c r="BQ455" s="15"/>
      <c r="BR455" s="15"/>
      <c r="BS455" s="15"/>
      <c r="BT455" s="15"/>
      <c r="BU455" s="15"/>
      <c r="BV455" s="15"/>
      <c r="BW455" s="15"/>
      <c r="BX455" s="15"/>
      <c r="BY455" s="15"/>
      <c r="BZ455" s="15"/>
      <c r="CA455" s="8"/>
      <c r="CB455" s="8"/>
      <c r="CC455" s="8"/>
      <c r="CD455" s="8"/>
      <c r="CE455" s="8"/>
      <c r="CF455" s="8"/>
      <c r="CG455" s="8"/>
      <c r="CH455" s="8"/>
      <c r="CI455" s="8"/>
      <c r="CJ455" s="8"/>
      <c r="CK455" s="8"/>
      <c r="CL455" s="8"/>
      <c r="CM455" s="8"/>
      <c r="CN455" s="8"/>
      <c r="CO455" s="8"/>
      <c r="CP455" s="8"/>
      <c r="CQ455" s="8"/>
      <c r="CR455" s="8"/>
      <c r="CS455" s="8"/>
    </row>
    <row r="456" ht="14.25" customHeight="1">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c r="BC456" s="15"/>
      <c r="BD456" s="15"/>
      <c r="BE456" s="15"/>
      <c r="BF456" s="15"/>
      <c r="BG456" s="15"/>
      <c r="BH456" s="15"/>
      <c r="BI456" s="15"/>
      <c r="BJ456" s="15"/>
      <c r="BK456" s="15"/>
      <c r="BL456" s="15"/>
      <c r="BM456" s="15"/>
      <c r="BN456" s="15"/>
      <c r="BO456" s="15"/>
      <c r="BP456" s="15"/>
      <c r="BQ456" s="15"/>
      <c r="BR456" s="15"/>
      <c r="BS456" s="15"/>
      <c r="BT456" s="15"/>
      <c r="BU456" s="15"/>
      <c r="BV456" s="15"/>
      <c r="BW456" s="15"/>
      <c r="BX456" s="15"/>
      <c r="BY456" s="15"/>
      <c r="BZ456" s="15"/>
      <c r="CA456" s="8"/>
      <c r="CB456" s="8"/>
      <c r="CC456" s="8"/>
      <c r="CD456" s="8"/>
      <c r="CE456" s="8"/>
      <c r="CF456" s="8"/>
      <c r="CG456" s="8"/>
      <c r="CH456" s="8"/>
      <c r="CI456" s="8"/>
      <c r="CJ456" s="8"/>
      <c r="CK456" s="8"/>
      <c r="CL456" s="8"/>
      <c r="CM456" s="8"/>
      <c r="CN456" s="8"/>
      <c r="CO456" s="8"/>
      <c r="CP456" s="8"/>
      <c r="CQ456" s="8"/>
      <c r="CR456" s="8"/>
      <c r="CS456" s="8"/>
    </row>
    <row r="457" ht="14.25" customHeight="1">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c r="AB457" s="15"/>
      <c r="AC457" s="15"/>
      <c r="AD457" s="15"/>
      <c r="AE457" s="15"/>
      <c r="AF457" s="15"/>
      <c r="AG457" s="15"/>
      <c r="AH457" s="15"/>
      <c r="AI457" s="15"/>
      <c r="AJ457" s="15"/>
      <c r="AK457" s="15"/>
      <c r="AL457" s="15"/>
      <c r="AM457" s="15"/>
      <c r="AN457" s="15"/>
      <c r="AO457" s="15"/>
      <c r="AP457" s="15"/>
      <c r="AQ457" s="15"/>
      <c r="AR457" s="15"/>
      <c r="AS457" s="15"/>
      <c r="AT457" s="15"/>
      <c r="AU457" s="15"/>
      <c r="AV457" s="15"/>
      <c r="AW457" s="15"/>
      <c r="AX457" s="15"/>
      <c r="AY457" s="15"/>
      <c r="AZ457" s="15"/>
      <c r="BA457" s="15"/>
      <c r="BB457" s="15"/>
      <c r="BC457" s="15"/>
      <c r="BD457" s="15"/>
      <c r="BE457" s="15"/>
      <c r="BF457" s="15"/>
      <c r="BG457" s="15"/>
      <c r="BH457" s="15"/>
      <c r="BI457" s="15"/>
      <c r="BJ457" s="15"/>
      <c r="BK457" s="15"/>
      <c r="BL457" s="15"/>
      <c r="BM457" s="15"/>
      <c r="BN457" s="15"/>
      <c r="BO457" s="15"/>
      <c r="BP457" s="15"/>
      <c r="BQ457" s="15"/>
      <c r="BR457" s="15"/>
      <c r="BS457" s="15"/>
      <c r="BT457" s="15"/>
      <c r="BU457" s="15"/>
      <c r="BV457" s="15"/>
      <c r="BW457" s="15"/>
      <c r="BX457" s="15"/>
      <c r="BY457" s="15"/>
      <c r="BZ457" s="15"/>
      <c r="CA457" s="8"/>
      <c r="CB457" s="8"/>
      <c r="CC457" s="8"/>
      <c r="CD457" s="8"/>
      <c r="CE457" s="8"/>
      <c r="CF457" s="8"/>
      <c r="CG457" s="8"/>
      <c r="CH457" s="8"/>
      <c r="CI457" s="8"/>
      <c r="CJ457" s="8"/>
      <c r="CK457" s="8"/>
      <c r="CL457" s="8"/>
      <c r="CM457" s="8"/>
      <c r="CN457" s="8"/>
      <c r="CO457" s="8"/>
      <c r="CP457" s="8"/>
      <c r="CQ457" s="8"/>
      <c r="CR457" s="8"/>
      <c r="CS457" s="8"/>
    </row>
    <row r="458" ht="14.25" customHeight="1">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c r="BC458" s="15"/>
      <c r="BD458" s="15"/>
      <c r="BE458" s="15"/>
      <c r="BF458" s="15"/>
      <c r="BG458" s="15"/>
      <c r="BH458" s="15"/>
      <c r="BI458" s="15"/>
      <c r="BJ458" s="15"/>
      <c r="BK458" s="15"/>
      <c r="BL458" s="15"/>
      <c r="BM458" s="15"/>
      <c r="BN458" s="15"/>
      <c r="BO458" s="15"/>
      <c r="BP458" s="15"/>
      <c r="BQ458" s="15"/>
      <c r="BR458" s="15"/>
      <c r="BS458" s="15"/>
      <c r="BT458" s="15"/>
      <c r="BU458" s="15"/>
      <c r="BV458" s="15"/>
      <c r="BW458" s="15"/>
      <c r="BX458" s="15"/>
      <c r="BY458" s="15"/>
      <c r="BZ458" s="15"/>
      <c r="CA458" s="8"/>
      <c r="CB458" s="8"/>
      <c r="CC458" s="8"/>
      <c r="CD458" s="8"/>
      <c r="CE458" s="8"/>
      <c r="CF458" s="8"/>
      <c r="CG458" s="8"/>
      <c r="CH458" s="8"/>
      <c r="CI458" s="8"/>
      <c r="CJ458" s="8"/>
      <c r="CK458" s="8"/>
      <c r="CL458" s="8"/>
      <c r="CM458" s="8"/>
      <c r="CN458" s="8"/>
      <c r="CO458" s="8"/>
      <c r="CP458" s="8"/>
      <c r="CQ458" s="8"/>
      <c r="CR458" s="8"/>
      <c r="CS458" s="8"/>
    </row>
    <row r="459" ht="14.25" customHeight="1">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R459" s="15"/>
      <c r="AS459" s="15"/>
      <c r="AT459" s="15"/>
      <c r="AU459" s="15"/>
      <c r="AV459" s="15"/>
      <c r="AW459" s="15"/>
      <c r="AX459" s="15"/>
      <c r="AY459" s="15"/>
      <c r="AZ459" s="15"/>
      <c r="BA459" s="15"/>
      <c r="BB459" s="15"/>
      <c r="BC459" s="15"/>
      <c r="BD459" s="15"/>
      <c r="BE459" s="15"/>
      <c r="BF459" s="15"/>
      <c r="BG459" s="15"/>
      <c r="BH459" s="15"/>
      <c r="BI459" s="15"/>
      <c r="BJ459" s="15"/>
      <c r="BK459" s="15"/>
      <c r="BL459" s="15"/>
      <c r="BM459" s="15"/>
      <c r="BN459" s="15"/>
      <c r="BO459" s="15"/>
      <c r="BP459" s="15"/>
      <c r="BQ459" s="15"/>
      <c r="BR459" s="15"/>
      <c r="BS459" s="15"/>
      <c r="BT459" s="15"/>
      <c r="BU459" s="15"/>
      <c r="BV459" s="15"/>
      <c r="BW459" s="15"/>
      <c r="BX459" s="15"/>
      <c r="BY459" s="15"/>
      <c r="BZ459" s="15"/>
      <c r="CA459" s="8"/>
      <c r="CB459" s="8"/>
      <c r="CC459" s="8"/>
      <c r="CD459" s="8"/>
      <c r="CE459" s="8"/>
      <c r="CF459" s="8"/>
      <c r="CG459" s="8"/>
      <c r="CH459" s="8"/>
      <c r="CI459" s="8"/>
      <c r="CJ459" s="8"/>
      <c r="CK459" s="8"/>
      <c r="CL459" s="8"/>
      <c r="CM459" s="8"/>
      <c r="CN459" s="8"/>
      <c r="CO459" s="8"/>
      <c r="CP459" s="8"/>
      <c r="CQ459" s="8"/>
      <c r="CR459" s="8"/>
      <c r="CS459" s="8"/>
    </row>
    <row r="460" ht="14.25" customHeight="1">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BW460" s="15"/>
      <c r="BX460" s="15"/>
      <c r="BY460" s="15"/>
      <c r="BZ460" s="15"/>
      <c r="CA460" s="8"/>
      <c r="CB460" s="8"/>
      <c r="CC460" s="8"/>
      <c r="CD460" s="8"/>
      <c r="CE460" s="8"/>
      <c r="CF460" s="8"/>
      <c r="CG460" s="8"/>
      <c r="CH460" s="8"/>
      <c r="CI460" s="8"/>
      <c r="CJ460" s="8"/>
      <c r="CK460" s="8"/>
      <c r="CL460" s="8"/>
      <c r="CM460" s="8"/>
      <c r="CN460" s="8"/>
      <c r="CO460" s="8"/>
      <c r="CP460" s="8"/>
      <c r="CQ460" s="8"/>
      <c r="CR460" s="8"/>
      <c r="CS460" s="8"/>
    </row>
    <row r="461" ht="14.25" customHeight="1">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c r="AB461" s="15"/>
      <c r="AC461" s="15"/>
      <c r="AD461" s="15"/>
      <c r="AE461" s="15"/>
      <c r="AF461" s="15"/>
      <c r="AG461" s="15"/>
      <c r="AH461" s="15"/>
      <c r="AI461" s="15"/>
      <c r="AJ461" s="15"/>
      <c r="AK461" s="15"/>
      <c r="AL461" s="15"/>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BN461" s="15"/>
      <c r="BO461" s="15"/>
      <c r="BP461" s="15"/>
      <c r="BQ461" s="15"/>
      <c r="BR461" s="15"/>
      <c r="BS461" s="15"/>
      <c r="BT461" s="15"/>
      <c r="BU461" s="15"/>
      <c r="BV461" s="15"/>
      <c r="BW461" s="15"/>
      <c r="BX461" s="15"/>
      <c r="BY461" s="15"/>
      <c r="BZ461" s="15"/>
      <c r="CA461" s="8"/>
      <c r="CB461" s="8"/>
      <c r="CC461" s="8"/>
      <c r="CD461" s="8"/>
      <c r="CE461" s="8"/>
      <c r="CF461" s="8"/>
      <c r="CG461" s="8"/>
      <c r="CH461" s="8"/>
      <c r="CI461" s="8"/>
      <c r="CJ461" s="8"/>
      <c r="CK461" s="8"/>
      <c r="CL461" s="8"/>
      <c r="CM461" s="8"/>
      <c r="CN461" s="8"/>
      <c r="CO461" s="8"/>
      <c r="CP461" s="8"/>
      <c r="CQ461" s="8"/>
      <c r="CR461" s="8"/>
      <c r="CS461" s="8"/>
    </row>
    <row r="462" ht="14.25" customHeight="1">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c r="BC462" s="15"/>
      <c r="BD462" s="15"/>
      <c r="BE462" s="15"/>
      <c r="BF462" s="15"/>
      <c r="BG462" s="15"/>
      <c r="BH462" s="15"/>
      <c r="BI462" s="15"/>
      <c r="BJ462" s="15"/>
      <c r="BK462" s="15"/>
      <c r="BL462" s="15"/>
      <c r="BM462" s="15"/>
      <c r="BN462" s="15"/>
      <c r="BO462" s="15"/>
      <c r="BP462" s="15"/>
      <c r="BQ462" s="15"/>
      <c r="BR462" s="15"/>
      <c r="BS462" s="15"/>
      <c r="BT462" s="15"/>
      <c r="BU462" s="15"/>
      <c r="BV462" s="15"/>
      <c r="BW462" s="15"/>
      <c r="BX462" s="15"/>
      <c r="BY462" s="15"/>
      <c r="BZ462" s="15"/>
      <c r="CA462" s="8"/>
      <c r="CB462" s="8"/>
      <c r="CC462" s="8"/>
      <c r="CD462" s="8"/>
      <c r="CE462" s="8"/>
      <c r="CF462" s="8"/>
      <c r="CG462" s="8"/>
      <c r="CH462" s="8"/>
      <c r="CI462" s="8"/>
      <c r="CJ462" s="8"/>
      <c r="CK462" s="8"/>
      <c r="CL462" s="8"/>
      <c r="CM462" s="8"/>
      <c r="CN462" s="8"/>
      <c r="CO462" s="8"/>
      <c r="CP462" s="8"/>
      <c r="CQ462" s="8"/>
      <c r="CR462" s="8"/>
      <c r="CS462" s="8"/>
    </row>
    <row r="463" ht="14.25" customHeight="1">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c r="AY463" s="15"/>
      <c r="AZ463" s="15"/>
      <c r="BA463" s="15"/>
      <c r="BB463" s="15"/>
      <c r="BC463" s="15"/>
      <c r="BD463" s="15"/>
      <c r="BE463" s="15"/>
      <c r="BF463" s="15"/>
      <c r="BG463" s="15"/>
      <c r="BH463" s="15"/>
      <c r="BI463" s="15"/>
      <c r="BJ463" s="15"/>
      <c r="BK463" s="15"/>
      <c r="BL463" s="15"/>
      <c r="BM463" s="15"/>
      <c r="BN463" s="15"/>
      <c r="BO463" s="15"/>
      <c r="BP463" s="15"/>
      <c r="BQ463" s="15"/>
      <c r="BR463" s="15"/>
      <c r="BS463" s="15"/>
      <c r="BT463" s="15"/>
      <c r="BU463" s="15"/>
      <c r="BV463" s="15"/>
      <c r="BW463" s="15"/>
      <c r="BX463" s="15"/>
      <c r="BY463" s="15"/>
      <c r="BZ463" s="15"/>
      <c r="CA463" s="8"/>
      <c r="CB463" s="8"/>
      <c r="CC463" s="8"/>
      <c r="CD463" s="8"/>
      <c r="CE463" s="8"/>
      <c r="CF463" s="8"/>
      <c r="CG463" s="8"/>
      <c r="CH463" s="8"/>
      <c r="CI463" s="8"/>
      <c r="CJ463" s="8"/>
      <c r="CK463" s="8"/>
      <c r="CL463" s="8"/>
      <c r="CM463" s="8"/>
      <c r="CN463" s="8"/>
      <c r="CO463" s="8"/>
      <c r="CP463" s="8"/>
      <c r="CQ463" s="8"/>
      <c r="CR463" s="8"/>
      <c r="CS463" s="8"/>
    </row>
    <row r="464" ht="14.25" customHeight="1">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c r="BC464" s="15"/>
      <c r="BD464" s="15"/>
      <c r="BE464" s="15"/>
      <c r="BF464" s="15"/>
      <c r="BG464" s="15"/>
      <c r="BH464" s="15"/>
      <c r="BI464" s="15"/>
      <c r="BJ464" s="15"/>
      <c r="BK464" s="15"/>
      <c r="BL464" s="15"/>
      <c r="BM464" s="15"/>
      <c r="BN464" s="15"/>
      <c r="BO464" s="15"/>
      <c r="BP464" s="15"/>
      <c r="BQ464" s="15"/>
      <c r="BR464" s="15"/>
      <c r="BS464" s="15"/>
      <c r="BT464" s="15"/>
      <c r="BU464" s="15"/>
      <c r="BV464" s="15"/>
      <c r="BW464" s="15"/>
      <c r="BX464" s="15"/>
      <c r="BY464" s="15"/>
      <c r="BZ464" s="15"/>
      <c r="CA464" s="8"/>
      <c r="CB464" s="8"/>
      <c r="CC464" s="8"/>
      <c r="CD464" s="8"/>
      <c r="CE464" s="8"/>
      <c r="CF464" s="8"/>
      <c r="CG464" s="8"/>
      <c r="CH464" s="8"/>
      <c r="CI464" s="8"/>
      <c r="CJ464" s="8"/>
      <c r="CK464" s="8"/>
      <c r="CL464" s="8"/>
      <c r="CM464" s="8"/>
      <c r="CN464" s="8"/>
      <c r="CO464" s="8"/>
      <c r="CP464" s="8"/>
      <c r="CQ464" s="8"/>
      <c r="CR464" s="8"/>
      <c r="CS464" s="8"/>
    </row>
    <row r="465" ht="14.25" customHeight="1">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c r="AB465" s="15"/>
      <c r="AC465" s="15"/>
      <c r="AD465" s="15"/>
      <c r="AE465" s="15"/>
      <c r="AF465" s="15"/>
      <c r="AG465" s="15"/>
      <c r="AH465" s="15"/>
      <c r="AI465" s="15"/>
      <c r="AJ465" s="15"/>
      <c r="AK465" s="15"/>
      <c r="AL465" s="15"/>
      <c r="AM465" s="15"/>
      <c r="AN465" s="15"/>
      <c r="AO465" s="15"/>
      <c r="AP465" s="15"/>
      <c r="AQ465" s="15"/>
      <c r="AR465" s="15"/>
      <c r="AS465" s="15"/>
      <c r="AT465" s="15"/>
      <c r="AU465" s="15"/>
      <c r="AV465" s="15"/>
      <c r="AW465" s="15"/>
      <c r="AX465" s="15"/>
      <c r="AY465" s="15"/>
      <c r="AZ465" s="15"/>
      <c r="BA465" s="15"/>
      <c r="BB465" s="15"/>
      <c r="BC465" s="15"/>
      <c r="BD465" s="15"/>
      <c r="BE465" s="15"/>
      <c r="BF465" s="15"/>
      <c r="BG465" s="15"/>
      <c r="BH465" s="15"/>
      <c r="BI465" s="15"/>
      <c r="BJ465" s="15"/>
      <c r="BK465" s="15"/>
      <c r="BL465" s="15"/>
      <c r="BM465" s="15"/>
      <c r="BN465" s="15"/>
      <c r="BO465" s="15"/>
      <c r="BP465" s="15"/>
      <c r="BQ465" s="15"/>
      <c r="BR465" s="15"/>
      <c r="BS465" s="15"/>
      <c r="BT465" s="15"/>
      <c r="BU465" s="15"/>
      <c r="BV465" s="15"/>
      <c r="BW465" s="15"/>
      <c r="BX465" s="15"/>
      <c r="BY465" s="15"/>
      <c r="BZ465" s="15"/>
      <c r="CA465" s="8"/>
      <c r="CB465" s="8"/>
      <c r="CC465" s="8"/>
      <c r="CD465" s="8"/>
      <c r="CE465" s="8"/>
      <c r="CF465" s="8"/>
      <c r="CG465" s="8"/>
      <c r="CH465" s="8"/>
      <c r="CI465" s="8"/>
      <c r="CJ465" s="8"/>
      <c r="CK465" s="8"/>
      <c r="CL465" s="8"/>
      <c r="CM465" s="8"/>
      <c r="CN465" s="8"/>
      <c r="CO465" s="8"/>
      <c r="CP465" s="8"/>
      <c r="CQ465" s="8"/>
      <c r="CR465" s="8"/>
      <c r="CS465" s="8"/>
    </row>
    <row r="466" ht="14.25" customHeight="1">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c r="BC466" s="15"/>
      <c r="BD466" s="15"/>
      <c r="BE466" s="15"/>
      <c r="BF466" s="15"/>
      <c r="BG466" s="15"/>
      <c r="BH466" s="15"/>
      <c r="BI466" s="15"/>
      <c r="BJ466" s="15"/>
      <c r="BK466" s="15"/>
      <c r="BL466" s="15"/>
      <c r="BM466" s="15"/>
      <c r="BN466" s="15"/>
      <c r="BO466" s="15"/>
      <c r="BP466" s="15"/>
      <c r="BQ466" s="15"/>
      <c r="BR466" s="15"/>
      <c r="BS466" s="15"/>
      <c r="BT466" s="15"/>
      <c r="BU466" s="15"/>
      <c r="BV466" s="15"/>
      <c r="BW466" s="15"/>
      <c r="BX466" s="15"/>
      <c r="BY466" s="15"/>
      <c r="BZ466" s="15"/>
      <c r="CA466" s="8"/>
      <c r="CB466" s="8"/>
      <c r="CC466" s="8"/>
      <c r="CD466" s="8"/>
      <c r="CE466" s="8"/>
      <c r="CF466" s="8"/>
      <c r="CG466" s="8"/>
      <c r="CH466" s="8"/>
      <c r="CI466" s="8"/>
      <c r="CJ466" s="8"/>
      <c r="CK466" s="8"/>
      <c r="CL466" s="8"/>
      <c r="CM466" s="8"/>
      <c r="CN466" s="8"/>
      <c r="CO466" s="8"/>
      <c r="CP466" s="8"/>
      <c r="CQ466" s="8"/>
      <c r="CR466" s="8"/>
      <c r="CS466" s="8"/>
    </row>
    <row r="467" ht="14.25" customHeight="1">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c r="AB467" s="15"/>
      <c r="AC467" s="15"/>
      <c r="AD467" s="15"/>
      <c r="AE467" s="15"/>
      <c r="AF467" s="15"/>
      <c r="AG467" s="15"/>
      <c r="AH467" s="15"/>
      <c r="AI467" s="15"/>
      <c r="AJ467" s="15"/>
      <c r="AK467" s="15"/>
      <c r="AL467" s="15"/>
      <c r="AM467" s="15"/>
      <c r="AN467" s="15"/>
      <c r="AO467" s="15"/>
      <c r="AP467" s="15"/>
      <c r="AQ467" s="15"/>
      <c r="AR467" s="15"/>
      <c r="AS467" s="15"/>
      <c r="AT467" s="15"/>
      <c r="AU467" s="15"/>
      <c r="AV467" s="15"/>
      <c r="AW467" s="15"/>
      <c r="AX467" s="15"/>
      <c r="AY467" s="15"/>
      <c r="AZ467" s="15"/>
      <c r="BA467" s="15"/>
      <c r="BB467" s="15"/>
      <c r="BC467" s="15"/>
      <c r="BD467" s="15"/>
      <c r="BE467" s="15"/>
      <c r="BF467" s="15"/>
      <c r="BG467" s="15"/>
      <c r="BH467" s="15"/>
      <c r="BI467" s="15"/>
      <c r="BJ467" s="15"/>
      <c r="BK467" s="15"/>
      <c r="BL467" s="15"/>
      <c r="BM467" s="15"/>
      <c r="BN467" s="15"/>
      <c r="BO467" s="15"/>
      <c r="BP467" s="15"/>
      <c r="BQ467" s="15"/>
      <c r="BR467" s="15"/>
      <c r="BS467" s="15"/>
      <c r="BT467" s="15"/>
      <c r="BU467" s="15"/>
      <c r="BV467" s="15"/>
      <c r="BW467" s="15"/>
      <c r="BX467" s="15"/>
      <c r="BY467" s="15"/>
      <c r="BZ467" s="15"/>
      <c r="CA467" s="8"/>
      <c r="CB467" s="8"/>
      <c r="CC467" s="8"/>
      <c r="CD467" s="8"/>
      <c r="CE467" s="8"/>
      <c r="CF467" s="8"/>
      <c r="CG467" s="8"/>
      <c r="CH467" s="8"/>
      <c r="CI467" s="8"/>
      <c r="CJ467" s="8"/>
      <c r="CK467" s="8"/>
      <c r="CL467" s="8"/>
      <c r="CM467" s="8"/>
      <c r="CN467" s="8"/>
      <c r="CO467" s="8"/>
      <c r="CP467" s="8"/>
      <c r="CQ467" s="8"/>
      <c r="CR467" s="8"/>
      <c r="CS467" s="8"/>
    </row>
    <row r="468" ht="14.25" customHeight="1">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c r="BC468" s="15"/>
      <c r="BD468" s="15"/>
      <c r="BE468" s="15"/>
      <c r="BF468" s="15"/>
      <c r="BG468" s="15"/>
      <c r="BH468" s="15"/>
      <c r="BI468" s="15"/>
      <c r="BJ468" s="15"/>
      <c r="BK468" s="15"/>
      <c r="BL468" s="15"/>
      <c r="BM468" s="15"/>
      <c r="BN468" s="15"/>
      <c r="BO468" s="15"/>
      <c r="BP468" s="15"/>
      <c r="BQ468" s="15"/>
      <c r="BR468" s="15"/>
      <c r="BS468" s="15"/>
      <c r="BT468" s="15"/>
      <c r="BU468" s="15"/>
      <c r="BV468" s="15"/>
      <c r="BW468" s="15"/>
      <c r="BX468" s="15"/>
      <c r="BY468" s="15"/>
      <c r="BZ468" s="15"/>
      <c r="CA468" s="8"/>
      <c r="CB468" s="8"/>
      <c r="CC468" s="8"/>
      <c r="CD468" s="8"/>
      <c r="CE468" s="8"/>
      <c r="CF468" s="8"/>
      <c r="CG468" s="8"/>
      <c r="CH468" s="8"/>
      <c r="CI468" s="8"/>
      <c r="CJ468" s="8"/>
      <c r="CK468" s="8"/>
      <c r="CL468" s="8"/>
      <c r="CM468" s="8"/>
      <c r="CN468" s="8"/>
      <c r="CO468" s="8"/>
      <c r="CP468" s="8"/>
      <c r="CQ468" s="8"/>
      <c r="CR468" s="8"/>
      <c r="CS468" s="8"/>
    </row>
    <row r="469" ht="14.25" customHeight="1">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c r="AB469" s="15"/>
      <c r="AC469" s="15"/>
      <c r="AD469" s="15"/>
      <c r="AE469" s="15"/>
      <c r="AF469" s="15"/>
      <c r="AG469" s="15"/>
      <c r="AH469" s="15"/>
      <c r="AI469" s="15"/>
      <c r="AJ469" s="15"/>
      <c r="AK469" s="15"/>
      <c r="AL469" s="15"/>
      <c r="AM469" s="15"/>
      <c r="AN469" s="15"/>
      <c r="AO469" s="15"/>
      <c r="AP469" s="15"/>
      <c r="AQ469" s="15"/>
      <c r="AR469" s="15"/>
      <c r="AS469" s="15"/>
      <c r="AT469" s="15"/>
      <c r="AU469" s="15"/>
      <c r="AV469" s="15"/>
      <c r="AW469" s="15"/>
      <c r="AX469" s="15"/>
      <c r="AY469" s="15"/>
      <c r="AZ469" s="15"/>
      <c r="BA469" s="15"/>
      <c r="BB469" s="15"/>
      <c r="BC469" s="15"/>
      <c r="BD469" s="15"/>
      <c r="BE469" s="15"/>
      <c r="BF469" s="15"/>
      <c r="BG469" s="15"/>
      <c r="BH469" s="15"/>
      <c r="BI469" s="15"/>
      <c r="BJ469" s="15"/>
      <c r="BK469" s="15"/>
      <c r="BL469" s="15"/>
      <c r="BM469" s="15"/>
      <c r="BN469" s="15"/>
      <c r="BO469" s="15"/>
      <c r="BP469" s="15"/>
      <c r="BQ469" s="15"/>
      <c r="BR469" s="15"/>
      <c r="BS469" s="15"/>
      <c r="BT469" s="15"/>
      <c r="BU469" s="15"/>
      <c r="BV469" s="15"/>
      <c r="BW469" s="15"/>
      <c r="BX469" s="15"/>
      <c r="BY469" s="15"/>
      <c r="BZ469" s="15"/>
      <c r="CA469" s="8"/>
      <c r="CB469" s="8"/>
      <c r="CC469" s="8"/>
      <c r="CD469" s="8"/>
      <c r="CE469" s="8"/>
      <c r="CF469" s="8"/>
      <c r="CG469" s="8"/>
      <c r="CH469" s="8"/>
      <c r="CI469" s="8"/>
      <c r="CJ469" s="8"/>
      <c r="CK469" s="8"/>
      <c r="CL469" s="8"/>
      <c r="CM469" s="8"/>
      <c r="CN469" s="8"/>
      <c r="CO469" s="8"/>
      <c r="CP469" s="8"/>
      <c r="CQ469" s="8"/>
      <c r="CR469" s="8"/>
      <c r="CS469" s="8"/>
    </row>
    <row r="470" ht="14.25" customHeight="1">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c r="BC470" s="15"/>
      <c r="BD470" s="15"/>
      <c r="BE470" s="15"/>
      <c r="BF470" s="15"/>
      <c r="BG470" s="15"/>
      <c r="BH470" s="15"/>
      <c r="BI470" s="15"/>
      <c r="BJ470" s="15"/>
      <c r="BK470" s="15"/>
      <c r="BL470" s="15"/>
      <c r="BM470" s="15"/>
      <c r="BN470" s="15"/>
      <c r="BO470" s="15"/>
      <c r="BP470" s="15"/>
      <c r="BQ470" s="15"/>
      <c r="BR470" s="15"/>
      <c r="BS470" s="15"/>
      <c r="BT470" s="15"/>
      <c r="BU470" s="15"/>
      <c r="BV470" s="15"/>
      <c r="BW470" s="15"/>
      <c r="BX470" s="15"/>
      <c r="BY470" s="15"/>
      <c r="BZ470" s="15"/>
      <c r="CA470" s="8"/>
      <c r="CB470" s="8"/>
      <c r="CC470" s="8"/>
      <c r="CD470" s="8"/>
      <c r="CE470" s="8"/>
      <c r="CF470" s="8"/>
      <c r="CG470" s="8"/>
      <c r="CH470" s="8"/>
      <c r="CI470" s="8"/>
      <c r="CJ470" s="8"/>
      <c r="CK470" s="8"/>
      <c r="CL470" s="8"/>
      <c r="CM470" s="8"/>
      <c r="CN470" s="8"/>
      <c r="CO470" s="8"/>
      <c r="CP470" s="8"/>
      <c r="CQ470" s="8"/>
      <c r="CR470" s="8"/>
      <c r="CS470" s="8"/>
    </row>
    <row r="471" ht="14.25" customHeight="1">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5"/>
      <c r="BC471" s="15"/>
      <c r="BD471" s="15"/>
      <c r="BE471" s="15"/>
      <c r="BF471" s="15"/>
      <c r="BG471" s="15"/>
      <c r="BH471" s="15"/>
      <c r="BI471" s="15"/>
      <c r="BJ471" s="15"/>
      <c r="BK471" s="15"/>
      <c r="BL471" s="15"/>
      <c r="BM471" s="15"/>
      <c r="BN471" s="15"/>
      <c r="BO471" s="15"/>
      <c r="BP471" s="15"/>
      <c r="BQ471" s="15"/>
      <c r="BR471" s="15"/>
      <c r="BS471" s="15"/>
      <c r="BT471" s="15"/>
      <c r="BU471" s="15"/>
      <c r="BV471" s="15"/>
      <c r="BW471" s="15"/>
      <c r="BX471" s="15"/>
      <c r="BY471" s="15"/>
      <c r="BZ471" s="15"/>
      <c r="CA471" s="8"/>
      <c r="CB471" s="8"/>
      <c r="CC471" s="8"/>
      <c r="CD471" s="8"/>
      <c r="CE471" s="8"/>
      <c r="CF471" s="8"/>
      <c r="CG471" s="8"/>
      <c r="CH471" s="8"/>
      <c r="CI471" s="8"/>
      <c r="CJ471" s="8"/>
      <c r="CK471" s="8"/>
      <c r="CL471" s="8"/>
      <c r="CM471" s="8"/>
      <c r="CN471" s="8"/>
      <c r="CO471" s="8"/>
      <c r="CP471" s="8"/>
      <c r="CQ471" s="8"/>
      <c r="CR471" s="8"/>
      <c r="CS471" s="8"/>
    </row>
    <row r="472" ht="14.25" customHeight="1">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BW472" s="15"/>
      <c r="BX472" s="15"/>
      <c r="BY472" s="15"/>
      <c r="BZ472" s="15"/>
      <c r="CA472" s="8"/>
      <c r="CB472" s="8"/>
      <c r="CC472" s="8"/>
      <c r="CD472" s="8"/>
      <c r="CE472" s="8"/>
      <c r="CF472" s="8"/>
      <c r="CG472" s="8"/>
      <c r="CH472" s="8"/>
      <c r="CI472" s="8"/>
      <c r="CJ472" s="8"/>
      <c r="CK472" s="8"/>
      <c r="CL472" s="8"/>
      <c r="CM472" s="8"/>
      <c r="CN472" s="8"/>
      <c r="CO472" s="8"/>
      <c r="CP472" s="8"/>
      <c r="CQ472" s="8"/>
      <c r="CR472" s="8"/>
      <c r="CS472" s="8"/>
    </row>
    <row r="473" ht="14.25" customHeight="1">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c r="AB473" s="15"/>
      <c r="AC473" s="15"/>
      <c r="AD473" s="15"/>
      <c r="AE473" s="15"/>
      <c r="AF473" s="15"/>
      <c r="AG473" s="15"/>
      <c r="AH473" s="15"/>
      <c r="AI473" s="15"/>
      <c r="AJ473" s="15"/>
      <c r="AK473" s="15"/>
      <c r="AL473" s="15"/>
      <c r="AM473" s="15"/>
      <c r="AN473" s="15"/>
      <c r="AO473" s="15"/>
      <c r="AP473" s="15"/>
      <c r="AQ473" s="15"/>
      <c r="AR473" s="15"/>
      <c r="AS473" s="15"/>
      <c r="AT473" s="15"/>
      <c r="AU473" s="15"/>
      <c r="AV473" s="15"/>
      <c r="AW473" s="15"/>
      <c r="AX473" s="15"/>
      <c r="AY473" s="15"/>
      <c r="AZ473" s="15"/>
      <c r="BA473" s="15"/>
      <c r="BB473" s="15"/>
      <c r="BC473" s="15"/>
      <c r="BD473" s="15"/>
      <c r="BE473" s="15"/>
      <c r="BF473" s="15"/>
      <c r="BG473" s="15"/>
      <c r="BH473" s="15"/>
      <c r="BI473" s="15"/>
      <c r="BJ473" s="15"/>
      <c r="BK473" s="15"/>
      <c r="BL473" s="15"/>
      <c r="BM473" s="15"/>
      <c r="BN473" s="15"/>
      <c r="BO473" s="15"/>
      <c r="BP473" s="15"/>
      <c r="BQ473" s="15"/>
      <c r="BR473" s="15"/>
      <c r="BS473" s="15"/>
      <c r="BT473" s="15"/>
      <c r="BU473" s="15"/>
      <c r="BV473" s="15"/>
      <c r="BW473" s="15"/>
      <c r="BX473" s="15"/>
      <c r="BY473" s="15"/>
      <c r="BZ473" s="15"/>
      <c r="CA473" s="8"/>
      <c r="CB473" s="8"/>
      <c r="CC473" s="8"/>
      <c r="CD473" s="8"/>
      <c r="CE473" s="8"/>
      <c r="CF473" s="8"/>
      <c r="CG473" s="8"/>
      <c r="CH473" s="8"/>
      <c r="CI473" s="8"/>
      <c r="CJ473" s="8"/>
      <c r="CK473" s="8"/>
      <c r="CL473" s="8"/>
      <c r="CM473" s="8"/>
      <c r="CN473" s="8"/>
      <c r="CO473" s="8"/>
      <c r="CP473" s="8"/>
      <c r="CQ473" s="8"/>
      <c r="CR473" s="8"/>
      <c r="CS473" s="8"/>
    </row>
    <row r="474" ht="14.25" customHeight="1">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N474" s="15"/>
      <c r="BO474" s="15"/>
      <c r="BP474" s="15"/>
      <c r="BQ474" s="15"/>
      <c r="BR474" s="15"/>
      <c r="BS474" s="15"/>
      <c r="BT474" s="15"/>
      <c r="BU474" s="15"/>
      <c r="BV474" s="15"/>
      <c r="BW474" s="15"/>
      <c r="BX474" s="15"/>
      <c r="BY474" s="15"/>
      <c r="BZ474" s="15"/>
      <c r="CA474" s="8"/>
      <c r="CB474" s="8"/>
      <c r="CC474" s="8"/>
      <c r="CD474" s="8"/>
      <c r="CE474" s="8"/>
      <c r="CF474" s="8"/>
      <c r="CG474" s="8"/>
      <c r="CH474" s="8"/>
      <c r="CI474" s="8"/>
      <c r="CJ474" s="8"/>
      <c r="CK474" s="8"/>
      <c r="CL474" s="8"/>
      <c r="CM474" s="8"/>
      <c r="CN474" s="8"/>
      <c r="CO474" s="8"/>
      <c r="CP474" s="8"/>
      <c r="CQ474" s="8"/>
      <c r="CR474" s="8"/>
      <c r="CS474" s="8"/>
    </row>
    <row r="475" ht="14.25" customHeight="1">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c r="AB475" s="15"/>
      <c r="AC475" s="15"/>
      <c r="AD475" s="15"/>
      <c r="AE475" s="15"/>
      <c r="AF475" s="15"/>
      <c r="AG475" s="15"/>
      <c r="AH475" s="15"/>
      <c r="AI475" s="15"/>
      <c r="AJ475" s="15"/>
      <c r="AK475" s="15"/>
      <c r="AL475" s="15"/>
      <c r="AM475" s="15"/>
      <c r="AN475" s="15"/>
      <c r="AO475" s="15"/>
      <c r="AP475" s="15"/>
      <c r="AQ475" s="15"/>
      <c r="AR475" s="15"/>
      <c r="AS475" s="15"/>
      <c r="AT475" s="15"/>
      <c r="AU475" s="15"/>
      <c r="AV475" s="15"/>
      <c r="AW475" s="15"/>
      <c r="AX475" s="15"/>
      <c r="AY475" s="15"/>
      <c r="AZ475" s="15"/>
      <c r="BA475" s="15"/>
      <c r="BB475" s="15"/>
      <c r="BC475" s="15"/>
      <c r="BD475" s="15"/>
      <c r="BE475" s="15"/>
      <c r="BF475" s="15"/>
      <c r="BG475" s="15"/>
      <c r="BH475" s="15"/>
      <c r="BI475" s="15"/>
      <c r="BJ475" s="15"/>
      <c r="BK475" s="15"/>
      <c r="BL475" s="15"/>
      <c r="BM475" s="15"/>
      <c r="BN475" s="15"/>
      <c r="BO475" s="15"/>
      <c r="BP475" s="15"/>
      <c r="BQ475" s="15"/>
      <c r="BR475" s="15"/>
      <c r="BS475" s="15"/>
      <c r="BT475" s="15"/>
      <c r="BU475" s="15"/>
      <c r="BV475" s="15"/>
      <c r="BW475" s="15"/>
      <c r="BX475" s="15"/>
      <c r="BY475" s="15"/>
      <c r="BZ475" s="15"/>
      <c r="CA475" s="8"/>
      <c r="CB475" s="8"/>
      <c r="CC475" s="8"/>
      <c r="CD475" s="8"/>
      <c r="CE475" s="8"/>
      <c r="CF475" s="8"/>
      <c r="CG475" s="8"/>
      <c r="CH475" s="8"/>
      <c r="CI475" s="8"/>
      <c r="CJ475" s="8"/>
      <c r="CK475" s="8"/>
      <c r="CL475" s="8"/>
      <c r="CM475" s="8"/>
      <c r="CN475" s="8"/>
      <c r="CO475" s="8"/>
      <c r="CP475" s="8"/>
      <c r="CQ475" s="8"/>
      <c r="CR475" s="8"/>
      <c r="CS475" s="8"/>
    </row>
    <row r="476" ht="14.25" customHeight="1">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c r="BC476" s="15"/>
      <c r="BD476" s="15"/>
      <c r="BE476" s="15"/>
      <c r="BF476" s="15"/>
      <c r="BG476" s="15"/>
      <c r="BH476" s="15"/>
      <c r="BI476" s="15"/>
      <c r="BJ476" s="15"/>
      <c r="BK476" s="15"/>
      <c r="BL476" s="15"/>
      <c r="BM476" s="15"/>
      <c r="BN476" s="15"/>
      <c r="BO476" s="15"/>
      <c r="BP476" s="15"/>
      <c r="BQ476" s="15"/>
      <c r="BR476" s="15"/>
      <c r="BS476" s="15"/>
      <c r="BT476" s="15"/>
      <c r="BU476" s="15"/>
      <c r="BV476" s="15"/>
      <c r="BW476" s="15"/>
      <c r="BX476" s="15"/>
      <c r="BY476" s="15"/>
      <c r="BZ476" s="15"/>
      <c r="CA476" s="8"/>
      <c r="CB476" s="8"/>
      <c r="CC476" s="8"/>
      <c r="CD476" s="8"/>
      <c r="CE476" s="8"/>
      <c r="CF476" s="8"/>
      <c r="CG476" s="8"/>
      <c r="CH476" s="8"/>
      <c r="CI476" s="8"/>
      <c r="CJ476" s="8"/>
      <c r="CK476" s="8"/>
      <c r="CL476" s="8"/>
      <c r="CM476" s="8"/>
      <c r="CN476" s="8"/>
      <c r="CO476" s="8"/>
      <c r="CP476" s="8"/>
      <c r="CQ476" s="8"/>
      <c r="CR476" s="8"/>
      <c r="CS476" s="8"/>
    </row>
    <row r="477" ht="14.25" customHeight="1">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5"/>
      <c r="BC477" s="15"/>
      <c r="BD477" s="15"/>
      <c r="BE477" s="15"/>
      <c r="BF477" s="15"/>
      <c r="BG477" s="15"/>
      <c r="BH477" s="15"/>
      <c r="BI477" s="15"/>
      <c r="BJ477" s="15"/>
      <c r="BK477" s="15"/>
      <c r="BL477" s="15"/>
      <c r="BM477" s="15"/>
      <c r="BN477" s="15"/>
      <c r="BO477" s="15"/>
      <c r="BP477" s="15"/>
      <c r="BQ477" s="15"/>
      <c r="BR477" s="15"/>
      <c r="BS477" s="15"/>
      <c r="BT477" s="15"/>
      <c r="BU477" s="15"/>
      <c r="BV477" s="15"/>
      <c r="BW477" s="15"/>
      <c r="BX477" s="15"/>
      <c r="BY477" s="15"/>
      <c r="BZ477" s="15"/>
      <c r="CA477" s="8"/>
      <c r="CB477" s="8"/>
      <c r="CC477" s="8"/>
      <c r="CD477" s="8"/>
      <c r="CE477" s="8"/>
      <c r="CF477" s="8"/>
      <c r="CG477" s="8"/>
      <c r="CH477" s="8"/>
      <c r="CI477" s="8"/>
      <c r="CJ477" s="8"/>
      <c r="CK477" s="8"/>
      <c r="CL477" s="8"/>
      <c r="CM477" s="8"/>
      <c r="CN477" s="8"/>
      <c r="CO477" s="8"/>
      <c r="CP477" s="8"/>
      <c r="CQ477" s="8"/>
      <c r="CR477" s="8"/>
      <c r="CS477" s="8"/>
    </row>
    <row r="478" ht="14.25" customHeight="1">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c r="BC478" s="15"/>
      <c r="BD478" s="15"/>
      <c r="BE478" s="15"/>
      <c r="BF478" s="15"/>
      <c r="BG478" s="15"/>
      <c r="BH478" s="15"/>
      <c r="BI478" s="15"/>
      <c r="BJ478" s="15"/>
      <c r="BK478" s="15"/>
      <c r="BL478" s="15"/>
      <c r="BM478" s="15"/>
      <c r="BN478" s="15"/>
      <c r="BO478" s="15"/>
      <c r="BP478" s="15"/>
      <c r="BQ478" s="15"/>
      <c r="BR478" s="15"/>
      <c r="BS478" s="15"/>
      <c r="BT478" s="15"/>
      <c r="BU478" s="15"/>
      <c r="BV478" s="15"/>
      <c r="BW478" s="15"/>
      <c r="BX478" s="15"/>
      <c r="BY478" s="15"/>
      <c r="BZ478" s="15"/>
      <c r="CA478" s="8"/>
      <c r="CB478" s="8"/>
      <c r="CC478" s="8"/>
      <c r="CD478" s="8"/>
      <c r="CE478" s="8"/>
      <c r="CF478" s="8"/>
      <c r="CG478" s="8"/>
      <c r="CH478" s="8"/>
      <c r="CI478" s="8"/>
      <c r="CJ478" s="8"/>
      <c r="CK478" s="8"/>
      <c r="CL478" s="8"/>
      <c r="CM478" s="8"/>
      <c r="CN478" s="8"/>
      <c r="CO478" s="8"/>
      <c r="CP478" s="8"/>
      <c r="CQ478" s="8"/>
      <c r="CR478" s="8"/>
      <c r="CS478" s="8"/>
    </row>
    <row r="479" ht="14.25" customHeight="1">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c r="AG479" s="15"/>
      <c r="AH479" s="15"/>
      <c r="AI479" s="15"/>
      <c r="AJ479" s="15"/>
      <c r="AK479" s="15"/>
      <c r="AL479" s="15"/>
      <c r="AM479" s="15"/>
      <c r="AN479" s="15"/>
      <c r="AO479" s="15"/>
      <c r="AP479" s="15"/>
      <c r="AQ479" s="15"/>
      <c r="AR479" s="15"/>
      <c r="AS479" s="15"/>
      <c r="AT479" s="15"/>
      <c r="AU479" s="15"/>
      <c r="AV479" s="15"/>
      <c r="AW479" s="15"/>
      <c r="AX479" s="15"/>
      <c r="AY479" s="15"/>
      <c r="AZ479" s="15"/>
      <c r="BA479" s="15"/>
      <c r="BB479" s="15"/>
      <c r="BC479" s="15"/>
      <c r="BD479" s="15"/>
      <c r="BE479" s="15"/>
      <c r="BF479" s="15"/>
      <c r="BG479" s="15"/>
      <c r="BH479" s="15"/>
      <c r="BI479" s="15"/>
      <c r="BJ479" s="15"/>
      <c r="BK479" s="15"/>
      <c r="BL479" s="15"/>
      <c r="BM479" s="15"/>
      <c r="BN479" s="15"/>
      <c r="BO479" s="15"/>
      <c r="BP479" s="15"/>
      <c r="BQ479" s="15"/>
      <c r="BR479" s="15"/>
      <c r="BS479" s="15"/>
      <c r="BT479" s="15"/>
      <c r="BU479" s="15"/>
      <c r="BV479" s="15"/>
      <c r="BW479" s="15"/>
      <c r="BX479" s="15"/>
      <c r="BY479" s="15"/>
      <c r="BZ479" s="15"/>
      <c r="CA479" s="8"/>
      <c r="CB479" s="8"/>
      <c r="CC479" s="8"/>
      <c r="CD479" s="8"/>
      <c r="CE479" s="8"/>
      <c r="CF479" s="8"/>
      <c r="CG479" s="8"/>
      <c r="CH479" s="8"/>
      <c r="CI479" s="8"/>
      <c r="CJ479" s="8"/>
      <c r="CK479" s="8"/>
      <c r="CL479" s="8"/>
      <c r="CM479" s="8"/>
      <c r="CN479" s="8"/>
      <c r="CO479" s="8"/>
      <c r="CP479" s="8"/>
      <c r="CQ479" s="8"/>
      <c r="CR479" s="8"/>
      <c r="CS479" s="8"/>
    </row>
    <row r="480" ht="14.25" customHeight="1">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c r="BC480" s="15"/>
      <c r="BD480" s="15"/>
      <c r="BE480" s="15"/>
      <c r="BF480" s="15"/>
      <c r="BG480" s="15"/>
      <c r="BH480" s="15"/>
      <c r="BI480" s="15"/>
      <c r="BJ480" s="15"/>
      <c r="BK480" s="15"/>
      <c r="BL480" s="15"/>
      <c r="BM480" s="15"/>
      <c r="BN480" s="15"/>
      <c r="BO480" s="15"/>
      <c r="BP480" s="15"/>
      <c r="BQ480" s="15"/>
      <c r="BR480" s="15"/>
      <c r="BS480" s="15"/>
      <c r="BT480" s="15"/>
      <c r="BU480" s="15"/>
      <c r="BV480" s="15"/>
      <c r="BW480" s="15"/>
      <c r="BX480" s="15"/>
      <c r="BY480" s="15"/>
      <c r="BZ480" s="15"/>
      <c r="CA480" s="8"/>
      <c r="CB480" s="8"/>
      <c r="CC480" s="8"/>
      <c r="CD480" s="8"/>
      <c r="CE480" s="8"/>
      <c r="CF480" s="8"/>
      <c r="CG480" s="8"/>
      <c r="CH480" s="8"/>
      <c r="CI480" s="8"/>
      <c r="CJ480" s="8"/>
      <c r="CK480" s="8"/>
      <c r="CL480" s="8"/>
      <c r="CM480" s="8"/>
      <c r="CN480" s="8"/>
      <c r="CO480" s="8"/>
      <c r="CP480" s="8"/>
      <c r="CQ480" s="8"/>
      <c r="CR480" s="8"/>
      <c r="CS480" s="8"/>
    </row>
    <row r="481" ht="14.25" customHeight="1">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5"/>
      <c r="BC481" s="15"/>
      <c r="BD481" s="15"/>
      <c r="BE481" s="15"/>
      <c r="BF481" s="15"/>
      <c r="BG481" s="15"/>
      <c r="BH481" s="15"/>
      <c r="BI481" s="15"/>
      <c r="BJ481" s="15"/>
      <c r="BK481" s="15"/>
      <c r="BL481" s="15"/>
      <c r="BM481" s="15"/>
      <c r="BN481" s="15"/>
      <c r="BO481" s="15"/>
      <c r="BP481" s="15"/>
      <c r="BQ481" s="15"/>
      <c r="BR481" s="15"/>
      <c r="BS481" s="15"/>
      <c r="BT481" s="15"/>
      <c r="BU481" s="15"/>
      <c r="BV481" s="15"/>
      <c r="BW481" s="15"/>
      <c r="BX481" s="15"/>
      <c r="BY481" s="15"/>
      <c r="BZ481" s="15"/>
      <c r="CA481" s="8"/>
      <c r="CB481" s="8"/>
      <c r="CC481" s="8"/>
      <c r="CD481" s="8"/>
      <c r="CE481" s="8"/>
      <c r="CF481" s="8"/>
      <c r="CG481" s="8"/>
      <c r="CH481" s="8"/>
      <c r="CI481" s="8"/>
      <c r="CJ481" s="8"/>
      <c r="CK481" s="8"/>
      <c r="CL481" s="8"/>
      <c r="CM481" s="8"/>
      <c r="CN481" s="8"/>
      <c r="CO481" s="8"/>
      <c r="CP481" s="8"/>
      <c r="CQ481" s="8"/>
      <c r="CR481" s="8"/>
      <c r="CS481" s="8"/>
    </row>
    <row r="482" ht="14.25" customHeight="1">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c r="BC482" s="15"/>
      <c r="BD482" s="15"/>
      <c r="BE482" s="15"/>
      <c r="BF482" s="15"/>
      <c r="BG482" s="15"/>
      <c r="BH482" s="15"/>
      <c r="BI482" s="15"/>
      <c r="BJ482" s="15"/>
      <c r="BK482" s="15"/>
      <c r="BL482" s="15"/>
      <c r="BM482" s="15"/>
      <c r="BN482" s="15"/>
      <c r="BO482" s="15"/>
      <c r="BP482" s="15"/>
      <c r="BQ482" s="15"/>
      <c r="BR482" s="15"/>
      <c r="BS482" s="15"/>
      <c r="BT482" s="15"/>
      <c r="BU482" s="15"/>
      <c r="BV482" s="15"/>
      <c r="BW482" s="15"/>
      <c r="BX482" s="15"/>
      <c r="BY482" s="15"/>
      <c r="BZ482" s="15"/>
      <c r="CA482" s="8"/>
      <c r="CB482" s="8"/>
      <c r="CC482" s="8"/>
      <c r="CD482" s="8"/>
      <c r="CE482" s="8"/>
      <c r="CF482" s="8"/>
      <c r="CG482" s="8"/>
      <c r="CH482" s="8"/>
      <c r="CI482" s="8"/>
      <c r="CJ482" s="8"/>
      <c r="CK482" s="8"/>
      <c r="CL482" s="8"/>
      <c r="CM482" s="8"/>
      <c r="CN482" s="8"/>
      <c r="CO482" s="8"/>
      <c r="CP482" s="8"/>
      <c r="CQ482" s="8"/>
      <c r="CR482" s="8"/>
      <c r="CS482" s="8"/>
    </row>
    <row r="483" ht="14.25" customHeight="1">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BW483" s="15"/>
      <c r="BX483" s="15"/>
      <c r="BY483" s="15"/>
      <c r="BZ483" s="15"/>
      <c r="CA483" s="8"/>
      <c r="CB483" s="8"/>
      <c r="CC483" s="8"/>
      <c r="CD483" s="8"/>
      <c r="CE483" s="8"/>
      <c r="CF483" s="8"/>
      <c r="CG483" s="8"/>
      <c r="CH483" s="8"/>
      <c r="CI483" s="8"/>
      <c r="CJ483" s="8"/>
      <c r="CK483" s="8"/>
      <c r="CL483" s="8"/>
      <c r="CM483" s="8"/>
      <c r="CN483" s="8"/>
      <c r="CO483" s="8"/>
      <c r="CP483" s="8"/>
      <c r="CQ483" s="8"/>
      <c r="CR483" s="8"/>
      <c r="CS483" s="8"/>
    </row>
    <row r="484" ht="14.25" customHeight="1">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BW484" s="15"/>
      <c r="BX484" s="15"/>
      <c r="BY484" s="15"/>
      <c r="BZ484" s="15"/>
      <c r="CA484" s="8"/>
      <c r="CB484" s="8"/>
      <c r="CC484" s="8"/>
      <c r="CD484" s="8"/>
      <c r="CE484" s="8"/>
      <c r="CF484" s="8"/>
      <c r="CG484" s="8"/>
      <c r="CH484" s="8"/>
      <c r="CI484" s="8"/>
      <c r="CJ484" s="8"/>
      <c r="CK484" s="8"/>
      <c r="CL484" s="8"/>
      <c r="CM484" s="8"/>
      <c r="CN484" s="8"/>
      <c r="CO484" s="8"/>
      <c r="CP484" s="8"/>
      <c r="CQ484" s="8"/>
      <c r="CR484" s="8"/>
      <c r="CS484" s="8"/>
    </row>
    <row r="485" ht="14.25" customHeight="1">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c r="AB485" s="15"/>
      <c r="AC485" s="15"/>
      <c r="AD485" s="15"/>
      <c r="AE485" s="15"/>
      <c r="AF485" s="15"/>
      <c r="AG485" s="15"/>
      <c r="AH485" s="15"/>
      <c r="AI485" s="15"/>
      <c r="AJ485" s="15"/>
      <c r="AK485" s="15"/>
      <c r="AL485" s="15"/>
      <c r="AM485" s="15"/>
      <c r="AN485" s="15"/>
      <c r="AO485" s="15"/>
      <c r="AP485" s="15"/>
      <c r="AQ485" s="15"/>
      <c r="AR485" s="15"/>
      <c r="AS485" s="15"/>
      <c r="AT485" s="15"/>
      <c r="AU485" s="15"/>
      <c r="AV485" s="15"/>
      <c r="AW485" s="15"/>
      <c r="AX485" s="15"/>
      <c r="AY485" s="15"/>
      <c r="AZ485" s="15"/>
      <c r="BA485" s="15"/>
      <c r="BB485" s="15"/>
      <c r="BC485" s="15"/>
      <c r="BD485" s="15"/>
      <c r="BE485" s="15"/>
      <c r="BF485" s="15"/>
      <c r="BG485" s="15"/>
      <c r="BH485" s="15"/>
      <c r="BI485" s="15"/>
      <c r="BJ485" s="15"/>
      <c r="BK485" s="15"/>
      <c r="BL485" s="15"/>
      <c r="BM485" s="15"/>
      <c r="BN485" s="15"/>
      <c r="BO485" s="15"/>
      <c r="BP485" s="15"/>
      <c r="BQ485" s="15"/>
      <c r="BR485" s="15"/>
      <c r="BS485" s="15"/>
      <c r="BT485" s="15"/>
      <c r="BU485" s="15"/>
      <c r="BV485" s="15"/>
      <c r="BW485" s="15"/>
      <c r="BX485" s="15"/>
      <c r="BY485" s="15"/>
      <c r="BZ485" s="15"/>
      <c r="CA485" s="8"/>
      <c r="CB485" s="8"/>
      <c r="CC485" s="8"/>
      <c r="CD485" s="8"/>
      <c r="CE485" s="8"/>
      <c r="CF485" s="8"/>
      <c r="CG485" s="8"/>
      <c r="CH485" s="8"/>
      <c r="CI485" s="8"/>
      <c r="CJ485" s="8"/>
      <c r="CK485" s="8"/>
      <c r="CL485" s="8"/>
      <c r="CM485" s="8"/>
      <c r="CN485" s="8"/>
      <c r="CO485" s="8"/>
      <c r="CP485" s="8"/>
      <c r="CQ485" s="8"/>
      <c r="CR485" s="8"/>
      <c r="CS485" s="8"/>
    </row>
    <row r="486" ht="14.25" customHeight="1">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BN486" s="15"/>
      <c r="BO486" s="15"/>
      <c r="BP486" s="15"/>
      <c r="BQ486" s="15"/>
      <c r="BR486" s="15"/>
      <c r="BS486" s="15"/>
      <c r="BT486" s="15"/>
      <c r="BU486" s="15"/>
      <c r="BV486" s="15"/>
      <c r="BW486" s="15"/>
      <c r="BX486" s="15"/>
      <c r="BY486" s="15"/>
      <c r="BZ486" s="15"/>
      <c r="CA486" s="8"/>
      <c r="CB486" s="8"/>
      <c r="CC486" s="8"/>
      <c r="CD486" s="8"/>
      <c r="CE486" s="8"/>
      <c r="CF486" s="8"/>
      <c r="CG486" s="8"/>
      <c r="CH486" s="8"/>
      <c r="CI486" s="8"/>
      <c r="CJ486" s="8"/>
      <c r="CK486" s="8"/>
      <c r="CL486" s="8"/>
      <c r="CM486" s="8"/>
      <c r="CN486" s="8"/>
      <c r="CO486" s="8"/>
      <c r="CP486" s="8"/>
      <c r="CQ486" s="8"/>
      <c r="CR486" s="8"/>
      <c r="CS486" s="8"/>
    </row>
    <row r="487" ht="14.25" customHeight="1">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c r="AB487" s="15"/>
      <c r="AC487" s="15"/>
      <c r="AD487" s="15"/>
      <c r="AE487" s="15"/>
      <c r="AF487" s="15"/>
      <c r="AG487" s="15"/>
      <c r="AH487" s="15"/>
      <c r="AI487" s="15"/>
      <c r="AJ487" s="15"/>
      <c r="AK487" s="15"/>
      <c r="AL487" s="15"/>
      <c r="AM487" s="15"/>
      <c r="AN487" s="15"/>
      <c r="AO487" s="15"/>
      <c r="AP487" s="15"/>
      <c r="AQ487" s="15"/>
      <c r="AR487" s="15"/>
      <c r="AS487" s="15"/>
      <c r="AT487" s="15"/>
      <c r="AU487" s="15"/>
      <c r="AV487" s="15"/>
      <c r="AW487" s="15"/>
      <c r="AX487" s="15"/>
      <c r="AY487" s="15"/>
      <c r="AZ487" s="15"/>
      <c r="BA487" s="15"/>
      <c r="BB487" s="15"/>
      <c r="BC487" s="15"/>
      <c r="BD487" s="15"/>
      <c r="BE487" s="15"/>
      <c r="BF487" s="15"/>
      <c r="BG487" s="15"/>
      <c r="BH487" s="15"/>
      <c r="BI487" s="15"/>
      <c r="BJ487" s="15"/>
      <c r="BK487" s="15"/>
      <c r="BL487" s="15"/>
      <c r="BM487" s="15"/>
      <c r="BN487" s="15"/>
      <c r="BO487" s="15"/>
      <c r="BP487" s="15"/>
      <c r="BQ487" s="15"/>
      <c r="BR487" s="15"/>
      <c r="BS487" s="15"/>
      <c r="BT487" s="15"/>
      <c r="BU487" s="15"/>
      <c r="BV487" s="15"/>
      <c r="BW487" s="15"/>
      <c r="BX487" s="15"/>
      <c r="BY487" s="15"/>
      <c r="BZ487" s="15"/>
      <c r="CA487" s="8"/>
      <c r="CB487" s="8"/>
      <c r="CC487" s="8"/>
      <c r="CD487" s="8"/>
      <c r="CE487" s="8"/>
      <c r="CF487" s="8"/>
      <c r="CG487" s="8"/>
      <c r="CH487" s="8"/>
      <c r="CI487" s="8"/>
      <c r="CJ487" s="8"/>
      <c r="CK487" s="8"/>
      <c r="CL487" s="8"/>
      <c r="CM487" s="8"/>
      <c r="CN487" s="8"/>
      <c r="CO487" s="8"/>
      <c r="CP487" s="8"/>
      <c r="CQ487" s="8"/>
      <c r="CR487" s="8"/>
      <c r="CS487" s="8"/>
    </row>
    <row r="488" ht="14.25" customHeight="1">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c r="BC488" s="15"/>
      <c r="BD488" s="15"/>
      <c r="BE488" s="15"/>
      <c r="BF488" s="15"/>
      <c r="BG488" s="15"/>
      <c r="BH488" s="15"/>
      <c r="BI488" s="15"/>
      <c r="BJ488" s="15"/>
      <c r="BK488" s="15"/>
      <c r="BL488" s="15"/>
      <c r="BM488" s="15"/>
      <c r="BN488" s="15"/>
      <c r="BO488" s="15"/>
      <c r="BP488" s="15"/>
      <c r="BQ488" s="15"/>
      <c r="BR488" s="15"/>
      <c r="BS488" s="15"/>
      <c r="BT488" s="15"/>
      <c r="BU488" s="15"/>
      <c r="BV488" s="15"/>
      <c r="BW488" s="15"/>
      <c r="BX488" s="15"/>
      <c r="BY488" s="15"/>
      <c r="BZ488" s="15"/>
      <c r="CA488" s="8"/>
      <c r="CB488" s="8"/>
      <c r="CC488" s="8"/>
      <c r="CD488" s="8"/>
      <c r="CE488" s="8"/>
      <c r="CF488" s="8"/>
      <c r="CG488" s="8"/>
      <c r="CH488" s="8"/>
      <c r="CI488" s="8"/>
      <c r="CJ488" s="8"/>
      <c r="CK488" s="8"/>
      <c r="CL488" s="8"/>
      <c r="CM488" s="8"/>
      <c r="CN488" s="8"/>
      <c r="CO488" s="8"/>
      <c r="CP488" s="8"/>
      <c r="CQ488" s="8"/>
      <c r="CR488" s="8"/>
      <c r="CS488" s="8"/>
    </row>
    <row r="489" ht="14.25" customHeight="1">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15"/>
      <c r="AF489" s="15"/>
      <c r="AG489" s="15"/>
      <c r="AH489" s="15"/>
      <c r="AI489" s="15"/>
      <c r="AJ489" s="15"/>
      <c r="AK489" s="15"/>
      <c r="AL489" s="15"/>
      <c r="AM489" s="15"/>
      <c r="AN489" s="15"/>
      <c r="AO489" s="15"/>
      <c r="AP489" s="15"/>
      <c r="AQ489" s="15"/>
      <c r="AR489" s="15"/>
      <c r="AS489" s="15"/>
      <c r="AT489" s="15"/>
      <c r="AU489" s="15"/>
      <c r="AV489" s="15"/>
      <c r="AW489" s="15"/>
      <c r="AX489" s="15"/>
      <c r="AY489" s="15"/>
      <c r="AZ489" s="15"/>
      <c r="BA489" s="15"/>
      <c r="BB489" s="15"/>
      <c r="BC489" s="15"/>
      <c r="BD489" s="15"/>
      <c r="BE489" s="15"/>
      <c r="BF489" s="15"/>
      <c r="BG489" s="15"/>
      <c r="BH489" s="15"/>
      <c r="BI489" s="15"/>
      <c r="BJ489" s="15"/>
      <c r="BK489" s="15"/>
      <c r="BL489" s="15"/>
      <c r="BM489" s="15"/>
      <c r="BN489" s="15"/>
      <c r="BO489" s="15"/>
      <c r="BP489" s="15"/>
      <c r="BQ489" s="15"/>
      <c r="BR489" s="15"/>
      <c r="BS489" s="15"/>
      <c r="BT489" s="15"/>
      <c r="BU489" s="15"/>
      <c r="BV489" s="15"/>
      <c r="BW489" s="15"/>
      <c r="BX489" s="15"/>
      <c r="BY489" s="15"/>
      <c r="BZ489" s="15"/>
      <c r="CA489" s="8"/>
      <c r="CB489" s="8"/>
      <c r="CC489" s="8"/>
      <c r="CD489" s="8"/>
      <c r="CE489" s="8"/>
      <c r="CF489" s="8"/>
      <c r="CG489" s="8"/>
      <c r="CH489" s="8"/>
      <c r="CI489" s="8"/>
      <c r="CJ489" s="8"/>
      <c r="CK489" s="8"/>
      <c r="CL489" s="8"/>
      <c r="CM489" s="8"/>
      <c r="CN489" s="8"/>
      <c r="CO489" s="8"/>
      <c r="CP489" s="8"/>
      <c r="CQ489" s="8"/>
      <c r="CR489" s="8"/>
      <c r="CS489" s="8"/>
    </row>
    <row r="490" ht="14.25" customHeight="1">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c r="BC490" s="15"/>
      <c r="BD490" s="15"/>
      <c r="BE490" s="15"/>
      <c r="BF490" s="15"/>
      <c r="BG490" s="15"/>
      <c r="BH490" s="15"/>
      <c r="BI490" s="15"/>
      <c r="BJ490" s="15"/>
      <c r="BK490" s="15"/>
      <c r="BL490" s="15"/>
      <c r="BM490" s="15"/>
      <c r="BN490" s="15"/>
      <c r="BO490" s="15"/>
      <c r="BP490" s="15"/>
      <c r="BQ490" s="15"/>
      <c r="BR490" s="15"/>
      <c r="BS490" s="15"/>
      <c r="BT490" s="15"/>
      <c r="BU490" s="15"/>
      <c r="BV490" s="15"/>
      <c r="BW490" s="15"/>
      <c r="BX490" s="15"/>
      <c r="BY490" s="15"/>
      <c r="BZ490" s="15"/>
      <c r="CA490" s="8"/>
      <c r="CB490" s="8"/>
      <c r="CC490" s="8"/>
      <c r="CD490" s="8"/>
      <c r="CE490" s="8"/>
      <c r="CF490" s="8"/>
      <c r="CG490" s="8"/>
      <c r="CH490" s="8"/>
      <c r="CI490" s="8"/>
      <c r="CJ490" s="8"/>
      <c r="CK490" s="8"/>
      <c r="CL490" s="8"/>
      <c r="CM490" s="8"/>
      <c r="CN490" s="8"/>
      <c r="CO490" s="8"/>
      <c r="CP490" s="8"/>
      <c r="CQ490" s="8"/>
      <c r="CR490" s="8"/>
      <c r="CS490" s="8"/>
    </row>
    <row r="491" ht="14.25" customHeight="1">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c r="AB491" s="15"/>
      <c r="AC491" s="15"/>
      <c r="AD491" s="15"/>
      <c r="AE491" s="15"/>
      <c r="AF491" s="15"/>
      <c r="AG491" s="15"/>
      <c r="AH491" s="15"/>
      <c r="AI491" s="15"/>
      <c r="AJ491" s="15"/>
      <c r="AK491" s="15"/>
      <c r="AL491" s="15"/>
      <c r="AM491" s="15"/>
      <c r="AN491" s="15"/>
      <c r="AO491" s="15"/>
      <c r="AP491" s="15"/>
      <c r="AQ491" s="15"/>
      <c r="AR491" s="15"/>
      <c r="AS491" s="15"/>
      <c r="AT491" s="15"/>
      <c r="AU491" s="15"/>
      <c r="AV491" s="15"/>
      <c r="AW491" s="15"/>
      <c r="AX491" s="15"/>
      <c r="AY491" s="15"/>
      <c r="AZ491" s="15"/>
      <c r="BA491" s="15"/>
      <c r="BB491" s="15"/>
      <c r="BC491" s="15"/>
      <c r="BD491" s="15"/>
      <c r="BE491" s="15"/>
      <c r="BF491" s="15"/>
      <c r="BG491" s="15"/>
      <c r="BH491" s="15"/>
      <c r="BI491" s="15"/>
      <c r="BJ491" s="15"/>
      <c r="BK491" s="15"/>
      <c r="BL491" s="15"/>
      <c r="BM491" s="15"/>
      <c r="BN491" s="15"/>
      <c r="BO491" s="15"/>
      <c r="BP491" s="15"/>
      <c r="BQ491" s="15"/>
      <c r="BR491" s="15"/>
      <c r="BS491" s="15"/>
      <c r="BT491" s="15"/>
      <c r="BU491" s="15"/>
      <c r="BV491" s="15"/>
      <c r="BW491" s="15"/>
      <c r="BX491" s="15"/>
      <c r="BY491" s="15"/>
      <c r="BZ491" s="15"/>
      <c r="CA491" s="8"/>
      <c r="CB491" s="8"/>
      <c r="CC491" s="8"/>
      <c r="CD491" s="8"/>
      <c r="CE491" s="8"/>
      <c r="CF491" s="8"/>
      <c r="CG491" s="8"/>
      <c r="CH491" s="8"/>
      <c r="CI491" s="8"/>
      <c r="CJ491" s="8"/>
      <c r="CK491" s="8"/>
      <c r="CL491" s="8"/>
      <c r="CM491" s="8"/>
      <c r="CN491" s="8"/>
      <c r="CO491" s="8"/>
      <c r="CP491" s="8"/>
      <c r="CQ491" s="8"/>
      <c r="CR491" s="8"/>
      <c r="CS491" s="8"/>
    </row>
    <row r="492" ht="14.25" customHeight="1">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c r="BC492" s="15"/>
      <c r="BD492" s="15"/>
      <c r="BE492" s="15"/>
      <c r="BF492" s="15"/>
      <c r="BG492" s="15"/>
      <c r="BH492" s="15"/>
      <c r="BI492" s="15"/>
      <c r="BJ492" s="15"/>
      <c r="BK492" s="15"/>
      <c r="BL492" s="15"/>
      <c r="BM492" s="15"/>
      <c r="BN492" s="15"/>
      <c r="BO492" s="15"/>
      <c r="BP492" s="15"/>
      <c r="BQ492" s="15"/>
      <c r="BR492" s="15"/>
      <c r="BS492" s="15"/>
      <c r="BT492" s="15"/>
      <c r="BU492" s="15"/>
      <c r="BV492" s="15"/>
      <c r="BW492" s="15"/>
      <c r="BX492" s="15"/>
      <c r="BY492" s="15"/>
      <c r="BZ492" s="15"/>
      <c r="CA492" s="8"/>
      <c r="CB492" s="8"/>
      <c r="CC492" s="8"/>
      <c r="CD492" s="8"/>
      <c r="CE492" s="8"/>
      <c r="CF492" s="8"/>
      <c r="CG492" s="8"/>
      <c r="CH492" s="8"/>
      <c r="CI492" s="8"/>
      <c r="CJ492" s="8"/>
      <c r="CK492" s="8"/>
      <c r="CL492" s="8"/>
      <c r="CM492" s="8"/>
      <c r="CN492" s="8"/>
      <c r="CO492" s="8"/>
      <c r="CP492" s="8"/>
      <c r="CQ492" s="8"/>
      <c r="CR492" s="8"/>
      <c r="CS492" s="8"/>
    </row>
    <row r="493" ht="14.25" customHeight="1">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c r="AB493" s="15"/>
      <c r="AC493" s="15"/>
      <c r="AD493" s="15"/>
      <c r="AE493" s="15"/>
      <c r="AF493" s="15"/>
      <c r="AG493" s="15"/>
      <c r="AH493" s="15"/>
      <c r="AI493" s="15"/>
      <c r="AJ493" s="15"/>
      <c r="AK493" s="15"/>
      <c r="AL493" s="15"/>
      <c r="AM493" s="15"/>
      <c r="AN493" s="15"/>
      <c r="AO493" s="15"/>
      <c r="AP493" s="15"/>
      <c r="AQ493" s="15"/>
      <c r="AR493" s="15"/>
      <c r="AS493" s="15"/>
      <c r="AT493" s="15"/>
      <c r="AU493" s="15"/>
      <c r="AV493" s="15"/>
      <c r="AW493" s="15"/>
      <c r="AX493" s="15"/>
      <c r="AY493" s="15"/>
      <c r="AZ493" s="15"/>
      <c r="BA493" s="15"/>
      <c r="BB493" s="15"/>
      <c r="BC493" s="15"/>
      <c r="BD493" s="15"/>
      <c r="BE493" s="15"/>
      <c r="BF493" s="15"/>
      <c r="BG493" s="15"/>
      <c r="BH493" s="15"/>
      <c r="BI493" s="15"/>
      <c r="BJ493" s="15"/>
      <c r="BK493" s="15"/>
      <c r="BL493" s="15"/>
      <c r="BM493" s="15"/>
      <c r="BN493" s="15"/>
      <c r="BO493" s="15"/>
      <c r="BP493" s="15"/>
      <c r="BQ493" s="15"/>
      <c r="BR493" s="15"/>
      <c r="BS493" s="15"/>
      <c r="BT493" s="15"/>
      <c r="BU493" s="15"/>
      <c r="BV493" s="15"/>
      <c r="BW493" s="15"/>
      <c r="BX493" s="15"/>
      <c r="BY493" s="15"/>
      <c r="BZ493" s="15"/>
      <c r="CA493" s="8"/>
      <c r="CB493" s="8"/>
      <c r="CC493" s="8"/>
      <c r="CD493" s="8"/>
      <c r="CE493" s="8"/>
      <c r="CF493" s="8"/>
      <c r="CG493" s="8"/>
      <c r="CH493" s="8"/>
      <c r="CI493" s="8"/>
      <c r="CJ493" s="8"/>
      <c r="CK493" s="8"/>
      <c r="CL493" s="8"/>
      <c r="CM493" s="8"/>
      <c r="CN493" s="8"/>
      <c r="CO493" s="8"/>
      <c r="CP493" s="8"/>
      <c r="CQ493" s="8"/>
      <c r="CR493" s="8"/>
      <c r="CS493" s="8"/>
    </row>
    <row r="494" ht="14.25" customHeight="1">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c r="BC494" s="15"/>
      <c r="BD494" s="15"/>
      <c r="BE494" s="15"/>
      <c r="BF494" s="15"/>
      <c r="BG494" s="15"/>
      <c r="BH494" s="15"/>
      <c r="BI494" s="15"/>
      <c r="BJ494" s="15"/>
      <c r="BK494" s="15"/>
      <c r="BL494" s="15"/>
      <c r="BM494" s="15"/>
      <c r="BN494" s="15"/>
      <c r="BO494" s="15"/>
      <c r="BP494" s="15"/>
      <c r="BQ494" s="15"/>
      <c r="BR494" s="15"/>
      <c r="BS494" s="15"/>
      <c r="BT494" s="15"/>
      <c r="BU494" s="15"/>
      <c r="BV494" s="15"/>
      <c r="BW494" s="15"/>
      <c r="BX494" s="15"/>
      <c r="BY494" s="15"/>
      <c r="BZ494" s="15"/>
      <c r="CA494" s="8"/>
      <c r="CB494" s="8"/>
      <c r="CC494" s="8"/>
      <c r="CD494" s="8"/>
      <c r="CE494" s="8"/>
      <c r="CF494" s="8"/>
      <c r="CG494" s="8"/>
      <c r="CH494" s="8"/>
      <c r="CI494" s="8"/>
      <c r="CJ494" s="8"/>
      <c r="CK494" s="8"/>
      <c r="CL494" s="8"/>
      <c r="CM494" s="8"/>
      <c r="CN494" s="8"/>
      <c r="CO494" s="8"/>
      <c r="CP494" s="8"/>
      <c r="CQ494" s="8"/>
      <c r="CR494" s="8"/>
      <c r="CS494" s="8"/>
    </row>
    <row r="495" ht="14.25" customHeight="1">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15"/>
      <c r="AF495" s="15"/>
      <c r="AG495" s="15"/>
      <c r="AH495" s="15"/>
      <c r="AI495" s="15"/>
      <c r="AJ495" s="15"/>
      <c r="AK495" s="15"/>
      <c r="AL495" s="15"/>
      <c r="AM495" s="15"/>
      <c r="AN495" s="15"/>
      <c r="AO495" s="15"/>
      <c r="AP495" s="15"/>
      <c r="AQ495" s="15"/>
      <c r="AR495" s="15"/>
      <c r="AS495" s="15"/>
      <c r="AT495" s="15"/>
      <c r="AU495" s="15"/>
      <c r="AV495" s="15"/>
      <c r="AW495" s="15"/>
      <c r="AX495" s="15"/>
      <c r="AY495" s="15"/>
      <c r="AZ495" s="15"/>
      <c r="BA495" s="15"/>
      <c r="BB495" s="15"/>
      <c r="BC495" s="15"/>
      <c r="BD495" s="15"/>
      <c r="BE495" s="15"/>
      <c r="BF495" s="15"/>
      <c r="BG495" s="15"/>
      <c r="BH495" s="15"/>
      <c r="BI495" s="15"/>
      <c r="BJ495" s="15"/>
      <c r="BK495" s="15"/>
      <c r="BL495" s="15"/>
      <c r="BM495" s="15"/>
      <c r="BN495" s="15"/>
      <c r="BO495" s="15"/>
      <c r="BP495" s="15"/>
      <c r="BQ495" s="15"/>
      <c r="BR495" s="15"/>
      <c r="BS495" s="15"/>
      <c r="BT495" s="15"/>
      <c r="BU495" s="15"/>
      <c r="BV495" s="15"/>
      <c r="BW495" s="15"/>
      <c r="BX495" s="15"/>
      <c r="BY495" s="15"/>
      <c r="BZ495" s="15"/>
      <c r="CA495" s="8"/>
      <c r="CB495" s="8"/>
      <c r="CC495" s="8"/>
      <c r="CD495" s="8"/>
      <c r="CE495" s="8"/>
      <c r="CF495" s="8"/>
      <c r="CG495" s="8"/>
      <c r="CH495" s="8"/>
      <c r="CI495" s="8"/>
      <c r="CJ495" s="8"/>
      <c r="CK495" s="8"/>
      <c r="CL495" s="8"/>
      <c r="CM495" s="8"/>
      <c r="CN495" s="8"/>
      <c r="CO495" s="8"/>
      <c r="CP495" s="8"/>
      <c r="CQ495" s="8"/>
      <c r="CR495" s="8"/>
      <c r="CS495" s="8"/>
    </row>
    <row r="496" ht="14.25" customHeight="1">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c r="BC496" s="15"/>
      <c r="BD496" s="15"/>
      <c r="BE496" s="15"/>
      <c r="BF496" s="15"/>
      <c r="BG496" s="15"/>
      <c r="BH496" s="15"/>
      <c r="BI496" s="15"/>
      <c r="BJ496" s="15"/>
      <c r="BK496" s="15"/>
      <c r="BL496" s="15"/>
      <c r="BM496" s="15"/>
      <c r="BN496" s="15"/>
      <c r="BO496" s="15"/>
      <c r="BP496" s="15"/>
      <c r="BQ496" s="15"/>
      <c r="BR496" s="15"/>
      <c r="BS496" s="15"/>
      <c r="BT496" s="15"/>
      <c r="BU496" s="15"/>
      <c r="BV496" s="15"/>
      <c r="BW496" s="15"/>
      <c r="BX496" s="15"/>
      <c r="BY496" s="15"/>
      <c r="BZ496" s="15"/>
      <c r="CA496" s="8"/>
      <c r="CB496" s="8"/>
      <c r="CC496" s="8"/>
      <c r="CD496" s="8"/>
      <c r="CE496" s="8"/>
      <c r="CF496" s="8"/>
      <c r="CG496" s="8"/>
      <c r="CH496" s="8"/>
      <c r="CI496" s="8"/>
      <c r="CJ496" s="8"/>
      <c r="CK496" s="8"/>
      <c r="CL496" s="8"/>
      <c r="CM496" s="8"/>
      <c r="CN496" s="8"/>
      <c r="CO496" s="8"/>
      <c r="CP496" s="8"/>
      <c r="CQ496" s="8"/>
      <c r="CR496" s="8"/>
      <c r="CS496" s="8"/>
    </row>
    <row r="497" ht="14.25" customHeight="1">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c r="AB497" s="15"/>
      <c r="AC497" s="15"/>
      <c r="AD497" s="15"/>
      <c r="AE497" s="15"/>
      <c r="AF497" s="15"/>
      <c r="AG497" s="15"/>
      <c r="AH497" s="15"/>
      <c r="AI497" s="15"/>
      <c r="AJ497" s="15"/>
      <c r="AK497" s="15"/>
      <c r="AL497" s="15"/>
      <c r="AM497" s="15"/>
      <c r="AN497" s="15"/>
      <c r="AO497" s="15"/>
      <c r="AP497" s="15"/>
      <c r="AQ497" s="15"/>
      <c r="AR497" s="15"/>
      <c r="AS497" s="15"/>
      <c r="AT497" s="15"/>
      <c r="AU497" s="15"/>
      <c r="AV497" s="15"/>
      <c r="AW497" s="15"/>
      <c r="AX497" s="15"/>
      <c r="AY497" s="15"/>
      <c r="AZ497" s="15"/>
      <c r="BA497" s="15"/>
      <c r="BB497" s="15"/>
      <c r="BC497" s="15"/>
      <c r="BD497" s="15"/>
      <c r="BE497" s="15"/>
      <c r="BF497" s="15"/>
      <c r="BG497" s="15"/>
      <c r="BH497" s="15"/>
      <c r="BI497" s="15"/>
      <c r="BJ497" s="15"/>
      <c r="BK497" s="15"/>
      <c r="BL497" s="15"/>
      <c r="BM497" s="15"/>
      <c r="BN497" s="15"/>
      <c r="BO497" s="15"/>
      <c r="BP497" s="15"/>
      <c r="BQ497" s="15"/>
      <c r="BR497" s="15"/>
      <c r="BS497" s="15"/>
      <c r="BT497" s="15"/>
      <c r="BU497" s="15"/>
      <c r="BV497" s="15"/>
      <c r="BW497" s="15"/>
      <c r="BX497" s="15"/>
      <c r="BY497" s="15"/>
      <c r="BZ497" s="15"/>
      <c r="CA497" s="8"/>
      <c r="CB497" s="8"/>
      <c r="CC497" s="8"/>
      <c r="CD497" s="8"/>
      <c r="CE497" s="8"/>
      <c r="CF497" s="8"/>
      <c r="CG497" s="8"/>
      <c r="CH497" s="8"/>
      <c r="CI497" s="8"/>
      <c r="CJ497" s="8"/>
      <c r="CK497" s="8"/>
      <c r="CL497" s="8"/>
      <c r="CM497" s="8"/>
      <c r="CN497" s="8"/>
      <c r="CO497" s="8"/>
      <c r="CP497" s="8"/>
      <c r="CQ497" s="8"/>
      <c r="CR497" s="8"/>
      <c r="CS497" s="8"/>
    </row>
    <row r="498" ht="14.25" customHeight="1">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c r="BC498" s="15"/>
      <c r="BD498" s="15"/>
      <c r="BE498" s="15"/>
      <c r="BF498" s="15"/>
      <c r="BG498" s="15"/>
      <c r="BH498" s="15"/>
      <c r="BI498" s="15"/>
      <c r="BJ498" s="15"/>
      <c r="BK498" s="15"/>
      <c r="BL498" s="15"/>
      <c r="BM498" s="15"/>
      <c r="BN498" s="15"/>
      <c r="BO498" s="15"/>
      <c r="BP498" s="15"/>
      <c r="BQ498" s="15"/>
      <c r="BR498" s="15"/>
      <c r="BS498" s="15"/>
      <c r="BT498" s="15"/>
      <c r="BU498" s="15"/>
      <c r="BV498" s="15"/>
      <c r="BW498" s="15"/>
      <c r="BX498" s="15"/>
      <c r="BY498" s="15"/>
      <c r="BZ498" s="15"/>
      <c r="CA498" s="8"/>
      <c r="CB498" s="8"/>
      <c r="CC498" s="8"/>
      <c r="CD498" s="8"/>
      <c r="CE498" s="8"/>
      <c r="CF498" s="8"/>
      <c r="CG498" s="8"/>
      <c r="CH498" s="8"/>
      <c r="CI498" s="8"/>
      <c r="CJ498" s="8"/>
      <c r="CK498" s="8"/>
      <c r="CL498" s="8"/>
      <c r="CM498" s="8"/>
      <c r="CN498" s="8"/>
      <c r="CO498" s="8"/>
      <c r="CP498" s="8"/>
      <c r="CQ498" s="8"/>
      <c r="CR498" s="8"/>
      <c r="CS498" s="8"/>
    </row>
    <row r="499" ht="14.25" customHeight="1">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c r="AB499" s="15"/>
      <c r="AC499" s="15"/>
      <c r="AD499" s="15"/>
      <c r="AE499" s="15"/>
      <c r="AF499" s="15"/>
      <c r="AG499" s="15"/>
      <c r="AH499" s="15"/>
      <c r="AI499" s="15"/>
      <c r="AJ499" s="15"/>
      <c r="AK499" s="15"/>
      <c r="AL499" s="15"/>
      <c r="AM499" s="15"/>
      <c r="AN499" s="15"/>
      <c r="AO499" s="15"/>
      <c r="AP499" s="15"/>
      <c r="AQ499" s="15"/>
      <c r="AR499" s="15"/>
      <c r="AS499" s="15"/>
      <c r="AT499" s="15"/>
      <c r="AU499" s="15"/>
      <c r="AV499" s="15"/>
      <c r="AW499" s="15"/>
      <c r="AX499" s="15"/>
      <c r="AY499" s="15"/>
      <c r="AZ499" s="15"/>
      <c r="BA499" s="15"/>
      <c r="BB499" s="15"/>
      <c r="BC499" s="15"/>
      <c r="BD499" s="15"/>
      <c r="BE499" s="15"/>
      <c r="BF499" s="15"/>
      <c r="BG499" s="15"/>
      <c r="BH499" s="15"/>
      <c r="BI499" s="15"/>
      <c r="BJ499" s="15"/>
      <c r="BK499" s="15"/>
      <c r="BL499" s="15"/>
      <c r="BM499" s="15"/>
      <c r="BN499" s="15"/>
      <c r="BO499" s="15"/>
      <c r="BP499" s="15"/>
      <c r="BQ499" s="15"/>
      <c r="BR499" s="15"/>
      <c r="BS499" s="15"/>
      <c r="BT499" s="15"/>
      <c r="BU499" s="15"/>
      <c r="BV499" s="15"/>
      <c r="BW499" s="15"/>
      <c r="BX499" s="15"/>
      <c r="BY499" s="15"/>
      <c r="BZ499" s="15"/>
      <c r="CA499" s="8"/>
      <c r="CB499" s="8"/>
      <c r="CC499" s="8"/>
      <c r="CD499" s="8"/>
      <c r="CE499" s="8"/>
      <c r="CF499" s="8"/>
      <c r="CG499" s="8"/>
      <c r="CH499" s="8"/>
      <c r="CI499" s="8"/>
      <c r="CJ499" s="8"/>
      <c r="CK499" s="8"/>
      <c r="CL499" s="8"/>
      <c r="CM499" s="8"/>
      <c r="CN499" s="8"/>
      <c r="CO499" s="8"/>
      <c r="CP499" s="8"/>
      <c r="CQ499" s="8"/>
      <c r="CR499" s="8"/>
      <c r="CS499" s="8"/>
    </row>
    <row r="500" ht="14.25" customHeight="1">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c r="BC500" s="15"/>
      <c r="BD500" s="15"/>
      <c r="BE500" s="15"/>
      <c r="BF500" s="15"/>
      <c r="BG500" s="15"/>
      <c r="BH500" s="15"/>
      <c r="BI500" s="15"/>
      <c r="BJ500" s="15"/>
      <c r="BK500" s="15"/>
      <c r="BL500" s="15"/>
      <c r="BM500" s="15"/>
      <c r="BN500" s="15"/>
      <c r="BO500" s="15"/>
      <c r="BP500" s="15"/>
      <c r="BQ500" s="15"/>
      <c r="BR500" s="15"/>
      <c r="BS500" s="15"/>
      <c r="BT500" s="15"/>
      <c r="BU500" s="15"/>
      <c r="BV500" s="15"/>
      <c r="BW500" s="15"/>
      <c r="BX500" s="15"/>
      <c r="BY500" s="15"/>
      <c r="BZ500" s="15"/>
      <c r="CA500" s="8"/>
      <c r="CB500" s="8"/>
      <c r="CC500" s="8"/>
      <c r="CD500" s="8"/>
      <c r="CE500" s="8"/>
      <c r="CF500" s="8"/>
      <c r="CG500" s="8"/>
      <c r="CH500" s="8"/>
      <c r="CI500" s="8"/>
      <c r="CJ500" s="8"/>
      <c r="CK500" s="8"/>
      <c r="CL500" s="8"/>
      <c r="CM500" s="8"/>
      <c r="CN500" s="8"/>
      <c r="CO500" s="8"/>
      <c r="CP500" s="8"/>
      <c r="CQ500" s="8"/>
      <c r="CR500" s="8"/>
      <c r="CS500" s="8"/>
    </row>
    <row r="501" ht="14.25" customHeight="1">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c r="AB501" s="15"/>
      <c r="AC501" s="15"/>
      <c r="AD501" s="15"/>
      <c r="AE501" s="15"/>
      <c r="AF501" s="15"/>
      <c r="AG501" s="15"/>
      <c r="AH501" s="15"/>
      <c r="AI501" s="15"/>
      <c r="AJ501" s="15"/>
      <c r="AK501" s="15"/>
      <c r="AL501" s="15"/>
      <c r="AM501" s="15"/>
      <c r="AN501" s="15"/>
      <c r="AO501" s="15"/>
      <c r="AP501" s="15"/>
      <c r="AQ501" s="15"/>
      <c r="AR501" s="15"/>
      <c r="AS501" s="15"/>
      <c r="AT501" s="15"/>
      <c r="AU501" s="15"/>
      <c r="AV501" s="15"/>
      <c r="AW501" s="15"/>
      <c r="AX501" s="15"/>
      <c r="AY501" s="15"/>
      <c r="AZ501" s="15"/>
      <c r="BA501" s="15"/>
      <c r="BB501" s="15"/>
      <c r="BC501" s="15"/>
      <c r="BD501" s="15"/>
      <c r="BE501" s="15"/>
      <c r="BF501" s="15"/>
      <c r="BG501" s="15"/>
      <c r="BH501" s="15"/>
      <c r="BI501" s="15"/>
      <c r="BJ501" s="15"/>
      <c r="BK501" s="15"/>
      <c r="BL501" s="15"/>
      <c r="BM501" s="15"/>
      <c r="BN501" s="15"/>
      <c r="BO501" s="15"/>
      <c r="BP501" s="15"/>
      <c r="BQ501" s="15"/>
      <c r="BR501" s="15"/>
      <c r="BS501" s="15"/>
      <c r="BT501" s="15"/>
      <c r="BU501" s="15"/>
      <c r="BV501" s="15"/>
      <c r="BW501" s="15"/>
      <c r="BX501" s="15"/>
      <c r="BY501" s="15"/>
      <c r="BZ501" s="15"/>
      <c r="CA501" s="8"/>
      <c r="CB501" s="8"/>
      <c r="CC501" s="8"/>
      <c r="CD501" s="8"/>
      <c r="CE501" s="8"/>
      <c r="CF501" s="8"/>
      <c r="CG501" s="8"/>
      <c r="CH501" s="8"/>
      <c r="CI501" s="8"/>
      <c r="CJ501" s="8"/>
      <c r="CK501" s="8"/>
      <c r="CL501" s="8"/>
      <c r="CM501" s="8"/>
      <c r="CN501" s="8"/>
      <c r="CO501" s="8"/>
      <c r="CP501" s="8"/>
      <c r="CQ501" s="8"/>
      <c r="CR501" s="8"/>
      <c r="CS501" s="8"/>
    </row>
    <row r="502" ht="14.25" customHeight="1">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c r="BC502" s="15"/>
      <c r="BD502" s="15"/>
      <c r="BE502" s="15"/>
      <c r="BF502" s="15"/>
      <c r="BG502" s="15"/>
      <c r="BH502" s="15"/>
      <c r="BI502" s="15"/>
      <c r="BJ502" s="15"/>
      <c r="BK502" s="15"/>
      <c r="BL502" s="15"/>
      <c r="BM502" s="15"/>
      <c r="BN502" s="15"/>
      <c r="BO502" s="15"/>
      <c r="BP502" s="15"/>
      <c r="BQ502" s="15"/>
      <c r="BR502" s="15"/>
      <c r="BS502" s="15"/>
      <c r="BT502" s="15"/>
      <c r="BU502" s="15"/>
      <c r="BV502" s="15"/>
      <c r="BW502" s="15"/>
      <c r="BX502" s="15"/>
      <c r="BY502" s="15"/>
      <c r="BZ502" s="15"/>
      <c r="CA502" s="8"/>
      <c r="CB502" s="8"/>
      <c r="CC502" s="8"/>
      <c r="CD502" s="8"/>
      <c r="CE502" s="8"/>
      <c r="CF502" s="8"/>
      <c r="CG502" s="8"/>
      <c r="CH502" s="8"/>
      <c r="CI502" s="8"/>
      <c r="CJ502" s="8"/>
      <c r="CK502" s="8"/>
      <c r="CL502" s="8"/>
      <c r="CM502" s="8"/>
      <c r="CN502" s="8"/>
      <c r="CO502" s="8"/>
      <c r="CP502" s="8"/>
      <c r="CQ502" s="8"/>
      <c r="CR502" s="8"/>
      <c r="CS502" s="8"/>
    </row>
    <row r="503" ht="14.25" customHeight="1">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c r="AB503" s="15"/>
      <c r="AC503" s="15"/>
      <c r="AD503" s="15"/>
      <c r="AE503" s="15"/>
      <c r="AF503" s="15"/>
      <c r="AG503" s="15"/>
      <c r="AH503" s="15"/>
      <c r="AI503" s="15"/>
      <c r="AJ503" s="15"/>
      <c r="AK503" s="15"/>
      <c r="AL503" s="15"/>
      <c r="AM503" s="15"/>
      <c r="AN503" s="15"/>
      <c r="AO503" s="15"/>
      <c r="AP503" s="15"/>
      <c r="AQ503" s="15"/>
      <c r="AR503" s="15"/>
      <c r="AS503" s="15"/>
      <c r="AT503" s="15"/>
      <c r="AU503" s="15"/>
      <c r="AV503" s="15"/>
      <c r="AW503" s="15"/>
      <c r="AX503" s="15"/>
      <c r="AY503" s="15"/>
      <c r="AZ503" s="15"/>
      <c r="BA503" s="15"/>
      <c r="BB503" s="15"/>
      <c r="BC503" s="15"/>
      <c r="BD503" s="15"/>
      <c r="BE503" s="15"/>
      <c r="BF503" s="15"/>
      <c r="BG503" s="15"/>
      <c r="BH503" s="15"/>
      <c r="BI503" s="15"/>
      <c r="BJ503" s="15"/>
      <c r="BK503" s="15"/>
      <c r="BL503" s="15"/>
      <c r="BM503" s="15"/>
      <c r="BN503" s="15"/>
      <c r="BO503" s="15"/>
      <c r="BP503" s="15"/>
      <c r="BQ503" s="15"/>
      <c r="BR503" s="15"/>
      <c r="BS503" s="15"/>
      <c r="BT503" s="15"/>
      <c r="BU503" s="15"/>
      <c r="BV503" s="15"/>
      <c r="BW503" s="15"/>
      <c r="BX503" s="15"/>
      <c r="BY503" s="15"/>
      <c r="BZ503" s="15"/>
      <c r="CA503" s="8"/>
      <c r="CB503" s="8"/>
      <c r="CC503" s="8"/>
      <c r="CD503" s="8"/>
      <c r="CE503" s="8"/>
      <c r="CF503" s="8"/>
      <c r="CG503" s="8"/>
      <c r="CH503" s="8"/>
      <c r="CI503" s="8"/>
      <c r="CJ503" s="8"/>
      <c r="CK503" s="8"/>
      <c r="CL503" s="8"/>
      <c r="CM503" s="8"/>
      <c r="CN503" s="8"/>
      <c r="CO503" s="8"/>
      <c r="CP503" s="8"/>
      <c r="CQ503" s="8"/>
      <c r="CR503" s="8"/>
      <c r="CS503" s="8"/>
    </row>
    <row r="504" ht="14.25" customHeight="1">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c r="BC504" s="15"/>
      <c r="BD504" s="15"/>
      <c r="BE504" s="15"/>
      <c r="BF504" s="15"/>
      <c r="BG504" s="15"/>
      <c r="BH504" s="15"/>
      <c r="BI504" s="15"/>
      <c r="BJ504" s="15"/>
      <c r="BK504" s="15"/>
      <c r="BL504" s="15"/>
      <c r="BM504" s="15"/>
      <c r="BN504" s="15"/>
      <c r="BO504" s="15"/>
      <c r="BP504" s="15"/>
      <c r="BQ504" s="15"/>
      <c r="BR504" s="15"/>
      <c r="BS504" s="15"/>
      <c r="BT504" s="15"/>
      <c r="BU504" s="15"/>
      <c r="BV504" s="15"/>
      <c r="BW504" s="15"/>
      <c r="BX504" s="15"/>
      <c r="BY504" s="15"/>
      <c r="BZ504" s="15"/>
      <c r="CA504" s="8"/>
      <c r="CB504" s="8"/>
      <c r="CC504" s="8"/>
      <c r="CD504" s="8"/>
      <c r="CE504" s="8"/>
      <c r="CF504" s="8"/>
      <c r="CG504" s="8"/>
      <c r="CH504" s="8"/>
      <c r="CI504" s="8"/>
      <c r="CJ504" s="8"/>
      <c r="CK504" s="8"/>
      <c r="CL504" s="8"/>
      <c r="CM504" s="8"/>
      <c r="CN504" s="8"/>
      <c r="CO504" s="8"/>
      <c r="CP504" s="8"/>
      <c r="CQ504" s="8"/>
      <c r="CR504" s="8"/>
      <c r="CS504" s="8"/>
    </row>
    <row r="505" ht="14.25" customHeight="1">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c r="AB505" s="15"/>
      <c r="AC505" s="15"/>
      <c r="AD505" s="15"/>
      <c r="AE505" s="15"/>
      <c r="AF505" s="15"/>
      <c r="AG505" s="15"/>
      <c r="AH505" s="15"/>
      <c r="AI505" s="15"/>
      <c r="AJ505" s="15"/>
      <c r="AK505" s="15"/>
      <c r="AL505" s="15"/>
      <c r="AM505" s="15"/>
      <c r="AN505" s="15"/>
      <c r="AO505" s="15"/>
      <c r="AP505" s="15"/>
      <c r="AQ505" s="15"/>
      <c r="AR505" s="15"/>
      <c r="AS505" s="15"/>
      <c r="AT505" s="15"/>
      <c r="AU505" s="15"/>
      <c r="AV505" s="15"/>
      <c r="AW505" s="15"/>
      <c r="AX505" s="15"/>
      <c r="AY505" s="15"/>
      <c r="AZ505" s="15"/>
      <c r="BA505" s="15"/>
      <c r="BB505" s="15"/>
      <c r="BC505" s="15"/>
      <c r="BD505" s="15"/>
      <c r="BE505" s="15"/>
      <c r="BF505" s="15"/>
      <c r="BG505" s="15"/>
      <c r="BH505" s="15"/>
      <c r="BI505" s="15"/>
      <c r="BJ505" s="15"/>
      <c r="BK505" s="15"/>
      <c r="BL505" s="15"/>
      <c r="BM505" s="15"/>
      <c r="BN505" s="15"/>
      <c r="BO505" s="15"/>
      <c r="BP505" s="15"/>
      <c r="BQ505" s="15"/>
      <c r="BR505" s="15"/>
      <c r="BS505" s="15"/>
      <c r="BT505" s="15"/>
      <c r="BU505" s="15"/>
      <c r="BV505" s="15"/>
      <c r="BW505" s="15"/>
      <c r="BX505" s="15"/>
      <c r="BY505" s="15"/>
      <c r="BZ505" s="15"/>
      <c r="CA505" s="8"/>
      <c r="CB505" s="8"/>
      <c r="CC505" s="8"/>
      <c r="CD505" s="8"/>
      <c r="CE505" s="8"/>
      <c r="CF505" s="8"/>
      <c r="CG505" s="8"/>
      <c r="CH505" s="8"/>
      <c r="CI505" s="8"/>
      <c r="CJ505" s="8"/>
      <c r="CK505" s="8"/>
      <c r="CL505" s="8"/>
      <c r="CM505" s="8"/>
      <c r="CN505" s="8"/>
      <c r="CO505" s="8"/>
      <c r="CP505" s="8"/>
      <c r="CQ505" s="8"/>
      <c r="CR505" s="8"/>
      <c r="CS505" s="8"/>
    </row>
    <row r="506" ht="14.25" customHeight="1">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c r="BC506" s="15"/>
      <c r="BD506" s="15"/>
      <c r="BE506" s="15"/>
      <c r="BF506" s="15"/>
      <c r="BG506" s="15"/>
      <c r="BH506" s="15"/>
      <c r="BI506" s="15"/>
      <c r="BJ506" s="15"/>
      <c r="BK506" s="15"/>
      <c r="BL506" s="15"/>
      <c r="BM506" s="15"/>
      <c r="BN506" s="15"/>
      <c r="BO506" s="15"/>
      <c r="BP506" s="15"/>
      <c r="BQ506" s="15"/>
      <c r="BR506" s="15"/>
      <c r="BS506" s="15"/>
      <c r="BT506" s="15"/>
      <c r="BU506" s="15"/>
      <c r="BV506" s="15"/>
      <c r="BW506" s="15"/>
      <c r="BX506" s="15"/>
      <c r="BY506" s="15"/>
      <c r="BZ506" s="15"/>
      <c r="CA506" s="8"/>
      <c r="CB506" s="8"/>
      <c r="CC506" s="8"/>
      <c r="CD506" s="8"/>
      <c r="CE506" s="8"/>
      <c r="CF506" s="8"/>
      <c r="CG506" s="8"/>
      <c r="CH506" s="8"/>
      <c r="CI506" s="8"/>
      <c r="CJ506" s="8"/>
      <c r="CK506" s="8"/>
      <c r="CL506" s="8"/>
      <c r="CM506" s="8"/>
      <c r="CN506" s="8"/>
      <c r="CO506" s="8"/>
      <c r="CP506" s="8"/>
      <c r="CQ506" s="8"/>
      <c r="CR506" s="8"/>
      <c r="CS506" s="8"/>
    </row>
    <row r="507" ht="14.25" customHeight="1">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c r="AB507" s="15"/>
      <c r="AC507" s="15"/>
      <c r="AD507" s="15"/>
      <c r="AE507" s="15"/>
      <c r="AF507" s="15"/>
      <c r="AG507" s="15"/>
      <c r="AH507" s="15"/>
      <c r="AI507" s="15"/>
      <c r="AJ507" s="15"/>
      <c r="AK507" s="15"/>
      <c r="AL507" s="15"/>
      <c r="AM507" s="15"/>
      <c r="AN507" s="15"/>
      <c r="AO507" s="15"/>
      <c r="AP507" s="15"/>
      <c r="AQ507" s="15"/>
      <c r="AR507" s="15"/>
      <c r="AS507" s="15"/>
      <c r="AT507" s="15"/>
      <c r="AU507" s="15"/>
      <c r="AV507" s="15"/>
      <c r="AW507" s="15"/>
      <c r="AX507" s="15"/>
      <c r="AY507" s="15"/>
      <c r="AZ507" s="15"/>
      <c r="BA507" s="15"/>
      <c r="BB507" s="15"/>
      <c r="BC507" s="15"/>
      <c r="BD507" s="15"/>
      <c r="BE507" s="15"/>
      <c r="BF507" s="15"/>
      <c r="BG507" s="15"/>
      <c r="BH507" s="15"/>
      <c r="BI507" s="15"/>
      <c r="BJ507" s="15"/>
      <c r="BK507" s="15"/>
      <c r="BL507" s="15"/>
      <c r="BM507" s="15"/>
      <c r="BN507" s="15"/>
      <c r="BO507" s="15"/>
      <c r="BP507" s="15"/>
      <c r="BQ507" s="15"/>
      <c r="BR507" s="15"/>
      <c r="BS507" s="15"/>
      <c r="BT507" s="15"/>
      <c r="BU507" s="15"/>
      <c r="BV507" s="15"/>
      <c r="BW507" s="15"/>
      <c r="BX507" s="15"/>
      <c r="BY507" s="15"/>
      <c r="BZ507" s="15"/>
      <c r="CA507" s="8"/>
      <c r="CB507" s="8"/>
      <c r="CC507" s="8"/>
      <c r="CD507" s="8"/>
      <c r="CE507" s="8"/>
      <c r="CF507" s="8"/>
      <c r="CG507" s="8"/>
      <c r="CH507" s="8"/>
      <c r="CI507" s="8"/>
      <c r="CJ507" s="8"/>
      <c r="CK507" s="8"/>
      <c r="CL507" s="8"/>
      <c r="CM507" s="8"/>
      <c r="CN507" s="8"/>
      <c r="CO507" s="8"/>
      <c r="CP507" s="8"/>
      <c r="CQ507" s="8"/>
      <c r="CR507" s="8"/>
      <c r="CS507" s="8"/>
    </row>
    <row r="508" ht="14.25" customHeight="1">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c r="BC508" s="15"/>
      <c r="BD508" s="15"/>
      <c r="BE508" s="15"/>
      <c r="BF508" s="15"/>
      <c r="BG508" s="15"/>
      <c r="BH508" s="15"/>
      <c r="BI508" s="15"/>
      <c r="BJ508" s="15"/>
      <c r="BK508" s="15"/>
      <c r="BL508" s="15"/>
      <c r="BM508" s="15"/>
      <c r="BN508" s="15"/>
      <c r="BO508" s="15"/>
      <c r="BP508" s="15"/>
      <c r="BQ508" s="15"/>
      <c r="BR508" s="15"/>
      <c r="BS508" s="15"/>
      <c r="BT508" s="15"/>
      <c r="BU508" s="15"/>
      <c r="BV508" s="15"/>
      <c r="BW508" s="15"/>
      <c r="BX508" s="15"/>
      <c r="BY508" s="15"/>
      <c r="BZ508" s="15"/>
      <c r="CA508" s="8"/>
      <c r="CB508" s="8"/>
      <c r="CC508" s="8"/>
      <c r="CD508" s="8"/>
      <c r="CE508" s="8"/>
      <c r="CF508" s="8"/>
      <c r="CG508" s="8"/>
      <c r="CH508" s="8"/>
      <c r="CI508" s="8"/>
      <c r="CJ508" s="8"/>
      <c r="CK508" s="8"/>
      <c r="CL508" s="8"/>
      <c r="CM508" s="8"/>
      <c r="CN508" s="8"/>
      <c r="CO508" s="8"/>
      <c r="CP508" s="8"/>
      <c r="CQ508" s="8"/>
      <c r="CR508" s="8"/>
      <c r="CS508" s="8"/>
    </row>
    <row r="509" ht="14.25" customHeight="1">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c r="AB509" s="15"/>
      <c r="AC509" s="15"/>
      <c r="AD509" s="15"/>
      <c r="AE509" s="15"/>
      <c r="AF509" s="15"/>
      <c r="AG509" s="15"/>
      <c r="AH509" s="15"/>
      <c r="AI509" s="15"/>
      <c r="AJ509" s="15"/>
      <c r="AK509" s="15"/>
      <c r="AL509" s="15"/>
      <c r="AM509" s="15"/>
      <c r="AN509" s="15"/>
      <c r="AO509" s="15"/>
      <c r="AP509" s="15"/>
      <c r="AQ509" s="15"/>
      <c r="AR509" s="15"/>
      <c r="AS509" s="15"/>
      <c r="AT509" s="15"/>
      <c r="AU509" s="15"/>
      <c r="AV509" s="15"/>
      <c r="AW509" s="15"/>
      <c r="AX509" s="15"/>
      <c r="AY509" s="15"/>
      <c r="AZ509" s="15"/>
      <c r="BA509" s="15"/>
      <c r="BB509" s="15"/>
      <c r="BC509" s="15"/>
      <c r="BD509" s="15"/>
      <c r="BE509" s="15"/>
      <c r="BF509" s="15"/>
      <c r="BG509" s="15"/>
      <c r="BH509" s="15"/>
      <c r="BI509" s="15"/>
      <c r="BJ509" s="15"/>
      <c r="BK509" s="15"/>
      <c r="BL509" s="15"/>
      <c r="BM509" s="15"/>
      <c r="BN509" s="15"/>
      <c r="BO509" s="15"/>
      <c r="BP509" s="15"/>
      <c r="BQ509" s="15"/>
      <c r="BR509" s="15"/>
      <c r="BS509" s="15"/>
      <c r="BT509" s="15"/>
      <c r="BU509" s="15"/>
      <c r="BV509" s="15"/>
      <c r="BW509" s="15"/>
      <c r="BX509" s="15"/>
      <c r="BY509" s="15"/>
      <c r="BZ509" s="15"/>
      <c r="CA509" s="8"/>
      <c r="CB509" s="8"/>
      <c r="CC509" s="8"/>
      <c r="CD509" s="8"/>
      <c r="CE509" s="8"/>
      <c r="CF509" s="8"/>
      <c r="CG509" s="8"/>
      <c r="CH509" s="8"/>
      <c r="CI509" s="8"/>
      <c r="CJ509" s="8"/>
      <c r="CK509" s="8"/>
      <c r="CL509" s="8"/>
      <c r="CM509" s="8"/>
      <c r="CN509" s="8"/>
      <c r="CO509" s="8"/>
      <c r="CP509" s="8"/>
      <c r="CQ509" s="8"/>
      <c r="CR509" s="8"/>
      <c r="CS509" s="8"/>
    </row>
    <row r="510" ht="14.25" customHeight="1">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c r="BC510" s="15"/>
      <c r="BD510" s="15"/>
      <c r="BE510" s="15"/>
      <c r="BF510" s="15"/>
      <c r="BG510" s="15"/>
      <c r="BH510" s="15"/>
      <c r="BI510" s="15"/>
      <c r="BJ510" s="15"/>
      <c r="BK510" s="15"/>
      <c r="BL510" s="15"/>
      <c r="BM510" s="15"/>
      <c r="BN510" s="15"/>
      <c r="BO510" s="15"/>
      <c r="BP510" s="15"/>
      <c r="BQ510" s="15"/>
      <c r="BR510" s="15"/>
      <c r="BS510" s="15"/>
      <c r="BT510" s="15"/>
      <c r="BU510" s="15"/>
      <c r="BV510" s="15"/>
      <c r="BW510" s="15"/>
      <c r="BX510" s="15"/>
      <c r="BY510" s="15"/>
      <c r="BZ510" s="15"/>
      <c r="CA510" s="8"/>
      <c r="CB510" s="8"/>
      <c r="CC510" s="8"/>
      <c r="CD510" s="8"/>
      <c r="CE510" s="8"/>
      <c r="CF510" s="8"/>
      <c r="CG510" s="8"/>
      <c r="CH510" s="8"/>
      <c r="CI510" s="8"/>
      <c r="CJ510" s="8"/>
      <c r="CK510" s="8"/>
      <c r="CL510" s="8"/>
      <c r="CM510" s="8"/>
      <c r="CN510" s="8"/>
      <c r="CO510" s="8"/>
      <c r="CP510" s="8"/>
      <c r="CQ510" s="8"/>
      <c r="CR510" s="8"/>
      <c r="CS510" s="8"/>
    </row>
    <row r="511" ht="14.25" customHeight="1">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c r="AB511" s="15"/>
      <c r="AC511" s="15"/>
      <c r="AD511" s="15"/>
      <c r="AE511" s="15"/>
      <c r="AF511" s="15"/>
      <c r="AG511" s="15"/>
      <c r="AH511" s="15"/>
      <c r="AI511" s="15"/>
      <c r="AJ511" s="15"/>
      <c r="AK511" s="15"/>
      <c r="AL511" s="15"/>
      <c r="AM511" s="15"/>
      <c r="AN511" s="15"/>
      <c r="AO511" s="15"/>
      <c r="AP511" s="15"/>
      <c r="AQ511" s="15"/>
      <c r="AR511" s="15"/>
      <c r="AS511" s="15"/>
      <c r="AT511" s="15"/>
      <c r="AU511" s="15"/>
      <c r="AV511" s="15"/>
      <c r="AW511" s="15"/>
      <c r="AX511" s="15"/>
      <c r="AY511" s="15"/>
      <c r="AZ511" s="15"/>
      <c r="BA511" s="15"/>
      <c r="BB511" s="15"/>
      <c r="BC511" s="15"/>
      <c r="BD511" s="15"/>
      <c r="BE511" s="15"/>
      <c r="BF511" s="15"/>
      <c r="BG511" s="15"/>
      <c r="BH511" s="15"/>
      <c r="BI511" s="15"/>
      <c r="BJ511" s="15"/>
      <c r="BK511" s="15"/>
      <c r="BL511" s="15"/>
      <c r="BM511" s="15"/>
      <c r="BN511" s="15"/>
      <c r="BO511" s="15"/>
      <c r="BP511" s="15"/>
      <c r="BQ511" s="15"/>
      <c r="BR511" s="15"/>
      <c r="BS511" s="15"/>
      <c r="BT511" s="15"/>
      <c r="BU511" s="15"/>
      <c r="BV511" s="15"/>
      <c r="BW511" s="15"/>
      <c r="BX511" s="15"/>
      <c r="BY511" s="15"/>
      <c r="BZ511" s="15"/>
      <c r="CA511" s="8"/>
      <c r="CB511" s="8"/>
      <c r="CC511" s="8"/>
      <c r="CD511" s="8"/>
      <c r="CE511" s="8"/>
      <c r="CF511" s="8"/>
      <c r="CG511" s="8"/>
      <c r="CH511" s="8"/>
      <c r="CI511" s="8"/>
      <c r="CJ511" s="8"/>
      <c r="CK511" s="8"/>
      <c r="CL511" s="8"/>
      <c r="CM511" s="8"/>
      <c r="CN511" s="8"/>
      <c r="CO511" s="8"/>
      <c r="CP511" s="8"/>
      <c r="CQ511" s="8"/>
      <c r="CR511" s="8"/>
      <c r="CS511" s="8"/>
    </row>
    <row r="512" ht="14.25" customHeight="1">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c r="BC512" s="15"/>
      <c r="BD512" s="15"/>
      <c r="BE512" s="15"/>
      <c r="BF512" s="15"/>
      <c r="BG512" s="15"/>
      <c r="BH512" s="15"/>
      <c r="BI512" s="15"/>
      <c r="BJ512" s="15"/>
      <c r="BK512" s="15"/>
      <c r="BL512" s="15"/>
      <c r="BM512" s="15"/>
      <c r="BN512" s="15"/>
      <c r="BO512" s="15"/>
      <c r="BP512" s="15"/>
      <c r="BQ512" s="15"/>
      <c r="BR512" s="15"/>
      <c r="BS512" s="15"/>
      <c r="BT512" s="15"/>
      <c r="BU512" s="15"/>
      <c r="BV512" s="15"/>
      <c r="BW512" s="15"/>
      <c r="BX512" s="15"/>
      <c r="BY512" s="15"/>
      <c r="BZ512" s="15"/>
      <c r="CA512" s="8"/>
      <c r="CB512" s="8"/>
      <c r="CC512" s="8"/>
      <c r="CD512" s="8"/>
      <c r="CE512" s="8"/>
      <c r="CF512" s="8"/>
      <c r="CG512" s="8"/>
      <c r="CH512" s="8"/>
      <c r="CI512" s="8"/>
      <c r="CJ512" s="8"/>
      <c r="CK512" s="8"/>
      <c r="CL512" s="8"/>
      <c r="CM512" s="8"/>
      <c r="CN512" s="8"/>
      <c r="CO512" s="8"/>
      <c r="CP512" s="8"/>
      <c r="CQ512" s="8"/>
      <c r="CR512" s="8"/>
      <c r="CS512" s="8"/>
    </row>
    <row r="513" ht="14.25" customHeight="1">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c r="AB513" s="15"/>
      <c r="AC513" s="15"/>
      <c r="AD513" s="15"/>
      <c r="AE513" s="15"/>
      <c r="AF513" s="15"/>
      <c r="AG513" s="15"/>
      <c r="AH513" s="15"/>
      <c r="AI513" s="15"/>
      <c r="AJ513" s="15"/>
      <c r="AK513" s="15"/>
      <c r="AL513" s="15"/>
      <c r="AM513" s="15"/>
      <c r="AN513" s="15"/>
      <c r="AO513" s="15"/>
      <c r="AP513" s="15"/>
      <c r="AQ513" s="15"/>
      <c r="AR513" s="15"/>
      <c r="AS513" s="15"/>
      <c r="AT513" s="15"/>
      <c r="AU513" s="15"/>
      <c r="AV513" s="15"/>
      <c r="AW513" s="15"/>
      <c r="AX513" s="15"/>
      <c r="AY513" s="15"/>
      <c r="AZ513" s="15"/>
      <c r="BA513" s="15"/>
      <c r="BB513" s="15"/>
      <c r="BC513" s="15"/>
      <c r="BD513" s="15"/>
      <c r="BE513" s="15"/>
      <c r="BF513" s="15"/>
      <c r="BG513" s="15"/>
      <c r="BH513" s="15"/>
      <c r="BI513" s="15"/>
      <c r="BJ513" s="15"/>
      <c r="BK513" s="15"/>
      <c r="BL513" s="15"/>
      <c r="BM513" s="15"/>
      <c r="BN513" s="15"/>
      <c r="BO513" s="15"/>
      <c r="BP513" s="15"/>
      <c r="BQ513" s="15"/>
      <c r="BR513" s="15"/>
      <c r="BS513" s="15"/>
      <c r="BT513" s="15"/>
      <c r="BU513" s="15"/>
      <c r="BV513" s="15"/>
      <c r="BW513" s="15"/>
      <c r="BX513" s="15"/>
      <c r="BY513" s="15"/>
      <c r="BZ513" s="15"/>
      <c r="CA513" s="8"/>
      <c r="CB513" s="8"/>
      <c r="CC513" s="8"/>
      <c r="CD513" s="8"/>
      <c r="CE513" s="8"/>
      <c r="CF513" s="8"/>
      <c r="CG513" s="8"/>
      <c r="CH513" s="8"/>
      <c r="CI513" s="8"/>
      <c r="CJ513" s="8"/>
      <c r="CK513" s="8"/>
      <c r="CL513" s="8"/>
      <c r="CM513" s="8"/>
      <c r="CN513" s="8"/>
      <c r="CO513" s="8"/>
      <c r="CP513" s="8"/>
      <c r="CQ513" s="8"/>
      <c r="CR513" s="8"/>
      <c r="CS513" s="8"/>
    </row>
    <row r="514" ht="14.25" customHeight="1">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c r="BC514" s="15"/>
      <c r="BD514" s="15"/>
      <c r="BE514" s="15"/>
      <c r="BF514" s="15"/>
      <c r="BG514" s="15"/>
      <c r="BH514" s="15"/>
      <c r="BI514" s="15"/>
      <c r="BJ514" s="15"/>
      <c r="BK514" s="15"/>
      <c r="BL514" s="15"/>
      <c r="BM514" s="15"/>
      <c r="BN514" s="15"/>
      <c r="BO514" s="15"/>
      <c r="BP514" s="15"/>
      <c r="BQ514" s="15"/>
      <c r="BR514" s="15"/>
      <c r="BS514" s="15"/>
      <c r="BT514" s="15"/>
      <c r="BU514" s="15"/>
      <c r="BV514" s="15"/>
      <c r="BW514" s="15"/>
      <c r="BX514" s="15"/>
      <c r="BY514" s="15"/>
      <c r="BZ514" s="15"/>
      <c r="CA514" s="8"/>
      <c r="CB514" s="8"/>
      <c r="CC514" s="8"/>
      <c r="CD514" s="8"/>
      <c r="CE514" s="8"/>
      <c r="CF514" s="8"/>
      <c r="CG514" s="8"/>
      <c r="CH514" s="8"/>
      <c r="CI514" s="8"/>
      <c r="CJ514" s="8"/>
      <c r="CK514" s="8"/>
      <c r="CL514" s="8"/>
      <c r="CM514" s="8"/>
      <c r="CN514" s="8"/>
      <c r="CO514" s="8"/>
      <c r="CP514" s="8"/>
      <c r="CQ514" s="8"/>
      <c r="CR514" s="8"/>
      <c r="CS514" s="8"/>
    </row>
    <row r="515" ht="14.25" customHeight="1">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c r="AB515" s="15"/>
      <c r="AC515" s="15"/>
      <c r="AD515" s="15"/>
      <c r="AE515" s="15"/>
      <c r="AF515" s="15"/>
      <c r="AG515" s="15"/>
      <c r="AH515" s="15"/>
      <c r="AI515" s="15"/>
      <c r="AJ515" s="15"/>
      <c r="AK515" s="15"/>
      <c r="AL515" s="15"/>
      <c r="AM515" s="15"/>
      <c r="AN515" s="15"/>
      <c r="AO515" s="15"/>
      <c r="AP515" s="15"/>
      <c r="AQ515" s="15"/>
      <c r="AR515" s="15"/>
      <c r="AS515" s="15"/>
      <c r="AT515" s="15"/>
      <c r="AU515" s="15"/>
      <c r="AV515" s="15"/>
      <c r="AW515" s="15"/>
      <c r="AX515" s="15"/>
      <c r="AY515" s="15"/>
      <c r="AZ515" s="15"/>
      <c r="BA515" s="15"/>
      <c r="BB515" s="15"/>
      <c r="BC515" s="15"/>
      <c r="BD515" s="15"/>
      <c r="BE515" s="15"/>
      <c r="BF515" s="15"/>
      <c r="BG515" s="15"/>
      <c r="BH515" s="15"/>
      <c r="BI515" s="15"/>
      <c r="BJ515" s="15"/>
      <c r="BK515" s="15"/>
      <c r="BL515" s="15"/>
      <c r="BM515" s="15"/>
      <c r="BN515" s="15"/>
      <c r="BO515" s="15"/>
      <c r="BP515" s="15"/>
      <c r="BQ515" s="15"/>
      <c r="BR515" s="15"/>
      <c r="BS515" s="15"/>
      <c r="BT515" s="15"/>
      <c r="BU515" s="15"/>
      <c r="BV515" s="15"/>
      <c r="BW515" s="15"/>
      <c r="BX515" s="15"/>
      <c r="BY515" s="15"/>
      <c r="BZ515" s="15"/>
      <c r="CA515" s="8"/>
      <c r="CB515" s="8"/>
      <c r="CC515" s="8"/>
      <c r="CD515" s="8"/>
      <c r="CE515" s="8"/>
      <c r="CF515" s="8"/>
      <c r="CG515" s="8"/>
      <c r="CH515" s="8"/>
      <c r="CI515" s="8"/>
      <c r="CJ515" s="8"/>
      <c r="CK515" s="8"/>
      <c r="CL515" s="8"/>
      <c r="CM515" s="8"/>
      <c r="CN515" s="8"/>
      <c r="CO515" s="8"/>
      <c r="CP515" s="8"/>
      <c r="CQ515" s="8"/>
      <c r="CR515" s="8"/>
      <c r="CS515" s="8"/>
    </row>
    <row r="516" ht="14.25" customHeight="1">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c r="BC516" s="15"/>
      <c r="BD516" s="15"/>
      <c r="BE516" s="15"/>
      <c r="BF516" s="15"/>
      <c r="BG516" s="15"/>
      <c r="BH516" s="15"/>
      <c r="BI516" s="15"/>
      <c r="BJ516" s="15"/>
      <c r="BK516" s="15"/>
      <c r="BL516" s="15"/>
      <c r="BM516" s="15"/>
      <c r="BN516" s="15"/>
      <c r="BO516" s="15"/>
      <c r="BP516" s="15"/>
      <c r="BQ516" s="15"/>
      <c r="BR516" s="15"/>
      <c r="BS516" s="15"/>
      <c r="BT516" s="15"/>
      <c r="BU516" s="15"/>
      <c r="BV516" s="15"/>
      <c r="BW516" s="15"/>
      <c r="BX516" s="15"/>
      <c r="BY516" s="15"/>
      <c r="BZ516" s="15"/>
      <c r="CA516" s="8"/>
      <c r="CB516" s="8"/>
      <c r="CC516" s="8"/>
      <c r="CD516" s="8"/>
      <c r="CE516" s="8"/>
      <c r="CF516" s="8"/>
      <c r="CG516" s="8"/>
      <c r="CH516" s="8"/>
      <c r="CI516" s="8"/>
      <c r="CJ516" s="8"/>
      <c r="CK516" s="8"/>
      <c r="CL516" s="8"/>
      <c r="CM516" s="8"/>
      <c r="CN516" s="8"/>
      <c r="CO516" s="8"/>
      <c r="CP516" s="8"/>
      <c r="CQ516" s="8"/>
      <c r="CR516" s="8"/>
      <c r="CS516" s="8"/>
    </row>
    <row r="517" ht="14.25" customHeight="1">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15"/>
      <c r="AH517" s="15"/>
      <c r="AI517" s="15"/>
      <c r="AJ517" s="15"/>
      <c r="AK517" s="15"/>
      <c r="AL517" s="15"/>
      <c r="AM517" s="15"/>
      <c r="AN517" s="15"/>
      <c r="AO517" s="15"/>
      <c r="AP517" s="15"/>
      <c r="AQ517" s="15"/>
      <c r="AR517" s="15"/>
      <c r="AS517" s="15"/>
      <c r="AT517" s="15"/>
      <c r="AU517" s="15"/>
      <c r="AV517" s="15"/>
      <c r="AW517" s="15"/>
      <c r="AX517" s="15"/>
      <c r="AY517" s="15"/>
      <c r="AZ517" s="15"/>
      <c r="BA517" s="15"/>
      <c r="BB517" s="15"/>
      <c r="BC517" s="15"/>
      <c r="BD517" s="15"/>
      <c r="BE517" s="15"/>
      <c r="BF517" s="15"/>
      <c r="BG517" s="15"/>
      <c r="BH517" s="15"/>
      <c r="BI517" s="15"/>
      <c r="BJ517" s="15"/>
      <c r="BK517" s="15"/>
      <c r="BL517" s="15"/>
      <c r="BM517" s="15"/>
      <c r="BN517" s="15"/>
      <c r="BO517" s="15"/>
      <c r="BP517" s="15"/>
      <c r="BQ517" s="15"/>
      <c r="BR517" s="15"/>
      <c r="BS517" s="15"/>
      <c r="BT517" s="15"/>
      <c r="BU517" s="15"/>
      <c r="BV517" s="15"/>
      <c r="BW517" s="15"/>
      <c r="BX517" s="15"/>
      <c r="BY517" s="15"/>
      <c r="BZ517" s="15"/>
      <c r="CA517" s="8"/>
      <c r="CB517" s="8"/>
      <c r="CC517" s="8"/>
      <c r="CD517" s="8"/>
      <c r="CE517" s="8"/>
      <c r="CF517" s="8"/>
      <c r="CG517" s="8"/>
      <c r="CH517" s="8"/>
      <c r="CI517" s="8"/>
      <c r="CJ517" s="8"/>
      <c r="CK517" s="8"/>
      <c r="CL517" s="8"/>
      <c r="CM517" s="8"/>
      <c r="CN517" s="8"/>
      <c r="CO517" s="8"/>
      <c r="CP517" s="8"/>
      <c r="CQ517" s="8"/>
      <c r="CR517" s="8"/>
      <c r="CS517" s="8"/>
    </row>
    <row r="518" ht="14.25" customHeight="1">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c r="BC518" s="15"/>
      <c r="BD518" s="15"/>
      <c r="BE518" s="15"/>
      <c r="BF518" s="15"/>
      <c r="BG518" s="15"/>
      <c r="BH518" s="15"/>
      <c r="BI518" s="15"/>
      <c r="BJ518" s="15"/>
      <c r="BK518" s="15"/>
      <c r="BL518" s="15"/>
      <c r="BM518" s="15"/>
      <c r="BN518" s="15"/>
      <c r="BO518" s="15"/>
      <c r="BP518" s="15"/>
      <c r="BQ518" s="15"/>
      <c r="BR518" s="15"/>
      <c r="BS518" s="15"/>
      <c r="BT518" s="15"/>
      <c r="BU518" s="15"/>
      <c r="BV518" s="15"/>
      <c r="BW518" s="15"/>
      <c r="BX518" s="15"/>
      <c r="BY518" s="15"/>
      <c r="BZ518" s="15"/>
      <c r="CA518" s="8"/>
      <c r="CB518" s="8"/>
      <c r="CC518" s="8"/>
      <c r="CD518" s="8"/>
      <c r="CE518" s="8"/>
      <c r="CF518" s="8"/>
      <c r="CG518" s="8"/>
      <c r="CH518" s="8"/>
      <c r="CI518" s="8"/>
      <c r="CJ518" s="8"/>
      <c r="CK518" s="8"/>
      <c r="CL518" s="8"/>
      <c r="CM518" s="8"/>
      <c r="CN518" s="8"/>
      <c r="CO518" s="8"/>
      <c r="CP518" s="8"/>
      <c r="CQ518" s="8"/>
      <c r="CR518" s="8"/>
      <c r="CS518" s="8"/>
    </row>
    <row r="519" ht="14.25" customHeight="1">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c r="AG519" s="15"/>
      <c r="AH519" s="15"/>
      <c r="AI519" s="15"/>
      <c r="AJ519" s="15"/>
      <c r="AK519" s="15"/>
      <c r="AL519" s="15"/>
      <c r="AM519" s="15"/>
      <c r="AN519" s="15"/>
      <c r="AO519" s="15"/>
      <c r="AP519" s="15"/>
      <c r="AQ519" s="15"/>
      <c r="AR519" s="15"/>
      <c r="AS519" s="15"/>
      <c r="AT519" s="15"/>
      <c r="AU519" s="15"/>
      <c r="AV519" s="15"/>
      <c r="AW519" s="15"/>
      <c r="AX519" s="15"/>
      <c r="AY519" s="15"/>
      <c r="AZ519" s="15"/>
      <c r="BA519" s="15"/>
      <c r="BB519" s="15"/>
      <c r="BC519" s="15"/>
      <c r="BD519" s="15"/>
      <c r="BE519" s="15"/>
      <c r="BF519" s="15"/>
      <c r="BG519" s="15"/>
      <c r="BH519" s="15"/>
      <c r="BI519" s="15"/>
      <c r="BJ519" s="15"/>
      <c r="BK519" s="15"/>
      <c r="BL519" s="15"/>
      <c r="BM519" s="15"/>
      <c r="BN519" s="15"/>
      <c r="BO519" s="15"/>
      <c r="BP519" s="15"/>
      <c r="BQ519" s="15"/>
      <c r="BR519" s="15"/>
      <c r="BS519" s="15"/>
      <c r="BT519" s="15"/>
      <c r="BU519" s="15"/>
      <c r="BV519" s="15"/>
      <c r="BW519" s="15"/>
      <c r="BX519" s="15"/>
      <c r="BY519" s="15"/>
      <c r="BZ519" s="15"/>
      <c r="CA519" s="8"/>
      <c r="CB519" s="8"/>
      <c r="CC519" s="8"/>
      <c r="CD519" s="8"/>
      <c r="CE519" s="8"/>
      <c r="CF519" s="8"/>
      <c r="CG519" s="8"/>
      <c r="CH519" s="8"/>
      <c r="CI519" s="8"/>
      <c r="CJ519" s="8"/>
      <c r="CK519" s="8"/>
      <c r="CL519" s="8"/>
      <c r="CM519" s="8"/>
      <c r="CN519" s="8"/>
      <c r="CO519" s="8"/>
      <c r="CP519" s="8"/>
      <c r="CQ519" s="8"/>
      <c r="CR519" s="8"/>
      <c r="CS519" s="8"/>
    </row>
    <row r="520" ht="14.25" customHeight="1">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c r="BC520" s="15"/>
      <c r="BD520" s="15"/>
      <c r="BE520" s="15"/>
      <c r="BF520" s="15"/>
      <c r="BG520" s="15"/>
      <c r="BH520" s="15"/>
      <c r="BI520" s="15"/>
      <c r="BJ520" s="15"/>
      <c r="BK520" s="15"/>
      <c r="BL520" s="15"/>
      <c r="BM520" s="15"/>
      <c r="BN520" s="15"/>
      <c r="BO520" s="15"/>
      <c r="BP520" s="15"/>
      <c r="BQ520" s="15"/>
      <c r="BR520" s="15"/>
      <c r="BS520" s="15"/>
      <c r="BT520" s="15"/>
      <c r="BU520" s="15"/>
      <c r="BV520" s="15"/>
      <c r="BW520" s="15"/>
      <c r="BX520" s="15"/>
      <c r="BY520" s="15"/>
      <c r="BZ520" s="15"/>
      <c r="CA520" s="8"/>
      <c r="CB520" s="8"/>
      <c r="CC520" s="8"/>
      <c r="CD520" s="8"/>
      <c r="CE520" s="8"/>
      <c r="CF520" s="8"/>
      <c r="CG520" s="8"/>
      <c r="CH520" s="8"/>
      <c r="CI520" s="8"/>
      <c r="CJ520" s="8"/>
      <c r="CK520" s="8"/>
      <c r="CL520" s="8"/>
      <c r="CM520" s="8"/>
      <c r="CN520" s="8"/>
      <c r="CO520" s="8"/>
      <c r="CP520" s="8"/>
      <c r="CQ520" s="8"/>
      <c r="CR520" s="8"/>
      <c r="CS520" s="8"/>
    </row>
    <row r="521" ht="14.25" customHeight="1">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c r="AG521" s="15"/>
      <c r="AH521" s="15"/>
      <c r="AI521" s="15"/>
      <c r="AJ521" s="15"/>
      <c r="AK521" s="15"/>
      <c r="AL521" s="15"/>
      <c r="AM521" s="15"/>
      <c r="AN521" s="15"/>
      <c r="AO521" s="15"/>
      <c r="AP521" s="15"/>
      <c r="AQ521" s="15"/>
      <c r="AR521" s="15"/>
      <c r="AS521" s="15"/>
      <c r="AT521" s="15"/>
      <c r="AU521" s="15"/>
      <c r="AV521" s="15"/>
      <c r="AW521" s="15"/>
      <c r="AX521" s="15"/>
      <c r="AY521" s="15"/>
      <c r="AZ521" s="15"/>
      <c r="BA521" s="15"/>
      <c r="BB521" s="15"/>
      <c r="BC521" s="15"/>
      <c r="BD521" s="15"/>
      <c r="BE521" s="15"/>
      <c r="BF521" s="15"/>
      <c r="BG521" s="15"/>
      <c r="BH521" s="15"/>
      <c r="BI521" s="15"/>
      <c r="BJ521" s="15"/>
      <c r="BK521" s="15"/>
      <c r="BL521" s="15"/>
      <c r="BM521" s="15"/>
      <c r="BN521" s="15"/>
      <c r="BO521" s="15"/>
      <c r="BP521" s="15"/>
      <c r="BQ521" s="15"/>
      <c r="BR521" s="15"/>
      <c r="BS521" s="15"/>
      <c r="BT521" s="15"/>
      <c r="BU521" s="15"/>
      <c r="BV521" s="15"/>
      <c r="BW521" s="15"/>
      <c r="BX521" s="15"/>
      <c r="BY521" s="15"/>
      <c r="BZ521" s="15"/>
      <c r="CA521" s="8"/>
      <c r="CB521" s="8"/>
      <c r="CC521" s="8"/>
      <c r="CD521" s="8"/>
      <c r="CE521" s="8"/>
      <c r="CF521" s="8"/>
      <c r="CG521" s="8"/>
      <c r="CH521" s="8"/>
      <c r="CI521" s="8"/>
      <c r="CJ521" s="8"/>
      <c r="CK521" s="8"/>
      <c r="CL521" s="8"/>
      <c r="CM521" s="8"/>
      <c r="CN521" s="8"/>
      <c r="CO521" s="8"/>
      <c r="CP521" s="8"/>
      <c r="CQ521" s="8"/>
      <c r="CR521" s="8"/>
      <c r="CS521" s="8"/>
    </row>
    <row r="522" ht="14.25" customHeight="1">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c r="BC522" s="15"/>
      <c r="BD522" s="15"/>
      <c r="BE522" s="15"/>
      <c r="BF522" s="15"/>
      <c r="BG522" s="15"/>
      <c r="BH522" s="15"/>
      <c r="BI522" s="15"/>
      <c r="BJ522" s="15"/>
      <c r="BK522" s="15"/>
      <c r="BL522" s="15"/>
      <c r="BM522" s="15"/>
      <c r="BN522" s="15"/>
      <c r="BO522" s="15"/>
      <c r="BP522" s="15"/>
      <c r="BQ522" s="15"/>
      <c r="BR522" s="15"/>
      <c r="BS522" s="15"/>
      <c r="BT522" s="15"/>
      <c r="BU522" s="15"/>
      <c r="BV522" s="15"/>
      <c r="BW522" s="15"/>
      <c r="BX522" s="15"/>
      <c r="BY522" s="15"/>
      <c r="BZ522" s="15"/>
      <c r="CA522" s="8"/>
      <c r="CB522" s="8"/>
      <c r="CC522" s="8"/>
      <c r="CD522" s="8"/>
      <c r="CE522" s="8"/>
      <c r="CF522" s="8"/>
      <c r="CG522" s="8"/>
      <c r="CH522" s="8"/>
      <c r="CI522" s="8"/>
      <c r="CJ522" s="8"/>
      <c r="CK522" s="8"/>
      <c r="CL522" s="8"/>
      <c r="CM522" s="8"/>
      <c r="CN522" s="8"/>
      <c r="CO522" s="8"/>
      <c r="CP522" s="8"/>
      <c r="CQ522" s="8"/>
      <c r="CR522" s="8"/>
      <c r="CS522" s="8"/>
    </row>
    <row r="523" ht="14.25" customHeight="1">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c r="AB523" s="15"/>
      <c r="AC523" s="15"/>
      <c r="AD523" s="15"/>
      <c r="AE523" s="15"/>
      <c r="AF523" s="15"/>
      <c r="AG523" s="15"/>
      <c r="AH523" s="15"/>
      <c r="AI523" s="15"/>
      <c r="AJ523" s="15"/>
      <c r="AK523" s="15"/>
      <c r="AL523" s="15"/>
      <c r="AM523" s="15"/>
      <c r="AN523" s="15"/>
      <c r="AO523" s="15"/>
      <c r="AP523" s="15"/>
      <c r="AQ523" s="15"/>
      <c r="AR523" s="15"/>
      <c r="AS523" s="15"/>
      <c r="AT523" s="15"/>
      <c r="AU523" s="15"/>
      <c r="AV523" s="15"/>
      <c r="AW523" s="15"/>
      <c r="AX523" s="15"/>
      <c r="AY523" s="15"/>
      <c r="AZ523" s="15"/>
      <c r="BA523" s="15"/>
      <c r="BB523" s="15"/>
      <c r="BC523" s="15"/>
      <c r="BD523" s="15"/>
      <c r="BE523" s="15"/>
      <c r="BF523" s="15"/>
      <c r="BG523" s="15"/>
      <c r="BH523" s="15"/>
      <c r="BI523" s="15"/>
      <c r="BJ523" s="15"/>
      <c r="BK523" s="15"/>
      <c r="BL523" s="15"/>
      <c r="BM523" s="15"/>
      <c r="BN523" s="15"/>
      <c r="BO523" s="15"/>
      <c r="BP523" s="15"/>
      <c r="BQ523" s="15"/>
      <c r="BR523" s="15"/>
      <c r="BS523" s="15"/>
      <c r="BT523" s="15"/>
      <c r="BU523" s="15"/>
      <c r="BV523" s="15"/>
      <c r="BW523" s="15"/>
      <c r="BX523" s="15"/>
      <c r="BY523" s="15"/>
      <c r="BZ523" s="15"/>
      <c r="CA523" s="8"/>
      <c r="CB523" s="8"/>
      <c r="CC523" s="8"/>
      <c r="CD523" s="8"/>
      <c r="CE523" s="8"/>
      <c r="CF523" s="8"/>
      <c r="CG523" s="8"/>
      <c r="CH523" s="8"/>
      <c r="CI523" s="8"/>
      <c r="CJ523" s="8"/>
      <c r="CK523" s="8"/>
      <c r="CL523" s="8"/>
      <c r="CM523" s="8"/>
      <c r="CN523" s="8"/>
      <c r="CO523" s="8"/>
      <c r="CP523" s="8"/>
      <c r="CQ523" s="8"/>
      <c r="CR523" s="8"/>
      <c r="CS523" s="8"/>
    </row>
    <row r="524" ht="14.25" customHeight="1">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c r="BC524" s="15"/>
      <c r="BD524" s="15"/>
      <c r="BE524" s="15"/>
      <c r="BF524" s="15"/>
      <c r="BG524" s="15"/>
      <c r="BH524" s="15"/>
      <c r="BI524" s="15"/>
      <c r="BJ524" s="15"/>
      <c r="BK524" s="15"/>
      <c r="BL524" s="15"/>
      <c r="BM524" s="15"/>
      <c r="BN524" s="15"/>
      <c r="BO524" s="15"/>
      <c r="BP524" s="15"/>
      <c r="BQ524" s="15"/>
      <c r="BR524" s="15"/>
      <c r="BS524" s="15"/>
      <c r="BT524" s="15"/>
      <c r="BU524" s="15"/>
      <c r="BV524" s="15"/>
      <c r="BW524" s="15"/>
      <c r="BX524" s="15"/>
      <c r="BY524" s="15"/>
      <c r="BZ524" s="15"/>
      <c r="CA524" s="8"/>
      <c r="CB524" s="8"/>
      <c r="CC524" s="8"/>
      <c r="CD524" s="8"/>
      <c r="CE524" s="8"/>
      <c r="CF524" s="8"/>
      <c r="CG524" s="8"/>
      <c r="CH524" s="8"/>
      <c r="CI524" s="8"/>
      <c r="CJ524" s="8"/>
      <c r="CK524" s="8"/>
      <c r="CL524" s="8"/>
      <c r="CM524" s="8"/>
      <c r="CN524" s="8"/>
      <c r="CO524" s="8"/>
      <c r="CP524" s="8"/>
      <c r="CQ524" s="8"/>
      <c r="CR524" s="8"/>
      <c r="CS524" s="8"/>
    </row>
    <row r="525" ht="14.25" customHeight="1">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c r="AB525" s="15"/>
      <c r="AC525" s="15"/>
      <c r="AD525" s="15"/>
      <c r="AE525" s="15"/>
      <c r="AF525" s="15"/>
      <c r="AG525" s="15"/>
      <c r="AH525" s="15"/>
      <c r="AI525" s="15"/>
      <c r="AJ525" s="15"/>
      <c r="AK525" s="15"/>
      <c r="AL525" s="15"/>
      <c r="AM525" s="15"/>
      <c r="AN525" s="15"/>
      <c r="AO525" s="15"/>
      <c r="AP525" s="15"/>
      <c r="AQ525" s="15"/>
      <c r="AR525" s="15"/>
      <c r="AS525" s="15"/>
      <c r="AT525" s="15"/>
      <c r="AU525" s="15"/>
      <c r="AV525" s="15"/>
      <c r="AW525" s="15"/>
      <c r="AX525" s="15"/>
      <c r="AY525" s="15"/>
      <c r="AZ525" s="15"/>
      <c r="BA525" s="15"/>
      <c r="BB525" s="15"/>
      <c r="BC525" s="15"/>
      <c r="BD525" s="15"/>
      <c r="BE525" s="15"/>
      <c r="BF525" s="15"/>
      <c r="BG525" s="15"/>
      <c r="BH525" s="15"/>
      <c r="BI525" s="15"/>
      <c r="BJ525" s="15"/>
      <c r="BK525" s="15"/>
      <c r="BL525" s="15"/>
      <c r="BM525" s="15"/>
      <c r="BN525" s="15"/>
      <c r="BO525" s="15"/>
      <c r="BP525" s="15"/>
      <c r="BQ525" s="15"/>
      <c r="BR525" s="15"/>
      <c r="BS525" s="15"/>
      <c r="BT525" s="15"/>
      <c r="BU525" s="15"/>
      <c r="BV525" s="15"/>
      <c r="BW525" s="15"/>
      <c r="BX525" s="15"/>
      <c r="BY525" s="15"/>
      <c r="BZ525" s="15"/>
      <c r="CA525" s="8"/>
      <c r="CB525" s="8"/>
      <c r="CC525" s="8"/>
      <c r="CD525" s="8"/>
      <c r="CE525" s="8"/>
      <c r="CF525" s="8"/>
      <c r="CG525" s="8"/>
      <c r="CH525" s="8"/>
      <c r="CI525" s="8"/>
      <c r="CJ525" s="8"/>
      <c r="CK525" s="8"/>
      <c r="CL525" s="8"/>
      <c r="CM525" s="8"/>
      <c r="CN525" s="8"/>
      <c r="CO525" s="8"/>
      <c r="CP525" s="8"/>
      <c r="CQ525" s="8"/>
      <c r="CR525" s="8"/>
      <c r="CS525" s="8"/>
    </row>
    <row r="526" ht="14.25" customHeight="1">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c r="BC526" s="15"/>
      <c r="BD526" s="15"/>
      <c r="BE526" s="15"/>
      <c r="BF526" s="15"/>
      <c r="BG526" s="15"/>
      <c r="BH526" s="15"/>
      <c r="BI526" s="15"/>
      <c r="BJ526" s="15"/>
      <c r="BK526" s="15"/>
      <c r="BL526" s="15"/>
      <c r="BM526" s="15"/>
      <c r="BN526" s="15"/>
      <c r="BO526" s="15"/>
      <c r="BP526" s="15"/>
      <c r="BQ526" s="15"/>
      <c r="BR526" s="15"/>
      <c r="BS526" s="15"/>
      <c r="BT526" s="15"/>
      <c r="BU526" s="15"/>
      <c r="BV526" s="15"/>
      <c r="BW526" s="15"/>
      <c r="BX526" s="15"/>
      <c r="BY526" s="15"/>
      <c r="BZ526" s="15"/>
      <c r="CA526" s="8"/>
      <c r="CB526" s="8"/>
      <c r="CC526" s="8"/>
      <c r="CD526" s="8"/>
      <c r="CE526" s="8"/>
      <c r="CF526" s="8"/>
      <c r="CG526" s="8"/>
      <c r="CH526" s="8"/>
      <c r="CI526" s="8"/>
      <c r="CJ526" s="8"/>
      <c r="CK526" s="8"/>
      <c r="CL526" s="8"/>
      <c r="CM526" s="8"/>
      <c r="CN526" s="8"/>
      <c r="CO526" s="8"/>
      <c r="CP526" s="8"/>
      <c r="CQ526" s="8"/>
      <c r="CR526" s="8"/>
      <c r="CS526" s="8"/>
    </row>
    <row r="527" ht="14.25" customHeight="1">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5"/>
      <c r="BC527" s="15"/>
      <c r="BD527" s="15"/>
      <c r="BE527" s="15"/>
      <c r="BF527" s="15"/>
      <c r="BG527" s="15"/>
      <c r="BH527" s="15"/>
      <c r="BI527" s="15"/>
      <c r="BJ527" s="15"/>
      <c r="BK527" s="15"/>
      <c r="BL527" s="15"/>
      <c r="BM527" s="15"/>
      <c r="BN527" s="15"/>
      <c r="BO527" s="15"/>
      <c r="BP527" s="15"/>
      <c r="BQ527" s="15"/>
      <c r="BR527" s="15"/>
      <c r="BS527" s="15"/>
      <c r="BT527" s="15"/>
      <c r="BU527" s="15"/>
      <c r="BV527" s="15"/>
      <c r="BW527" s="15"/>
      <c r="BX527" s="15"/>
      <c r="BY527" s="15"/>
      <c r="BZ527" s="15"/>
      <c r="CA527" s="8"/>
      <c r="CB527" s="8"/>
      <c r="CC527" s="8"/>
      <c r="CD527" s="8"/>
      <c r="CE527" s="8"/>
      <c r="CF527" s="8"/>
      <c r="CG527" s="8"/>
      <c r="CH527" s="8"/>
      <c r="CI527" s="8"/>
      <c r="CJ527" s="8"/>
      <c r="CK527" s="8"/>
      <c r="CL527" s="8"/>
      <c r="CM527" s="8"/>
      <c r="CN527" s="8"/>
      <c r="CO527" s="8"/>
      <c r="CP527" s="8"/>
      <c r="CQ527" s="8"/>
      <c r="CR527" s="8"/>
      <c r="CS527" s="8"/>
    </row>
    <row r="528" ht="14.25" customHeight="1">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c r="BC528" s="15"/>
      <c r="BD528" s="15"/>
      <c r="BE528" s="15"/>
      <c r="BF528" s="15"/>
      <c r="BG528" s="15"/>
      <c r="BH528" s="15"/>
      <c r="BI528" s="15"/>
      <c r="BJ528" s="15"/>
      <c r="BK528" s="15"/>
      <c r="BL528" s="15"/>
      <c r="BM528" s="15"/>
      <c r="BN528" s="15"/>
      <c r="BO528" s="15"/>
      <c r="BP528" s="15"/>
      <c r="BQ528" s="15"/>
      <c r="BR528" s="15"/>
      <c r="BS528" s="15"/>
      <c r="BT528" s="15"/>
      <c r="BU528" s="15"/>
      <c r="BV528" s="15"/>
      <c r="BW528" s="15"/>
      <c r="BX528" s="15"/>
      <c r="BY528" s="15"/>
      <c r="BZ528" s="15"/>
      <c r="CA528" s="8"/>
      <c r="CB528" s="8"/>
      <c r="CC528" s="8"/>
      <c r="CD528" s="8"/>
      <c r="CE528" s="8"/>
      <c r="CF528" s="8"/>
      <c r="CG528" s="8"/>
      <c r="CH528" s="8"/>
      <c r="CI528" s="8"/>
      <c r="CJ528" s="8"/>
      <c r="CK528" s="8"/>
      <c r="CL528" s="8"/>
      <c r="CM528" s="8"/>
      <c r="CN528" s="8"/>
      <c r="CO528" s="8"/>
      <c r="CP528" s="8"/>
      <c r="CQ528" s="8"/>
      <c r="CR528" s="8"/>
      <c r="CS528" s="8"/>
    </row>
    <row r="529" ht="14.25" customHeight="1">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c r="AB529" s="15"/>
      <c r="AC529" s="15"/>
      <c r="AD529" s="15"/>
      <c r="AE529" s="15"/>
      <c r="AF529" s="15"/>
      <c r="AG529" s="15"/>
      <c r="AH529" s="15"/>
      <c r="AI529" s="15"/>
      <c r="AJ529" s="15"/>
      <c r="AK529" s="15"/>
      <c r="AL529" s="15"/>
      <c r="AM529" s="15"/>
      <c r="AN529" s="15"/>
      <c r="AO529" s="15"/>
      <c r="AP529" s="15"/>
      <c r="AQ529" s="15"/>
      <c r="AR529" s="15"/>
      <c r="AS529" s="15"/>
      <c r="AT529" s="15"/>
      <c r="AU529" s="15"/>
      <c r="AV529" s="15"/>
      <c r="AW529" s="15"/>
      <c r="AX529" s="15"/>
      <c r="AY529" s="15"/>
      <c r="AZ529" s="15"/>
      <c r="BA529" s="15"/>
      <c r="BB529" s="15"/>
      <c r="BC529" s="15"/>
      <c r="BD529" s="15"/>
      <c r="BE529" s="15"/>
      <c r="BF529" s="15"/>
      <c r="BG529" s="15"/>
      <c r="BH529" s="15"/>
      <c r="BI529" s="15"/>
      <c r="BJ529" s="15"/>
      <c r="BK529" s="15"/>
      <c r="BL529" s="15"/>
      <c r="BM529" s="15"/>
      <c r="BN529" s="15"/>
      <c r="BO529" s="15"/>
      <c r="BP529" s="15"/>
      <c r="BQ529" s="15"/>
      <c r="BR529" s="15"/>
      <c r="BS529" s="15"/>
      <c r="BT529" s="15"/>
      <c r="BU529" s="15"/>
      <c r="BV529" s="15"/>
      <c r="BW529" s="15"/>
      <c r="BX529" s="15"/>
      <c r="BY529" s="15"/>
      <c r="BZ529" s="15"/>
      <c r="CA529" s="8"/>
      <c r="CB529" s="8"/>
      <c r="CC529" s="8"/>
      <c r="CD529" s="8"/>
      <c r="CE529" s="8"/>
      <c r="CF529" s="8"/>
      <c r="CG529" s="8"/>
      <c r="CH529" s="8"/>
      <c r="CI529" s="8"/>
      <c r="CJ529" s="8"/>
      <c r="CK529" s="8"/>
      <c r="CL529" s="8"/>
      <c r="CM529" s="8"/>
      <c r="CN529" s="8"/>
      <c r="CO529" s="8"/>
      <c r="CP529" s="8"/>
      <c r="CQ529" s="8"/>
      <c r="CR529" s="8"/>
      <c r="CS529" s="8"/>
    </row>
    <row r="530" ht="14.25" customHeight="1">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c r="BC530" s="15"/>
      <c r="BD530" s="15"/>
      <c r="BE530" s="15"/>
      <c r="BF530" s="15"/>
      <c r="BG530" s="15"/>
      <c r="BH530" s="15"/>
      <c r="BI530" s="15"/>
      <c r="BJ530" s="15"/>
      <c r="BK530" s="15"/>
      <c r="BL530" s="15"/>
      <c r="BM530" s="15"/>
      <c r="BN530" s="15"/>
      <c r="BO530" s="15"/>
      <c r="BP530" s="15"/>
      <c r="BQ530" s="15"/>
      <c r="BR530" s="15"/>
      <c r="BS530" s="15"/>
      <c r="BT530" s="15"/>
      <c r="BU530" s="15"/>
      <c r="BV530" s="15"/>
      <c r="BW530" s="15"/>
      <c r="BX530" s="15"/>
      <c r="BY530" s="15"/>
      <c r="BZ530" s="15"/>
      <c r="CA530" s="8"/>
      <c r="CB530" s="8"/>
      <c r="CC530" s="8"/>
      <c r="CD530" s="8"/>
      <c r="CE530" s="8"/>
      <c r="CF530" s="8"/>
      <c r="CG530" s="8"/>
      <c r="CH530" s="8"/>
      <c r="CI530" s="8"/>
      <c r="CJ530" s="8"/>
      <c r="CK530" s="8"/>
      <c r="CL530" s="8"/>
      <c r="CM530" s="8"/>
      <c r="CN530" s="8"/>
      <c r="CO530" s="8"/>
      <c r="CP530" s="8"/>
      <c r="CQ530" s="8"/>
      <c r="CR530" s="8"/>
      <c r="CS530" s="8"/>
    </row>
    <row r="531" ht="14.25" customHeight="1">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c r="AB531" s="15"/>
      <c r="AC531" s="15"/>
      <c r="AD531" s="15"/>
      <c r="AE531" s="15"/>
      <c r="AF531" s="15"/>
      <c r="AG531" s="15"/>
      <c r="AH531" s="15"/>
      <c r="AI531" s="15"/>
      <c r="AJ531" s="15"/>
      <c r="AK531" s="15"/>
      <c r="AL531" s="15"/>
      <c r="AM531" s="15"/>
      <c r="AN531" s="15"/>
      <c r="AO531" s="15"/>
      <c r="AP531" s="15"/>
      <c r="AQ531" s="15"/>
      <c r="AR531" s="15"/>
      <c r="AS531" s="15"/>
      <c r="AT531" s="15"/>
      <c r="AU531" s="15"/>
      <c r="AV531" s="15"/>
      <c r="AW531" s="15"/>
      <c r="AX531" s="15"/>
      <c r="AY531" s="15"/>
      <c r="AZ531" s="15"/>
      <c r="BA531" s="15"/>
      <c r="BB531" s="15"/>
      <c r="BC531" s="15"/>
      <c r="BD531" s="15"/>
      <c r="BE531" s="15"/>
      <c r="BF531" s="15"/>
      <c r="BG531" s="15"/>
      <c r="BH531" s="15"/>
      <c r="BI531" s="15"/>
      <c r="BJ531" s="15"/>
      <c r="BK531" s="15"/>
      <c r="BL531" s="15"/>
      <c r="BM531" s="15"/>
      <c r="BN531" s="15"/>
      <c r="BO531" s="15"/>
      <c r="BP531" s="15"/>
      <c r="BQ531" s="15"/>
      <c r="BR531" s="15"/>
      <c r="BS531" s="15"/>
      <c r="BT531" s="15"/>
      <c r="BU531" s="15"/>
      <c r="BV531" s="15"/>
      <c r="BW531" s="15"/>
      <c r="BX531" s="15"/>
      <c r="BY531" s="15"/>
      <c r="BZ531" s="15"/>
      <c r="CA531" s="8"/>
      <c r="CB531" s="8"/>
      <c r="CC531" s="8"/>
      <c r="CD531" s="8"/>
      <c r="CE531" s="8"/>
      <c r="CF531" s="8"/>
      <c r="CG531" s="8"/>
      <c r="CH531" s="8"/>
      <c r="CI531" s="8"/>
      <c r="CJ531" s="8"/>
      <c r="CK531" s="8"/>
      <c r="CL531" s="8"/>
      <c r="CM531" s="8"/>
      <c r="CN531" s="8"/>
      <c r="CO531" s="8"/>
      <c r="CP531" s="8"/>
      <c r="CQ531" s="8"/>
      <c r="CR531" s="8"/>
      <c r="CS531" s="8"/>
    </row>
    <row r="532" ht="14.25" customHeight="1">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c r="BC532" s="15"/>
      <c r="BD532" s="15"/>
      <c r="BE532" s="15"/>
      <c r="BF532" s="15"/>
      <c r="BG532" s="15"/>
      <c r="BH532" s="15"/>
      <c r="BI532" s="15"/>
      <c r="BJ532" s="15"/>
      <c r="BK532" s="15"/>
      <c r="BL532" s="15"/>
      <c r="BM532" s="15"/>
      <c r="BN532" s="15"/>
      <c r="BO532" s="15"/>
      <c r="BP532" s="15"/>
      <c r="BQ532" s="15"/>
      <c r="BR532" s="15"/>
      <c r="BS532" s="15"/>
      <c r="BT532" s="15"/>
      <c r="BU532" s="15"/>
      <c r="BV532" s="15"/>
      <c r="BW532" s="15"/>
      <c r="BX532" s="15"/>
      <c r="BY532" s="15"/>
      <c r="BZ532" s="15"/>
      <c r="CA532" s="8"/>
      <c r="CB532" s="8"/>
      <c r="CC532" s="8"/>
      <c r="CD532" s="8"/>
      <c r="CE532" s="8"/>
      <c r="CF532" s="8"/>
      <c r="CG532" s="8"/>
      <c r="CH532" s="8"/>
      <c r="CI532" s="8"/>
      <c r="CJ532" s="8"/>
      <c r="CK532" s="8"/>
      <c r="CL532" s="8"/>
      <c r="CM532" s="8"/>
      <c r="CN532" s="8"/>
      <c r="CO532" s="8"/>
      <c r="CP532" s="8"/>
      <c r="CQ532" s="8"/>
      <c r="CR532" s="8"/>
      <c r="CS532" s="8"/>
    </row>
    <row r="533" ht="14.25" customHeight="1">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c r="AG533" s="15"/>
      <c r="AH533" s="15"/>
      <c r="AI533" s="15"/>
      <c r="AJ533" s="15"/>
      <c r="AK533" s="15"/>
      <c r="AL533" s="15"/>
      <c r="AM533" s="15"/>
      <c r="AN533" s="15"/>
      <c r="AO533" s="15"/>
      <c r="AP533" s="15"/>
      <c r="AQ533" s="15"/>
      <c r="AR533" s="15"/>
      <c r="AS533" s="15"/>
      <c r="AT533" s="15"/>
      <c r="AU533" s="15"/>
      <c r="AV533" s="15"/>
      <c r="AW533" s="15"/>
      <c r="AX533" s="15"/>
      <c r="AY533" s="15"/>
      <c r="AZ533" s="15"/>
      <c r="BA533" s="15"/>
      <c r="BB533" s="15"/>
      <c r="BC533" s="15"/>
      <c r="BD533" s="15"/>
      <c r="BE533" s="15"/>
      <c r="BF533" s="15"/>
      <c r="BG533" s="15"/>
      <c r="BH533" s="15"/>
      <c r="BI533" s="15"/>
      <c r="BJ533" s="15"/>
      <c r="BK533" s="15"/>
      <c r="BL533" s="15"/>
      <c r="BM533" s="15"/>
      <c r="BN533" s="15"/>
      <c r="BO533" s="15"/>
      <c r="BP533" s="15"/>
      <c r="BQ533" s="15"/>
      <c r="BR533" s="15"/>
      <c r="BS533" s="15"/>
      <c r="BT533" s="15"/>
      <c r="BU533" s="15"/>
      <c r="BV533" s="15"/>
      <c r="BW533" s="15"/>
      <c r="BX533" s="15"/>
      <c r="BY533" s="15"/>
      <c r="BZ533" s="15"/>
      <c r="CA533" s="8"/>
      <c r="CB533" s="8"/>
      <c r="CC533" s="8"/>
      <c r="CD533" s="8"/>
      <c r="CE533" s="8"/>
      <c r="CF533" s="8"/>
      <c r="CG533" s="8"/>
      <c r="CH533" s="8"/>
      <c r="CI533" s="8"/>
      <c r="CJ533" s="8"/>
      <c r="CK533" s="8"/>
      <c r="CL533" s="8"/>
      <c r="CM533" s="8"/>
      <c r="CN533" s="8"/>
      <c r="CO533" s="8"/>
      <c r="CP533" s="8"/>
      <c r="CQ533" s="8"/>
      <c r="CR533" s="8"/>
      <c r="CS533" s="8"/>
    </row>
    <row r="534" ht="14.25" customHeight="1">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c r="BC534" s="15"/>
      <c r="BD534" s="15"/>
      <c r="BE534" s="15"/>
      <c r="BF534" s="15"/>
      <c r="BG534" s="15"/>
      <c r="BH534" s="15"/>
      <c r="BI534" s="15"/>
      <c r="BJ534" s="15"/>
      <c r="BK534" s="15"/>
      <c r="BL534" s="15"/>
      <c r="BM534" s="15"/>
      <c r="BN534" s="15"/>
      <c r="BO534" s="15"/>
      <c r="BP534" s="15"/>
      <c r="BQ534" s="15"/>
      <c r="BR534" s="15"/>
      <c r="BS534" s="15"/>
      <c r="BT534" s="15"/>
      <c r="BU534" s="15"/>
      <c r="BV534" s="15"/>
      <c r="BW534" s="15"/>
      <c r="BX534" s="15"/>
      <c r="BY534" s="15"/>
      <c r="BZ534" s="15"/>
      <c r="CA534" s="8"/>
      <c r="CB534" s="8"/>
      <c r="CC534" s="8"/>
      <c r="CD534" s="8"/>
      <c r="CE534" s="8"/>
      <c r="CF534" s="8"/>
      <c r="CG534" s="8"/>
      <c r="CH534" s="8"/>
      <c r="CI534" s="8"/>
      <c r="CJ534" s="8"/>
      <c r="CK534" s="8"/>
      <c r="CL534" s="8"/>
      <c r="CM534" s="8"/>
      <c r="CN534" s="8"/>
      <c r="CO534" s="8"/>
      <c r="CP534" s="8"/>
      <c r="CQ534" s="8"/>
      <c r="CR534" s="8"/>
      <c r="CS534" s="8"/>
    </row>
    <row r="535" ht="14.25" customHeight="1">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c r="AG535" s="15"/>
      <c r="AH535" s="15"/>
      <c r="AI535" s="15"/>
      <c r="AJ535" s="15"/>
      <c r="AK535" s="15"/>
      <c r="AL535" s="15"/>
      <c r="AM535" s="15"/>
      <c r="AN535" s="15"/>
      <c r="AO535" s="15"/>
      <c r="AP535" s="15"/>
      <c r="AQ535" s="15"/>
      <c r="AR535" s="15"/>
      <c r="AS535" s="15"/>
      <c r="AT535" s="15"/>
      <c r="AU535" s="15"/>
      <c r="AV535" s="15"/>
      <c r="AW535" s="15"/>
      <c r="AX535" s="15"/>
      <c r="AY535" s="15"/>
      <c r="AZ535" s="15"/>
      <c r="BA535" s="15"/>
      <c r="BB535" s="15"/>
      <c r="BC535" s="15"/>
      <c r="BD535" s="15"/>
      <c r="BE535" s="15"/>
      <c r="BF535" s="15"/>
      <c r="BG535" s="15"/>
      <c r="BH535" s="15"/>
      <c r="BI535" s="15"/>
      <c r="BJ535" s="15"/>
      <c r="BK535" s="15"/>
      <c r="BL535" s="15"/>
      <c r="BM535" s="15"/>
      <c r="BN535" s="15"/>
      <c r="BO535" s="15"/>
      <c r="BP535" s="15"/>
      <c r="BQ535" s="15"/>
      <c r="BR535" s="15"/>
      <c r="BS535" s="15"/>
      <c r="BT535" s="15"/>
      <c r="BU535" s="15"/>
      <c r="BV535" s="15"/>
      <c r="BW535" s="15"/>
      <c r="BX535" s="15"/>
      <c r="BY535" s="15"/>
      <c r="BZ535" s="15"/>
      <c r="CA535" s="8"/>
      <c r="CB535" s="8"/>
      <c r="CC535" s="8"/>
      <c r="CD535" s="8"/>
      <c r="CE535" s="8"/>
      <c r="CF535" s="8"/>
      <c r="CG535" s="8"/>
      <c r="CH535" s="8"/>
      <c r="CI535" s="8"/>
      <c r="CJ535" s="8"/>
      <c r="CK535" s="8"/>
      <c r="CL535" s="8"/>
      <c r="CM535" s="8"/>
      <c r="CN535" s="8"/>
      <c r="CO535" s="8"/>
      <c r="CP535" s="8"/>
      <c r="CQ535" s="8"/>
      <c r="CR535" s="8"/>
      <c r="CS535" s="8"/>
    </row>
    <row r="536" ht="14.25" customHeight="1">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c r="BC536" s="15"/>
      <c r="BD536" s="15"/>
      <c r="BE536" s="15"/>
      <c r="BF536" s="15"/>
      <c r="BG536" s="15"/>
      <c r="BH536" s="15"/>
      <c r="BI536" s="15"/>
      <c r="BJ536" s="15"/>
      <c r="BK536" s="15"/>
      <c r="BL536" s="15"/>
      <c r="BM536" s="15"/>
      <c r="BN536" s="15"/>
      <c r="BO536" s="15"/>
      <c r="BP536" s="15"/>
      <c r="BQ536" s="15"/>
      <c r="BR536" s="15"/>
      <c r="BS536" s="15"/>
      <c r="BT536" s="15"/>
      <c r="BU536" s="15"/>
      <c r="BV536" s="15"/>
      <c r="BW536" s="15"/>
      <c r="BX536" s="15"/>
      <c r="BY536" s="15"/>
      <c r="BZ536" s="15"/>
      <c r="CA536" s="8"/>
      <c r="CB536" s="8"/>
      <c r="CC536" s="8"/>
      <c r="CD536" s="8"/>
      <c r="CE536" s="8"/>
      <c r="CF536" s="8"/>
      <c r="CG536" s="8"/>
      <c r="CH536" s="8"/>
      <c r="CI536" s="8"/>
      <c r="CJ536" s="8"/>
      <c r="CK536" s="8"/>
      <c r="CL536" s="8"/>
      <c r="CM536" s="8"/>
      <c r="CN536" s="8"/>
      <c r="CO536" s="8"/>
      <c r="CP536" s="8"/>
      <c r="CQ536" s="8"/>
      <c r="CR536" s="8"/>
      <c r="CS536" s="8"/>
    </row>
    <row r="537" ht="14.25" customHeight="1">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c r="AG537" s="15"/>
      <c r="AH537" s="15"/>
      <c r="AI537" s="15"/>
      <c r="AJ537" s="15"/>
      <c r="AK537" s="15"/>
      <c r="AL537" s="15"/>
      <c r="AM537" s="15"/>
      <c r="AN537" s="15"/>
      <c r="AO537" s="15"/>
      <c r="AP537" s="15"/>
      <c r="AQ537" s="15"/>
      <c r="AR537" s="15"/>
      <c r="AS537" s="15"/>
      <c r="AT537" s="15"/>
      <c r="AU537" s="15"/>
      <c r="AV537" s="15"/>
      <c r="AW537" s="15"/>
      <c r="AX537" s="15"/>
      <c r="AY537" s="15"/>
      <c r="AZ537" s="15"/>
      <c r="BA537" s="15"/>
      <c r="BB537" s="15"/>
      <c r="BC537" s="15"/>
      <c r="BD537" s="15"/>
      <c r="BE537" s="15"/>
      <c r="BF537" s="15"/>
      <c r="BG537" s="15"/>
      <c r="BH537" s="15"/>
      <c r="BI537" s="15"/>
      <c r="BJ537" s="15"/>
      <c r="BK537" s="15"/>
      <c r="BL537" s="15"/>
      <c r="BM537" s="15"/>
      <c r="BN537" s="15"/>
      <c r="BO537" s="15"/>
      <c r="BP537" s="15"/>
      <c r="BQ537" s="15"/>
      <c r="BR537" s="15"/>
      <c r="BS537" s="15"/>
      <c r="BT537" s="15"/>
      <c r="BU537" s="15"/>
      <c r="BV537" s="15"/>
      <c r="BW537" s="15"/>
      <c r="BX537" s="15"/>
      <c r="BY537" s="15"/>
      <c r="BZ537" s="15"/>
      <c r="CA537" s="8"/>
      <c r="CB537" s="8"/>
      <c r="CC537" s="8"/>
      <c r="CD537" s="8"/>
      <c r="CE537" s="8"/>
      <c r="CF537" s="8"/>
      <c r="CG537" s="8"/>
      <c r="CH537" s="8"/>
      <c r="CI537" s="8"/>
      <c r="CJ537" s="8"/>
      <c r="CK537" s="8"/>
      <c r="CL537" s="8"/>
      <c r="CM537" s="8"/>
      <c r="CN537" s="8"/>
      <c r="CO537" s="8"/>
      <c r="CP537" s="8"/>
      <c r="CQ537" s="8"/>
      <c r="CR537" s="8"/>
      <c r="CS537" s="8"/>
    </row>
    <row r="538" ht="14.25" customHeight="1">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c r="BC538" s="15"/>
      <c r="BD538" s="15"/>
      <c r="BE538" s="15"/>
      <c r="BF538" s="15"/>
      <c r="BG538" s="15"/>
      <c r="BH538" s="15"/>
      <c r="BI538" s="15"/>
      <c r="BJ538" s="15"/>
      <c r="BK538" s="15"/>
      <c r="BL538" s="15"/>
      <c r="BM538" s="15"/>
      <c r="BN538" s="15"/>
      <c r="BO538" s="15"/>
      <c r="BP538" s="15"/>
      <c r="BQ538" s="15"/>
      <c r="BR538" s="15"/>
      <c r="BS538" s="15"/>
      <c r="BT538" s="15"/>
      <c r="BU538" s="15"/>
      <c r="BV538" s="15"/>
      <c r="BW538" s="15"/>
      <c r="BX538" s="15"/>
      <c r="BY538" s="15"/>
      <c r="BZ538" s="15"/>
      <c r="CA538" s="8"/>
      <c r="CB538" s="8"/>
      <c r="CC538" s="8"/>
      <c r="CD538" s="8"/>
      <c r="CE538" s="8"/>
      <c r="CF538" s="8"/>
      <c r="CG538" s="8"/>
      <c r="CH538" s="8"/>
      <c r="CI538" s="8"/>
      <c r="CJ538" s="8"/>
      <c r="CK538" s="8"/>
      <c r="CL538" s="8"/>
      <c r="CM538" s="8"/>
      <c r="CN538" s="8"/>
      <c r="CO538" s="8"/>
      <c r="CP538" s="8"/>
      <c r="CQ538" s="8"/>
      <c r="CR538" s="8"/>
      <c r="CS538" s="8"/>
    </row>
    <row r="539" ht="14.25" customHeight="1">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c r="AB539" s="15"/>
      <c r="AC539" s="15"/>
      <c r="AD539" s="15"/>
      <c r="AE539" s="15"/>
      <c r="AF539" s="15"/>
      <c r="AG539" s="15"/>
      <c r="AH539" s="15"/>
      <c r="AI539" s="15"/>
      <c r="AJ539" s="15"/>
      <c r="AK539" s="15"/>
      <c r="AL539" s="15"/>
      <c r="AM539" s="15"/>
      <c r="AN539" s="15"/>
      <c r="AO539" s="15"/>
      <c r="AP539" s="15"/>
      <c r="AQ539" s="15"/>
      <c r="AR539" s="15"/>
      <c r="AS539" s="15"/>
      <c r="AT539" s="15"/>
      <c r="AU539" s="15"/>
      <c r="AV539" s="15"/>
      <c r="AW539" s="15"/>
      <c r="AX539" s="15"/>
      <c r="AY539" s="15"/>
      <c r="AZ539" s="15"/>
      <c r="BA539" s="15"/>
      <c r="BB539" s="15"/>
      <c r="BC539" s="15"/>
      <c r="BD539" s="15"/>
      <c r="BE539" s="15"/>
      <c r="BF539" s="15"/>
      <c r="BG539" s="15"/>
      <c r="BH539" s="15"/>
      <c r="BI539" s="15"/>
      <c r="BJ539" s="15"/>
      <c r="BK539" s="15"/>
      <c r="BL539" s="15"/>
      <c r="BM539" s="15"/>
      <c r="BN539" s="15"/>
      <c r="BO539" s="15"/>
      <c r="BP539" s="15"/>
      <c r="BQ539" s="15"/>
      <c r="BR539" s="15"/>
      <c r="BS539" s="15"/>
      <c r="BT539" s="15"/>
      <c r="BU539" s="15"/>
      <c r="BV539" s="15"/>
      <c r="BW539" s="15"/>
      <c r="BX539" s="15"/>
      <c r="BY539" s="15"/>
      <c r="BZ539" s="15"/>
      <c r="CA539" s="8"/>
      <c r="CB539" s="8"/>
      <c r="CC539" s="8"/>
      <c r="CD539" s="8"/>
      <c r="CE539" s="8"/>
      <c r="CF539" s="8"/>
      <c r="CG539" s="8"/>
      <c r="CH539" s="8"/>
      <c r="CI539" s="8"/>
      <c r="CJ539" s="8"/>
      <c r="CK539" s="8"/>
      <c r="CL539" s="8"/>
      <c r="CM539" s="8"/>
      <c r="CN539" s="8"/>
      <c r="CO539" s="8"/>
      <c r="CP539" s="8"/>
      <c r="CQ539" s="8"/>
      <c r="CR539" s="8"/>
      <c r="CS539" s="8"/>
    </row>
    <row r="540" ht="14.25" customHeight="1">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c r="BC540" s="15"/>
      <c r="BD540" s="15"/>
      <c r="BE540" s="15"/>
      <c r="BF540" s="15"/>
      <c r="BG540" s="15"/>
      <c r="BH540" s="15"/>
      <c r="BI540" s="15"/>
      <c r="BJ540" s="15"/>
      <c r="BK540" s="15"/>
      <c r="BL540" s="15"/>
      <c r="BM540" s="15"/>
      <c r="BN540" s="15"/>
      <c r="BO540" s="15"/>
      <c r="BP540" s="15"/>
      <c r="BQ540" s="15"/>
      <c r="BR540" s="15"/>
      <c r="BS540" s="15"/>
      <c r="BT540" s="15"/>
      <c r="BU540" s="15"/>
      <c r="BV540" s="15"/>
      <c r="BW540" s="15"/>
      <c r="BX540" s="15"/>
      <c r="BY540" s="15"/>
      <c r="BZ540" s="15"/>
      <c r="CA540" s="8"/>
      <c r="CB540" s="8"/>
      <c r="CC540" s="8"/>
      <c r="CD540" s="8"/>
      <c r="CE540" s="8"/>
      <c r="CF540" s="8"/>
      <c r="CG540" s="8"/>
      <c r="CH540" s="8"/>
      <c r="CI540" s="8"/>
      <c r="CJ540" s="8"/>
      <c r="CK540" s="8"/>
      <c r="CL540" s="8"/>
      <c r="CM540" s="8"/>
      <c r="CN540" s="8"/>
      <c r="CO540" s="8"/>
      <c r="CP540" s="8"/>
      <c r="CQ540" s="8"/>
      <c r="CR540" s="8"/>
      <c r="CS540" s="8"/>
    </row>
    <row r="541" ht="14.25" customHeight="1">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c r="AY541" s="15"/>
      <c r="AZ541" s="15"/>
      <c r="BA541" s="15"/>
      <c r="BB541" s="15"/>
      <c r="BC541" s="15"/>
      <c r="BD541" s="15"/>
      <c r="BE541" s="15"/>
      <c r="BF541" s="15"/>
      <c r="BG541" s="15"/>
      <c r="BH541" s="15"/>
      <c r="BI541" s="15"/>
      <c r="BJ541" s="15"/>
      <c r="BK541" s="15"/>
      <c r="BL541" s="15"/>
      <c r="BM541" s="15"/>
      <c r="BN541" s="15"/>
      <c r="BO541" s="15"/>
      <c r="BP541" s="15"/>
      <c r="BQ541" s="15"/>
      <c r="BR541" s="15"/>
      <c r="BS541" s="15"/>
      <c r="BT541" s="15"/>
      <c r="BU541" s="15"/>
      <c r="BV541" s="15"/>
      <c r="BW541" s="15"/>
      <c r="BX541" s="15"/>
      <c r="BY541" s="15"/>
      <c r="BZ541" s="15"/>
      <c r="CA541" s="8"/>
      <c r="CB541" s="8"/>
      <c r="CC541" s="8"/>
      <c r="CD541" s="8"/>
      <c r="CE541" s="8"/>
      <c r="CF541" s="8"/>
      <c r="CG541" s="8"/>
      <c r="CH541" s="8"/>
      <c r="CI541" s="8"/>
      <c r="CJ541" s="8"/>
      <c r="CK541" s="8"/>
      <c r="CL541" s="8"/>
      <c r="CM541" s="8"/>
      <c r="CN541" s="8"/>
      <c r="CO541" s="8"/>
      <c r="CP541" s="8"/>
      <c r="CQ541" s="8"/>
      <c r="CR541" s="8"/>
      <c r="CS541" s="8"/>
    </row>
    <row r="542" ht="14.25" customHeight="1">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c r="BC542" s="15"/>
      <c r="BD542" s="15"/>
      <c r="BE542" s="15"/>
      <c r="BF542" s="15"/>
      <c r="BG542" s="15"/>
      <c r="BH542" s="15"/>
      <c r="BI542" s="15"/>
      <c r="BJ542" s="15"/>
      <c r="BK542" s="15"/>
      <c r="BL542" s="15"/>
      <c r="BM542" s="15"/>
      <c r="BN542" s="15"/>
      <c r="BO542" s="15"/>
      <c r="BP542" s="15"/>
      <c r="BQ542" s="15"/>
      <c r="BR542" s="15"/>
      <c r="BS542" s="15"/>
      <c r="BT542" s="15"/>
      <c r="BU542" s="15"/>
      <c r="BV542" s="15"/>
      <c r="BW542" s="15"/>
      <c r="BX542" s="15"/>
      <c r="BY542" s="15"/>
      <c r="BZ542" s="15"/>
      <c r="CA542" s="8"/>
      <c r="CB542" s="8"/>
      <c r="CC542" s="8"/>
      <c r="CD542" s="8"/>
      <c r="CE542" s="8"/>
      <c r="CF542" s="8"/>
      <c r="CG542" s="8"/>
      <c r="CH542" s="8"/>
      <c r="CI542" s="8"/>
      <c r="CJ542" s="8"/>
      <c r="CK542" s="8"/>
      <c r="CL542" s="8"/>
      <c r="CM542" s="8"/>
      <c r="CN542" s="8"/>
      <c r="CO542" s="8"/>
      <c r="CP542" s="8"/>
      <c r="CQ542" s="8"/>
      <c r="CR542" s="8"/>
      <c r="CS542" s="8"/>
    </row>
    <row r="543" ht="14.25" customHeight="1">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c r="AG543" s="15"/>
      <c r="AH543" s="15"/>
      <c r="AI543" s="15"/>
      <c r="AJ543" s="15"/>
      <c r="AK543" s="15"/>
      <c r="AL543" s="15"/>
      <c r="AM543" s="15"/>
      <c r="AN543" s="15"/>
      <c r="AO543" s="15"/>
      <c r="AP543" s="15"/>
      <c r="AQ543" s="15"/>
      <c r="AR543" s="15"/>
      <c r="AS543" s="15"/>
      <c r="AT543" s="15"/>
      <c r="AU543" s="15"/>
      <c r="AV543" s="15"/>
      <c r="AW543" s="15"/>
      <c r="AX543" s="15"/>
      <c r="AY543" s="15"/>
      <c r="AZ543" s="15"/>
      <c r="BA543" s="15"/>
      <c r="BB543" s="15"/>
      <c r="BC543" s="15"/>
      <c r="BD543" s="15"/>
      <c r="BE543" s="15"/>
      <c r="BF543" s="15"/>
      <c r="BG543" s="15"/>
      <c r="BH543" s="15"/>
      <c r="BI543" s="15"/>
      <c r="BJ543" s="15"/>
      <c r="BK543" s="15"/>
      <c r="BL543" s="15"/>
      <c r="BM543" s="15"/>
      <c r="BN543" s="15"/>
      <c r="BO543" s="15"/>
      <c r="BP543" s="15"/>
      <c r="BQ543" s="15"/>
      <c r="BR543" s="15"/>
      <c r="BS543" s="15"/>
      <c r="BT543" s="15"/>
      <c r="BU543" s="15"/>
      <c r="BV543" s="15"/>
      <c r="BW543" s="15"/>
      <c r="BX543" s="15"/>
      <c r="BY543" s="15"/>
      <c r="BZ543" s="15"/>
      <c r="CA543" s="8"/>
      <c r="CB543" s="8"/>
      <c r="CC543" s="8"/>
      <c r="CD543" s="8"/>
      <c r="CE543" s="8"/>
      <c r="CF543" s="8"/>
      <c r="CG543" s="8"/>
      <c r="CH543" s="8"/>
      <c r="CI543" s="8"/>
      <c r="CJ543" s="8"/>
      <c r="CK543" s="8"/>
      <c r="CL543" s="8"/>
      <c r="CM543" s="8"/>
      <c r="CN543" s="8"/>
      <c r="CO543" s="8"/>
      <c r="CP543" s="8"/>
      <c r="CQ543" s="8"/>
      <c r="CR543" s="8"/>
      <c r="CS543" s="8"/>
    </row>
    <row r="544" ht="14.25" customHeight="1">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c r="BC544" s="15"/>
      <c r="BD544" s="15"/>
      <c r="BE544" s="15"/>
      <c r="BF544" s="15"/>
      <c r="BG544" s="15"/>
      <c r="BH544" s="15"/>
      <c r="BI544" s="15"/>
      <c r="BJ544" s="15"/>
      <c r="BK544" s="15"/>
      <c r="BL544" s="15"/>
      <c r="BM544" s="15"/>
      <c r="BN544" s="15"/>
      <c r="BO544" s="15"/>
      <c r="BP544" s="15"/>
      <c r="BQ544" s="15"/>
      <c r="BR544" s="15"/>
      <c r="BS544" s="15"/>
      <c r="BT544" s="15"/>
      <c r="BU544" s="15"/>
      <c r="BV544" s="15"/>
      <c r="BW544" s="15"/>
      <c r="BX544" s="15"/>
      <c r="BY544" s="15"/>
      <c r="BZ544" s="15"/>
      <c r="CA544" s="8"/>
      <c r="CB544" s="8"/>
      <c r="CC544" s="8"/>
      <c r="CD544" s="8"/>
      <c r="CE544" s="8"/>
      <c r="CF544" s="8"/>
      <c r="CG544" s="8"/>
      <c r="CH544" s="8"/>
      <c r="CI544" s="8"/>
      <c r="CJ544" s="8"/>
      <c r="CK544" s="8"/>
      <c r="CL544" s="8"/>
      <c r="CM544" s="8"/>
      <c r="CN544" s="8"/>
      <c r="CO544" s="8"/>
      <c r="CP544" s="8"/>
      <c r="CQ544" s="8"/>
      <c r="CR544" s="8"/>
      <c r="CS544" s="8"/>
    </row>
    <row r="545" ht="14.25" customHeight="1">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c r="AG545" s="15"/>
      <c r="AH545" s="15"/>
      <c r="AI545" s="15"/>
      <c r="AJ545" s="15"/>
      <c r="AK545" s="15"/>
      <c r="AL545" s="15"/>
      <c r="AM545" s="15"/>
      <c r="AN545" s="15"/>
      <c r="AO545" s="15"/>
      <c r="AP545" s="15"/>
      <c r="AQ545" s="15"/>
      <c r="AR545" s="15"/>
      <c r="AS545" s="15"/>
      <c r="AT545" s="15"/>
      <c r="AU545" s="15"/>
      <c r="AV545" s="15"/>
      <c r="AW545" s="15"/>
      <c r="AX545" s="15"/>
      <c r="AY545" s="15"/>
      <c r="AZ545" s="15"/>
      <c r="BA545" s="15"/>
      <c r="BB545" s="15"/>
      <c r="BC545" s="15"/>
      <c r="BD545" s="15"/>
      <c r="BE545" s="15"/>
      <c r="BF545" s="15"/>
      <c r="BG545" s="15"/>
      <c r="BH545" s="15"/>
      <c r="BI545" s="15"/>
      <c r="BJ545" s="15"/>
      <c r="BK545" s="15"/>
      <c r="BL545" s="15"/>
      <c r="BM545" s="15"/>
      <c r="BN545" s="15"/>
      <c r="BO545" s="15"/>
      <c r="BP545" s="15"/>
      <c r="BQ545" s="15"/>
      <c r="BR545" s="15"/>
      <c r="BS545" s="15"/>
      <c r="BT545" s="15"/>
      <c r="BU545" s="15"/>
      <c r="BV545" s="15"/>
      <c r="BW545" s="15"/>
      <c r="BX545" s="15"/>
      <c r="BY545" s="15"/>
      <c r="BZ545" s="15"/>
      <c r="CA545" s="8"/>
      <c r="CB545" s="8"/>
      <c r="CC545" s="8"/>
      <c r="CD545" s="8"/>
      <c r="CE545" s="8"/>
      <c r="CF545" s="8"/>
      <c r="CG545" s="8"/>
      <c r="CH545" s="8"/>
      <c r="CI545" s="8"/>
      <c r="CJ545" s="8"/>
      <c r="CK545" s="8"/>
      <c r="CL545" s="8"/>
      <c r="CM545" s="8"/>
      <c r="CN545" s="8"/>
      <c r="CO545" s="8"/>
      <c r="CP545" s="8"/>
      <c r="CQ545" s="8"/>
      <c r="CR545" s="8"/>
      <c r="CS545" s="8"/>
    </row>
    <row r="546" ht="14.25" customHeight="1">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c r="BC546" s="15"/>
      <c r="BD546" s="15"/>
      <c r="BE546" s="15"/>
      <c r="BF546" s="15"/>
      <c r="BG546" s="15"/>
      <c r="BH546" s="15"/>
      <c r="BI546" s="15"/>
      <c r="BJ546" s="15"/>
      <c r="BK546" s="15"/>
      <c r="BL546" s="15"/>
      <c r="BM546" s="15"/>
      <c r="BN546" s="15"/>
      <c r="BO546" s="15"/>
      <c r="BP546" s="15"/>
      <c r="BQ546" s="15"/>
      <c r="BR546" s="15"/>
      <c r="BS546" s="15"/>
      <c r="BT546" s="15"/>
      <c r="BU546" s="15"/>
      <c r="BV546" s="15"/>
      <c r="BW546" s="15"/>
      <c r="BX546" s="15"/>
      <c r="BY546" s="15"/>
      <c r="BZ546" s="15"/>
      <c r="CA546" s="8"/>
      <c r="CB546" s="8"/>
      <c r="CC546" s="8"/>
      <c r="CD546" s="8"/>
      <c r="CE546" s="8"/>
      <c r="CF546" s="8"/>
      <c r="CG546" s="8"/>
      <c r="CH546" s="8"/>
      <c r="CI546" s="8"/>
      <c r="CJ546" s="8"/>
      <c r="CK546" s="8"/>
      <c r="CL546" s="8"/>
      <c r="CM546" s="8"/>
      <c r="CN546" s="8"/>
      <c r="CO546" s="8"/>
      <c r="CP546" s="8"/>
      <c r="CQ546" s="8"/>
      <c r="CR546" s="8"/>
      <c r="CS546" s="8"/>
    </row>
    <row r="547" ht="14.25" customHeight="1">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c r="AG547" s="15"/>
      <c r="AH547" s="15"/>
      <c r="AI547" s="15"/>
      <c r="AJ547" s="15"/>
      <c r="AK547" s="15"/>
      <c r="AL547" s="15"/>
      <c r="AM547" s="15"/>
      <c r="AN547" s="15"/>
      <c r="AO547" s="15"/>
      <c r="AP547" s="15"/>
      <c r="AQ547" s="15"/>
      <c r="AR547" s="15"/>
      <c r="AS547" s="15"/>
      <c r="AT547" s="15"/>
      <c r="AU547" s="15"/>
      <c r="AV547" s="15"/>
      <c r="AW547" s="15"/>
      <c r="AX547" s="15"/>
      <c r="AY547" s="15"/>
      <c r="AZ547" s="15"/>
      <c r="BA547" s="15"/>
      <c r="BB547" s="15"/>
      <c r="BC547" s="15"/>
      <c r="BD547" s="15"/>
      <c r="BE547" s="15"/>
      <c r="BF547" s="15"/>
      <c r="BG547" s="15"/>
      <c r="BH547" s="15"/>
      <c r="BI547" s="15"/>
      <c r="BJ547" s="15"/>
      <c r="BK547" s="15"/>
      <c r="BL547" s="15"/>
      <c r="BM547" s="15"/>
      <c r="BN547" s="15"/>
      <c r="BO547" s="15"/>
      <c r="BP547" s="15"/>
      <c r="BQ547" s="15"/>
      <c r="BR547" s="15"/>
      <c r="BS547" s="15"/>
      <c r="BT547" s="15"/>
      <c r="BU547" s="15"/>
      <c r="BV547" s="15"/>
      <c r="BW547" s="15"/>
      <c r="BX547" s="15"/>
      <c r="BY547" s="15"/>
      <c r="BZ547" s="15"/>
      <c r="CA547" s="8"/>
      <c r="CB547" s="8"/>
      <c r="CC547" s="8"/>
      <c r="CD547" s="8"/>
      <c r="CE547" s="8"/>
      <c r="CF547" s="8"/>
      <c r="CG547" s="8"/>
      <c r="CH547" s="8"/>
      <c r="CI547" s="8"/>
      <c r="CJ547" s="8"/>
      <c r="CK547" s="8"/>
      <c r="CL547" s="8"/>
      <c r="CM547" s="8"/>
      <c r="CN547" s="8"/>
      <c r="CO547" s="8"/>
      <c r="CP547" s="8"/>
      <c r="CQ547" s="8"/>
      <c r="CR547" s="8"/>
      <c r="CS547" s="8"/>
    </row>
    <row r="548" ht="14.25" customHeight="1">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c r="BC548" s="15"/>
      <c r="BD548" s="15"/>
      <c r="BE548" s="15"/>
      <c r="BF548" s="15"/>
      <c r="BG548" s="15"/>
      <c r="BH548" s="15"/>
      <c r="BI548" s="15"/>
      <c r="BJ548" s="15"/>
      <c r="BK548" s="15"/>
      <c r="BL548" s="15"/>
      <c r="BM548" s="15"/>
      <c r="BN548" s="15"/>
      <c r="BO548" s="15"/>
      <c r="BP548" s="15"/>
      <c r="BQ548" s="15"/>
      <c r="BR548" s="15"/>
      <c r="BS548" s="15"/>
      <c r="BT548" s="15"/>
      <c r="BU548" s="15"/>
      <c r="BV548" s="15"/>
      <c r="BW548" s="15"/>
      <c r="BX548" s="15"/>
      <c r="BY548" s="15"/>
      <c r="BZ548" s="15"/>
      <c r="CA548" s="8"/>
      <c r="CB548" s="8"/>
      <c r="CC548" s="8"/>
      <c r="CD548" s="8"/>
      <c r="CE548" s="8"/>
      <c r="CF548" s="8"/>
      <c r="CG548" s="8"/>
      <c r="CH548" s="8"/>
      <c r="CI548" s="8"/>
      <c r="CJ548" s="8"/>
      <c r="CK548" s="8"/>
      <c r="CL548" s="8"/>
      <c r="CM548" s="8"/>
      <c r="CN548" s="8"/>
      <c r="CO548" s="8"/>
      <c r="CP548" s="8"/>
      <c r="CQ548" s="8"/>
      <c r="CR548" s="8"/>
      <c r="CS548" s="8"/>
    </row>
    <row r="549" ht="14.25" customHeight="1">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5"/>
      <c r="BC549" s="15"/>
      <c r="BD549" s="15"/>
      <c r="BE549" s="15"/>
      <c r="BF549" s="15"/>
      <c r="BG549" s="15"/>
      <c r="BH549" s="15"/>
      <c r="BI549" s="15"/>
      <c r="BJ549" s="15"/>
      <c r="BK549" s="15"/>
      <c r="BL549" s="15"/>
      <c r="BM549" s="15"/>
      <c r="BN549" s="15"/>
      <c r="BO549" s="15"/>
      <c r="BP549" s="15"/>
      <c r="BQ549" s="15"/>
      <c r="BR549" s="15"/>
      <c r="BS549" s="15"/>
      <c r="BT549" s="15"/>
      <c r="BU549" s="15"/>
      <c r="BV549" s="15"/>
      <c r="BW549" s="15"/>
      <c r="BX549" s="15"/>
      <c r="BY549" s="15"/>
      <c r="BZ549" s="15"/>
      <c r="CA549" s="8"/>
      <c r="CB549" s="8"/>
      <c r="CC549" s="8"/>
      <c r="CD549" s="8"/>
      <c r="CE549" s="8"/>
      <c r="CF549" s="8"/>
      <c r="CG549" s="8"/>
      <c r="CH549" s="8"/>
      <c r="CI549" s="8"/>
      <c r="CJ549" s="8"/>
      <c r="CK549" s="8"/>
      <c r="CL549" s="8"/>
      <c r="CM549" s="8"/>
      <c r="CN549" s="8"/>
      <c r="CO549" s="8"/>
      <c r="CP549" s="8"/>
      <c r="CQ549" s="8"/>
      <c r="CR549" s="8"/>
      <c r="CS549" s="8"/>
    </row>
    <row r="550" ht="14.25" customHeight="1">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c r="BC550" s="15"/>
      <c r="BD550" s="15"/>
      <c r="BE550" s="15"/>
      <c r="BF550" s="15"/>
      <c r="BG550" s="15"/>
      <c r="BH550" s="15"/>
      <c r="BI550" s="15"/>
      <c r="BJ550" s="15"/>
      <c r="BK550" s="15"/>
      <c r="BL550" s="15"/>
      <c r="BM550" s="15"/>
      <c r="BN550" s="15"/>
      <c r="BO550" s="15"/>
      <c r="BP550" s="15"/>
      <c r="BQ550" s="15"/>
      <c r="BR550" s="15"/>
      <c r="BS550" s="15"/>
      <c r="BT550" s="15"/>
      <c r="BU550" s="15"/>
      <c r="BV550" s="15"/>
      <c r="BW550" s="15"/>
      <c r="BX550" s="15"/>
      <c r="BY550" s="15"/>
      <c r="BZ550" s="15"/>
      <c r="CA550" s="8"/>
      <c r="CB550" s="8"/>
      <c r="CC550" s="8"/>
      <c r="CD550" s="8"/>
      <c r="CE550" s="8"/>
      <c r="CF550" s="8"/>
      <c r="CG550" s="8"/>
      <c r="CH550" s="8"/>
      <c r="CI550" s="8"/>
      <c r="CJ550" s="8"/>
      <c r="CK550" s="8"/>
      <c r="CL550" s="8"/>
      <c r="CM550" s="8"/>
      <c r="CN550" s="8"/>
      <c r="CO550" s="8"/>
      <c r="CP550" s="8"/>
      <c r="CQ550" s="8"/>
      <c r="CR550" s="8"/>
      <c r="CS550" s="8"/>
    </row>
    <row r="551" ht="14.25" customHeight="1">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c r="AG551" s="15"/>
      <c r="AH551" s="15"/>
      <c r="AI551" s="15"/>
      <c r="AJ551" s="15"/>
      <c r="AK551" s="15"/>
      <c r="AL551" s="15"/>
      <c r="AM551" s="15"/>
      <c r="AN551" s="15"/>
      <c r="AO551" s="15"/>
      <c r="AP551" s="15"/>
      <c r="AQ551" s="15"/>
      <c r="AR551" s="15"/>
      <c r="AS551" s="15"/>
      <c r="AT551" s="15"/>
      <c r="AU551" s="15"/>
      <c r="AV551" s="15"/>
      <c r="AW551" s="15"/>
      <c r="AX551" s="15"/>
      <c r="AY551" s="15"/>
      <c r="AZ551" s="15"/>
      <c r="BA551" s="15"/>
      <c r="BB551" s="15"/>
      <c r="BC551" s="15"/>
      <c r="BD551" s="15"/>
      <c r="BE551" s="15"/>
      <c r="BF551" s="15"/>
      <c r="BG551" s="15"/>
      <c r="BH551" s="15"/>
      <c r="BI551" s="15"/>
      <c r="BJ551" s="15"/>
      <c r="BK551" s="15"/>
      <c r="BL551" s="15"/>
      <c r="BM551" s="15"/>
      <c r="BN551" s="15"/>
      <c r="BO551" s="15"/>
      <c r="BP551" s="15"/>
      <c r="BQ551" s="15"/>
      <c r="BR551" s="15"/>
      <c r="BS551" s="15"/>
      <c r="BT551" s="15"/>
      <c r="BU551" s="15"/>
      <c r="BV551" s="15"/>
      <c r="BW551" s="15"/>
      <c r="BX551" s="15"/>
      <c r="BY551" s="15"/>
      <c r="BZ551" s="15"/>
      <c r="CA551" s="8"/>
      <c r="CB551" s="8"/>
      <c r="CC551" s="8"/>
      <c r="CD551" s="8"/>
      <c r="CE551" s="8"/>
      <c r="CF551" s="8"/>
      <c r="CG551" s="8"/>
      <c r="CH551" s="8"/>
      <c r="CI551" s="8"/>
      <c r="CJ551" s="8"/>
      <c r="CK551" s="8"/>
      <c r="CL551" s="8"/>
      <c r="CM551" s="8"/>
      <c r="CN551" s="8"/>
      <c r="CO551" s="8"/>
      <c r="CP551" s="8"/>
      <c r="CQ551" s="8"/>
      <c r="CR551" s="8"/>
      <c r="CS551" s="8"/>
    </row>
    <row r="552" ht="14.25" customHeight="1">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c r="BC552" s="15"/>
      <c r="BD552" s="15"/>
      <c r="BE552" s="15"/>
      <c r="BF552" s="15"/>
      <c r="BG552" s="15"/>
      <c r="BH552" s="15"/>
      <c r="BI552" s="15"/>
      <c r="BJ552" s="15"/>
      <c r="BK552" s="15"/>
      <c r="BL552" s="15"/>
      <c r="BM552" s="15"/>
      <c r="BN552" s="15"/>
      <c r="BO552" s="15"/>
      <c r="BP552" s="15"/>
      <c r="BQ552" s="15"/>
      <c r="BR552" s="15"/>
      <c r="BS552" s="15"/>
      <c r="BT552" s="15"/>
      <c r="BU552" s="15"/>
      <c r="BV552" s="15"/>
      <c r="BW552" s="15"/>
      <c r="BX552" s="15"/>
      <c r="BY552" s="15"/>
      <c r="BZ552" s="15"/>
      <c r="CA552" s="8"/>
      <c r="CB552" s="8"/>
      <c r="CC552" s="8"/>
      <c r="CD552" s="8"/>
      <c r="CE552" s="8"/>
      <c r="CF552" s="8"/>
      <c r="CG552" s="8"/>
      <c r="CH552" s="8"/>
      <c r="CI552" s="8"/>
      <c r="CJ552" s="8"/>
      <c r="CK552" s="8"/>
      <c r="CL552" s="8"/>
      <c r="CM552" s="8"/>
      <c r="CN552" s="8"/>
      <c r="CO552" s="8"/>
      <c r="CP552" s="8"/>
      <c r="CQ552" s="8"/>
      <c r="CR552" s="8"/>
      <c r="CS552" s="8"/>
    </row>
    <row r="553" ht="14.25" customHeight="1">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c r="AG553" s="15"/>
      <c r="AH553" s="15"/>
      <c r="AI553" s="15"/>
      <c r="AJ553" s="15"/>
      <c r="AK553" s="15"/>
      <c r="AL553" s="15"/>
      <c r="AM553" s="15"/>
      <c r="AN553" s="15"/>
      <c r="AO553" s="15"/>
      <c r="AP553" s="15"/>
      <c r="AQ553" s="15"/>
      <c r="AR553" s="15"/>
      <c r="AS553" s="15"/>
      <c r="AT553" s="15"/>
      <c r="AU553" s="15"/>
      <c r="AV553" s="15"/>
      <c r="AW553" s="15"/>
      <c r="AX553" s="15"/>
      <c r="AY553" s="15"/>
      <c r="AZ553" s="15"/>
      <c r="BA553" s="15"/>
      <c r="BB553" s="15"/>
      <c r="BC553" s="15"/>
      <c r="BD553" s="15"/>
      <c r="BE553" s="15"/>
      <c r="BF553" s="15"/>
      <c r="BG553" s="15"/>
      <c r="BH553" s="15"/>
      <c r="BI553" s="15"/>
      <c r="BJ553" s="15"/>
      <c r="BK553" s="15"/>
      <c r="BL553" s="15"/>
      <c r="BM553" s="15"/>
      <c r="BN553" s="15"/>
      <c r="BO553" s="15"/>
      <c r="BP553" s="15"/>
      <c r="BQ553" s="15"/>
      <c r="BR553" s="15"/>
      <c r="BS553" s="15"/>
      <c r="BT553" s="15"/>
      <c r="BU553" s="15"/>
      <c r="BV553" s="15"/>
      <c r="BW553" s="15"/>
      <c r="BX553" s="15"/>
      <c r="BY553" s="15"/>
      <c r="BZ553" s="15"/>
      <c r="CA553" s="8"/>
      <c r="CB553" s="8"/>
      <c r="CC553" s="8"/>
      <c r="CD553" s="8"/>
      <c r="CE553" s="8"/>
      <c r="CF553" s="8"/>
      <c r="CG553" s="8"/>
      <c r="CH553" s="8"/>
      <c r="CI553" s="8"/>
      <c r="CJ553" s="8"/>
      <c r="CK553" s="8"/>
      <c r="CL553" s="8"/>
      <c r="CM553" s="8"/>
      <c r="CN553" s="8"/>
      <c r="CO553" s="8"/>
      <c r="CP553" s="8"/>
      <c r="CQ553" s="8"/>
      <c r="CR553" s="8"/>
      <c r="CS553" s="8"/>
    </row>
    <row r="554" ht="14.25" customHeight="1">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c r="BC554" s="15"/>
      <c r="BD554" s="15"/>
      <c r="BE554" s="15"/>
      <c r="BF554" s="15"/>
      <c r="BG554" s="15"/>
      <c r="BH554" s="15"/>
      <c r="BI554" s="15"/>
      <c r="BJ554" s="15"/>
      <c r="BK554" s="15"/>
      <c r="BL554" s="15"/>
      <c r="BM554" s="15"/>
      <c r="BN554" s="15"/>
      <c r="BO554" s="15"/>
      <c r="BP554" s="15"/>
      <c r="BQ554" s="15"/>
      <c r="BR554" s="15"/>
      <c r="BS554" s="15"/>
      <c r="BT554" s="15"/>
      <c r="BU554" s="15"/>
      <c r="BV554" s="15"/>
      <c r="BW554" s="15"/>
      <c r="BX554" s="15"/>
      <c r="BY554" s="15"/>
      <c r="BZ554" s="15"/>
      <c r="CA554" s="8"/>
      <c r="CB554" s="8"/>
      <c r="CC554" s="8"/>
      <c r="CD554" s="8"/>
      <c r="CE554" s="8"/>
      <c r="CF554" s="8"/>
      <c r="CG554" s="8"/>
      <c r="CH554" s="8"/>
      <c r="CI554" s="8"/>
      <c r="CJ554" s="8"/>
      <c r="CK554" s="8"/>
      <c r="CL554" s="8"/>
      <c r="CM554" s="8"/>
      <c r="CN554" s="8"/>
      <c r="CO554" s="8"/>
      <c r="CP554" s="8"/>
      <c r="CQ554" s="8"/>
      <c r="CR554" s="8"/>
      <c r="CS554" s="8"/>
    </row>
    <row r="555" ht="14.25" customHeight="1">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c r="AG555" s="15"/>
      <c r="AH555" s="15"/>
      <c r="AI555" s="15"/>
      <c r="AJ555" s="15"/>
      <c r="AK555" s="15"/>
      <c r="AL555" s="15"/>
      <c r="AM555" s="15"/>
      <c r="AN555" s="15"/>
      <c r="AO555" s="15"/>
      <c r="AP555" s="15"/>
      <c r="AQ555" s="15"/>
      <c r="AR555" s="15"/>
      <c r="AS555" s="15"/>
      <c r="AT555" s="15"/>
      <c r="AU555" s="15"/>
      <c r="AV555" s="15"/>
      <c r="AW555" s="15"/>
      <c r="AX555" s="15"/>
      <c r="AY555" s="15"/>
      <c r="AZ555" s="15"/>
      <c r="BA555" s="15"/>
      <c r="BB555" s="15"/>
      <c r="BC555" s="15"/>
      <c r="BD555" s="15"/>
      <c r="BE555" s="15"/>
      <c r="BF555" s="15"/>
      <c r="BG555" s="15"/>
      <c r="BH555" s="15"/>
      <c r="BI555" s="15"/>
      <c r="BJ555" s="15"/>
      <c r="BK555" s="15"/>
      <c r="BL555" s="15"/>
      <c r="BM555" s="15"/>
      <c r="BN555" s="15"/>
      <c r="BO555" s="15"/>
      <c r="BP555" s="15"/>
      <c r="BQ555" s="15"/>
      <c r="BR555" s="15"/>
      <c r="BS555" s="15"/>
      <c r="BT555" s="15"/>
      <c r="BU555" s="15"/>
      <c r="BV555" s="15"/>
      <c r="BW555" s="15"/>
      <c r="BX555" s="15"/>
      <c r="BY555" s="15"/>
      <c r="BZ555" s="15"/>
      <c r="CA555" s="8"/>
      <c r="CB555" s="8"/>
      <c r="CC555" s="8"/>
      <c r="CD555" s="8"/>
      <c r="CE555" s="8"/>
      <c r="CF555" s="8"/>
      <c r="CG555" s="8"/>
      <c r="CH555" s="8"/>
      <c r="CI555" s="8"/>
      <c r="CJ555" s="8"/>
      <c r="CK555" s="8"/>
      <c r="CL555" s="8"/>
      <c r="CM555" s="8"/>
      <c r="CN555" s="8"/>
      <c r="CO555" s="8"/>
      <c r="CP555" s="8"/>
      <c r="CQ555" s="8"/>
      <c r="CR555" s="8"/>
      <c r="CS555" s="8"/>
    </row>
    <row r="556" ht="14.25" customHeight="1">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c r="BC556" s="15"/>
      <c r="BD556" s="15"/>
      <c r="BE556" s="15"/>
      <c r="BF556" s="15"/>
      <c r="BG556" s="15"/>
      <c r="BH556" s="15"/>
      <c r="BI556" s="15"/>
      <c r="BJ556" s="15"/>
      <c r="BK556" s="15"/>
      <c r="BL556" s="15"/>
      <c r="BM556" s="15"/>
      <c r="BN556" s="15"/>
      <c r="BO556" s="15"/>
      <c r="BP556" s="15"/>
      <c r="BQ556" s="15"/>
      <c r="BR556" s="15"/>
      <c r="BS556" s="15"/>
      <c r="BT556" s="15"/>
      <c r="BU556" s="15"/>
      <c r="BV556" s="15"/>
      <c r="BW556" s="15"/>
      <c r="BX556" s="15"/>
      <c r="BY556" s="15"/>
      <c r="BZ556" s="15"/>
      <c r="CA556" s="8"/>
      <c r="CB556" s="8"/>
      <c r="CC556" s="8"/>
      <c r="CD556" s="8"/>
      <c r="CE556" s="8"/>
      <c r="CF556" s="8"/>
      <c r="CG556" s="8"/>
      <c r="CH556" s="8"/>
      <c r="CI556" s="8"/>
      <c r="CJ556" s="8"/>
      <c r="CK556" s="8"/>
      <c r="CL556" s="8"/>
      <c r="CM556" s="8"/>
      <c r="CN556" s="8"/>
      <c r="CO556" s="8"/>
      <c r="CP556" s="8"/>
      <c r="CQ556" s="8"/>
      <c r="CR556" s="8"/>
      <c r="CS556" s="8"/>
    </row>
    <row r="557" ht="14.25" customHeight="1">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c r="AG557" s="15"/>
      <c r="AH557" s="15"/>
      <c r="AI557" s="15"/>
      <c r="AJ557" s="15"/>
      <c r="AK557" s="15"/>
      <c r="AL557" s="15"/>
      <c r="AM557" s="15"/>
      <c r="AN557" s="15"/>
      <c r="AO557" s="15"/>
      <c r="AP557" s="15"/>
      <c r="AQ557" s="15"/>
      <c r="AR557" s="15"/>
      <c r="AS557" s="15"/>
      <c r="AT557" s="15"/>
      <c r="AU557" s="15"/>
      <c r="AV557" s="15"/>
      <c r="AW557" s="15"/>
      <c r="AX557" s="15"/>
      <c r="AY557" s="15"/>
      <c r="AZ557" s="15"/>
      <c r="BA557" s="15"/>
      <c r="BB557" s="15"/>
      <c r="BC557" s="15"/>
      <c r="BD557" s="15"/>
      <c r="BE557" s="15"/>
      <c r="BF557" s="15"/>
      <c r="BG557" s="15"/>
      <c r="BH557" s="15"/>
      <c r="BI557" s="15"/>
      <c r="BJ557" s="15"/>
      <c r="BK557" s="15"/>
      <c r="BL557" s="15"/>
      <c r="BM557" s="15"/>
      <c r="BN557" s="15"/>
      <c r="BO557" s="15"/>
      <c r="BP557" s="15"/>
      <c r="BQ557" s="15"/>
      <c r="BR557" s="15"/>
      <c r="BS557" s="15"/>
      <c r="BT557" s="15"/>
      <c r="BU557" s="15"/>
      <c r="BV557" s="15"/>
      <c r="BW557" s="15"/>
      <c r="BX557" s="15"/>
      <c r="BY557" s="15"/>
      <c r="BZ557" s="15"/>
      <c r="CA557" s="8"/>
      <c r="CB557" s="8"/>
      <c r="CC557" s="8"/>
      <c r="CD557" s="8"/>
      <c r="CE557" s="8"/>
      <c r="CF557" s="8"/>
      <c r="CG557" s="8"/>
      <c r="CH557" s="8"/>
      <c r="CI557" s="8"/>
      <c r="CJ557" s="8"/>
      <c r="CK557" s="8"/>
      <c r="CL557" s="8"/>
      <c r="CM557" s="8"/>
      <c r="CN557" s="8"/>
      <c r="CO557" s="8"/>
      <c r="CP557" s="8"/>
      <c r="CQ557" s="8"/>
      <c r="CR557" s="8"/>
      <c r="CS557" s="8"/>
    </row>
    <row r="558" ht="14.25" customHeight="1">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c r="BC558" s="15"/>
      <c r="BD558" s="15"/>
      <c r="BE558" s="15"/>
      <c r="BF558" s="15"/>
      <c r="BG558" s="15"/>
      <c r="BH558" s="15"/>
      <c r="BI558" s="15"/>
      <c r="BJ558" s="15"/>
      <c r="BK558" s="15"/>
      <c r="BL558" s="15"/>
      <c r="BM558" s="15"/>
      <c r="BN558" s="15"/>
      <c r="BO558" s="15"/>
      <c r="BP558" s="15"/>
      <c r="BQ558" s="15"/>
      <c r="BR558" s="15"/>
      <c r="BS558" s="15"/>
      <c r="BT558" s="15"/>
      <c r="BU558" s="15"/>
      <c r="BV558" s="15"/>
      <c r="BW558" s="15"/>
      <c r="BX558" s="15"/>
      <c r="BY558" s="15"/>
      <c r="BZ558" s="15"/>
      <c r="CA558" s="8"/>
      <c r="CB558" s="8"/>
      <c r="CC558" s="8"/>
      <c r="CD558" s="8"/>
      <c r="CE558" s="8"/>
      <c r="CF558" s="8"/>
      <c r="CG558" s="8"/>
      <c r="CH558" s="8"/>
      <c r="CI558" s="8"/>
      <c r="CJ558" s="8"/>
      <c r="CK558" s="8"/>
      <c r="CL558" s="8"/>
      <c r="CM558" s="8"/>
      <c r="CN558" s="8"/>
      <c r="CO558" s="8"/>
      <c r="CP558" s="8"/>
      <c r="CQ558" s="8"/>
      <c r="CR558" s="8"/>
      <c r="CS558" s="8"/>
    </row>
    <row r="559" ht="14.25" customHeight="1">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c r="AG559" s="15"/>
      <c r="AH559" s="15"/>
      <c r="AI559" s="15"/>
      <c r="AJ559" s="15"/>
      <c r="AK559" s="15"/>
      <c r="AL559" s="15"/>
      <c r="AM559" s="15"/>
      <c r="AN559" s="15"/>
      <c r="AO559" s="15"/>
      <c r="AP559" s="15"/>
      <c r="AQ559" s="15"/>
      <c r="AR559" s="15"/>
      <c r="AS559" s="15"/>
      <c r="AT559" s="15"/>
      <c r="AU559" s="15"/>
      <c r="AV559" s="15"/>
      <c r="AW559" s="15"/>
      <c r="AX559" s="15"/>
      <c r="AY559" s="15"/>
      <c r="AZ559" s="15"/>
      <c r="BA559" s="15"/>
      <c r="BB559" s="15"/>
      <c r="BC559" s="15"/>
      <c r="BD559" s="15"/>
      <c r="BE559" s="15"/>
      <c r="BF559" s="15"/>
      <c r="BG559" s="15"/>
      <c r="BH559" s="15"/>
      <c r="BI559" s="15"/>
      <c r="BJ559" s="15"/>
      <c r="BK559" s="15"/>
      <c r="BL559" s="15"/>
      <c r="BM559" s="15"/>
      <c r="BN559" s="15"/>
      <c r="BO559" s="15"/>
      <c r="BP559" s="15"/>
      <c r="BQ559" s="15"/>
      <c r="BR559" s="15"/>
      <c r="BS559" s="15"/>
      <c r="BT559" s="15"/>
      <c r="BU559" s="15"/>
      <c r="BV559" s="15"/>
      <c r="BW559" s="15"/>
      <c r="BX559" s="15"/>
      <c r="BY559" s="15"/>
      <c r="BZ559" s="15"/>
      <c r="CA559" s="8"/>
      <c r="CB559" s="8"/>
      <c r="CC559" s="8"/>
      <c r="CD559" s="8"/>
      <c r="CE559" s="8"/>
      <c r="CF559" s="8"/>
      <c r="CG559" s="8"/>
      <c r="CH559" s="8"/>
      <c r="CI559" s="8"/>
      <c r="CJ559" s="8"/>
      <c r="CK559" s="8"/>
      <c r="CL559" s="8"/>
      <c r="CM559" s="8"/>
      <c r="CN559" s="8"/>
      <c r="CO559" s="8"/>
      <c r="CP559" s="8"/>
      <c r="CQ559" s="8"/>
      <c r="CR559" s="8"/>
      <c r="CS559" s="8"/>
    </row>
    <row r="560" ht="14.25" customHeight="1">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c r="BC560" s="15"/>
      <c r="BD560" s="15"/>
      <c r="BE560" s="15"/>
      <c r="BF560" s="15"/>
      <c r="BG560" s="15"/>
      <c r="BH560" s="15"/>
      <c r="BI560" s="15"/>
      <c r="BJ560" s="15"/>
      <c r="BK560" s="15"/>
      <c r="BL560" s="15"/>
      <c r="BM560" s="15"/>
      <c r="BN560" s="15"/>
      <c r="BO560" s="15"/>
      <c r="BP560" s="15"/>
      <c r="BQ560" s="15"/>
      <c r="BR560" s="15"/>
      <c r="BS560" s="15"/>
      <c r="BT560" s="15"/>
      <c r="BU560" s="15"/>
      <c r="BV560" s="15"/>
      <c r="BW560" s="15"/>
      <c r="BX560" s="15"/>
      <c r="BY560" s="15"/>
      <c r="BZ560" s="15"/>
      <c r="CA560" s="8"/>
      <c r="CB560" s="8"/>
      <c r="CC560" s="8"/>
      <c r="CD560" s="8"/>
      <c r="CE560" s="8"/>
      <c r="CF560" s="8"/>
      <c r="CG560" s="8"/>
      <c r="CH560" s="8"/>
      <c r="CI560" s="8"/>
      <c r="CJ560" s="8"/>
      <c r="CK560" s="8"/>
      <c r="CL560" s="8"/>
      <c r="CM560" s="8"/>
      <c r="CN560" s="8"/>
      <c r="CO560" s="8"/>
      <c r="CP560" s="8"/>
      <c r="CQ560" s="8"/>
      <c r="CR560" s="8"/>
      <c r="CS560" s="8"/>
    </row>
    <row r="561" ht="14.25" customHeight="1">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c r="AG561" s="15"/>
      <c r="AH561" s="15"/>
      <c r="AI561" s="15"/>
      <c r="AJ561" s="15"/>
      <c r="AK561" s="15"/>
      <c r="AL561" s="15"/>
      <c r="AM561" s="15"/>
      <c r="AN561" s="15"/>
      <c r="AO561" s="15"/>
      <c r="AP561" s="15"/>
      <c r="AQ561" s="15"/>
      <c r="AR561" s="15"/>
      <c r="AS561" s="15"/>
      <c r="AT561" s="15"/>
      <c r="AU561" s="15"/>
      <c r="AV561" s="15"/>
      <c r="AW561" s="15"/>
      <c r="AX561" s="15"/>
      <c r="AY561" s="15"/>
      <c r="AZ561" s="15"/>
      <c r="BA561" s="15"/>
      <c r="BB561" s="15"/>
      <c r="BC561" s="15"/>
      <c r="BD561" s="15"/>
      <c r="BE561" s="15"/>
      <c r="BF561" s="15"/>
      <c r="BG561" s="15"/>
      <c r="BH561" s="15"/>
      <c r="BI561" s="15"/>
      <c r="BJ561" s="15"/>
      <c r="BK561" s="15"/>
      <c r="BL561" s="15"/>
      <c r="BM561" s="15"/>
      <c r="BN561" s="15"/>
      <c r="BO561" s="15"/>
      <c r="BP561" s="15"/>
      <c r="BQ561" s="15"/>
      <c r="BR561" s="15"/>
      <c r="BS561" s="15"/>
      <c r="BT561" s="15"/>
      <c r="BU561" s="15"/>
      <c r="BV561" s="15"/>
      <c r="BW561" s="15"/>
      <c r="BX561" s="15"/>
      <c r="BY561" s="15"/>
      <c r="BZ561" s="15"/>
      <c r="CA561" s="8"/>
      <c r="CB561" s="8"/>
      <c r="CC561" s="8"/>
      <c r="CD561" s="8"/>
      <c r="CE561" s="8"/>
      <c r="CF561" s="8"/>
      <c r="CG561" s="8"/>
      <c r="CH561" s="8"/>
      <c r="CI561" s="8"/>
      <c r="CJ561" s="8"/>
      <c r="CK561" s="8"/>
      <c r="CL561" s="8"/>
      <c r="CM561" s="8"/>
      <c r="CN561" s="8"/>
      <c r="CO561" s="8"/>
      <c r="CP561" s="8"/>
      <c r="CQ561" s="8"/>
      <c r="CR561" s="8"/>
      <c r="CS561" s="8"/>
    </row>
    <row r="562" ht="14.25" customHeight="1">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c r="BC562" s="15"/>
      <c r="BD562" s="15"/>
      <c r="BE562" s="15"/>
      <c r="BF562" s="15"/>
      <c r="BG562" s="15"/>
      <c r="BH562" s="15"/>
      <c r="BI562" s="15"/>
      <c r="BJ562" s="15"/>
      <c r="BK562" s="15"/>
      <c r="BL562" s="15"/>
      <c r="BM562" s="15"/>
      <c r="BN562" s="15"/>
      <c r="BO562" s="15"/>
      <c r="BP562" s="15"/>
      <c r="BQ562" s="15"/>
      <c r="BR562" s="15"/>
      <c r="BS562" s="15"/>
      <c r="BT562" s="15"/>
      <c r="BU562" s="15"/>
      <c r="BV562" s="15"/>
      <c r="BW562" s="15"/>
      <c r="BX562" s="15"/>
      <c r="BY562" s="15"/>
      <c r="BZ562" s="15"/>
      <c r="CA562" s="8"/>
      <c r="CB562" s="8"/>
      <c r="CC562" s="8"/>
      <c r="CD562" s="8"/>
      <c r="CE562" s="8"/>
      <c r="CF562" s="8"/>
      <c r="CG562" s="8"/>
      <c r="CH562" s="8"/>
      <c r="CI562" s="8"/>
      <c r="CJ562" s="8"/>
      <c r="CK562" s="8"/>
      <c r="CL562" s="8"/>
      <c r="CM562" s="8"/>
      <c r="CN562" s="8"/>
      <c r="CO562" s="8"/>
      <c r="CP562" s="8"/>
      <c r="CQ562" s="8"/>
      <c r="CR562" s="8"/>
      <c r="CS562" s="8"/>
    </row>
    <row r="563" ht="14.25" customHeight="1">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c r="AY563" s="15"/>
      <c r="AZ563" s="15"/>
      <c r="BA563" s="15"/>
      <c r="BB563" s="15"/>
      <c r="BC563" s="15"/>
      <c r="BD563" s="15"/>
      <c r="BE563" s="15"/>
      <c r="BF563" s="15"/>
      <c r="BG563" s="15"/>
      <c r="BH563" s="15"/>
      <c r="BI563" s="15"/>
      <c r="BJ563" s="15"/>
      <c r="BK563" s="15"/>
      <c r="BL563" s="15"/>
      <c r="BM563" s="15"/>
      <c r="BN563" s="15"/>
      <c r="BO563" s="15"/>
      <c r="BP563" s="15"/>
      <c r="BQ563" s="15"/>
      <c r="BR563" s="15"/>
      <c r="BS563" s="15"/>
      <c r="BT563" s="15"/>
      <c r="BU563" s="15"/>
      <c r="BV563" s="15"/>
      <c r="BW563" s="15"/>
      <c r="BX563" s="15"/>
      <c r="BY563" s="15"/>
      <c r="BZ563" s="15"/>
      <c r="CA563" s="8"/>
      <c r="CB563" s="8"/>
      <c r="CC563" s="8"/>
      <c r="CD563" s="8"/>
      <c r="CE563" s="8"/>
      <c r="CF563" s="8"/>
      <c r="CG563" s="8"/>
      <c r="CH563" s="8"/>
      <c r="CI563" s="8"/>
      <c r="CJ563" s="8"/>
      <c r="CK563" s="8"/>
      <c r="CL563" s="8"/>
      <c r="CM563" s="8"/>
      <c r="CN563" s="8"/>
      <c r="CO563" s="8"/>
      <c r="CP563" s="8"/>
      <c r="CQ563" s="8"/>
      <c r="CR563" s="8"/>
      <c r="CS563" s="8"/>
    </row>
    <row r="564" ht="14.25" customHeight="1">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c r="BC564" s="15"/>
      <c r="BD564" s="15"/>
      <c r="BE564" s="15"/>
      <c r="BF564" s="15"/>
      <c r="BG564" s="15"/>
      <c r="BH564" s="15"/>
      <c r="BI564" s="15"/>
      <c r="BJ564" s="15"/>
      <c r="BK564" s="15"/>
      <c r="BL564" s="15"/>
      <c r="BM564" s="15"/>
      <c r="BN564" s="15"/>
      <c r="BO564" s="15"/>
      <c r="BP564" s="15"/>
      <c r="BQ564" s="15"/>
      <c r="BR564" s="15"/>
      <c r="BS564" s="15"/>
      <c r="BT564" s="15"/>
      <c r="BU564" s="15"/>
      <c r="BV564" s="15"/>
      <c r="BW564" s="15"/>
      <c r="BX564" s="15"/>
      <c r="BY564" s="15"/>
      <c r="BZ564" s="15"/>
      <c r="CA564" s="8"/>
      <c r="CB564" s="8"/>
      <c r="CC564" s="8"/>
      <c r="CD564" s="8"/>
      <c r="CE564" s="8"/>
      <c r="CF564" s="8"/>
      <c r="CG564" s="8"/>
      <c r="CH564" s="8"/>
      <c r="CI564" s="8"/>
      <c r="CJ564" s="8"/>
      <c r="CK564" s="8"/>
      <c r="CL564" s="8"/>
      <c r="CM564" s="8"/>
      <c r="CN564" s="8"/>
      <c r="CO564" s="8"/>
      <c r="CP564" s="8"/>
      <c r="CQ564" s="8"/>
      <c r="CR564" s="8"/>
      <c r="CS564" s="8"/>
    </row>
    <row r="565" ht="14.25" customHeight="1">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c r="AG565" s="15"/>
      <c r="AH565" s="15"/>
      <c r="AI565" s="15"/>
      <c r="AJ565" s="15"/>
      <c r="AK565" s="15"/>
      <c r="AL565" s="15"/>
      <c r="AM565" s="15"/>
      <c r="AN565" s="15"/>
      <c r="AO565" s="15"/>
      <c r="AP565" s="15"/>
      <c r="AQ565" s="15"/>
      <c r="AR565" s="15"/>
      <c r="AS565" s="15"/>
      <c r="AT565" s="15"/>
      <c r="AU565" s="15"/>
      <c r="AV565" s="15"/>
      <c r="AW565" s="15"/>
      <c r="AX565" s="15"/>
      <c r="AY565" s="15"/>
      <c r="AZ565" s="15"/>
      <c r="BA565" s="15"/>
      <c r="BB565" s="15"/>
      <c r="BC565" s="15"/>
      <c r="BD565" s="15"/>
      <c r="BE565" s="15"/>
      <c r="BF565" s="15"/>
      <c r="BG565" s="15"/>
      <c r="BH565" s="15"/>
      <c r="BI565" s="15"/>
      <c r="BJ565" s="15"/>
      <c r="BK565" s="15"/>
      <c r="BL565" s="15"/>
      <c r="BM565" s="15"/>
      <c r="BN565" s="15"/>
      <c r="BO565" s="15"/>
      <c r="BP565" s="15"/>
      <c r="BQ565" s="15"/>
      <c r="BR565" s="15"/>
      <c r="BS565" s="15"/>
      <c r="BT565" s="15"/>
      <c r="BU565" s="15"/>
      <c r="BV565" s="15"/>
      <c r="BW565" s="15"/>
      <c r="BX565" s="15"/>
      <c r="BY565" s="15"/>
      <c r="BZ565" s="15"/>
      <c r="CA565" s="8"/>
      <c r="CB565" s="8"/>
      <c r="CC565" s="8"/>
      <c r="CD565" s="8"/>
      <c r="CE565" s="8"/>
      <c r="CF565" s="8"/>
      <c r="CG565" s="8"/>
      <c r="CH565" s="8"/>
      <c r="CI565" s="8"/>
      <c r="CJ565" s="8"/>
      <c r="CK565" s="8"/>
      <c r="CL565" s="8"/>
      <c r="CM565" s="8"/>
      <c r="CN565" s="8"/>
      <c r="CO565" s="8"/>
      <c r="CP565" s="8"/>
      <c r="CQ565" s="8"/>
      <c r="CR565" s="8"/>
      <c r="CS565" s="8"/>
    </row>
    <row r="566" ht="14.25" customHeight="1">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c r="BC566" s="15"/>
      <c r="BD566" s="15"/>
      <c r="BE566" s="15"/>
      <c r="BF566" s="15"/>
      <c r="BG566" s="15"/>
      <c r="BH566" s="15"/>
      <c r="BI566" s="15"/>
      <c r="BJ566" s="15"/>
      <c r="BK566" s="15"/>
      <c r="BL566" s="15"/>
      <c r="BM566" s="15"/>
      <c r="BN566" s="15"/>
      <c r="BO566" s="15"/>
      <c r="BP566" s="15"/>
      <c r="BQ566" s="15"/>
      <c r="BR566" s="15"/>
      <c r="BS566" s="15"/>
      <c r="BT566" s="15"/>
      <c r="BU566" s="15"/>
      <c r="BV566" s="15"/>
      <c r="BW566" s="15"/>
      <c r="BX566" s="15"/>
      <c r="BY566" s="15"/>
      <c r="BZ566" s="15"/>
      <c r="CA566" s="8"/>
      <c r="CB566" s="8"/>
      <c r="CC566" s="8"/>
      <c r="CD566" s="8"/>
      <c r="CE566" s="8"/>
      <c r="CF566" s="8"/>
      <c r="CG566" s="8"/>
      <c r="CH566" s="8"/>
      <c r="CI566" s="8"/>
      <c r="CJ566" s="8"/>
      <c r="CK566" s="8"/>
      <c r="CL566" s="8"/>
      <c r="CM566" s="8"/>
      <c r="CN566" s="8"/>
      <c r="CO566" s="8"/>
      <c r="CP566" s="8"/>
      <c r="CQ566" s="8"/>
      <c r="CR566" s="8"/>
      <c r="CS566" s="8"/>
    </row>
    <row r="567" ht="14.25" customHeight="1">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c r="AG567" s="15"/>
      <c r="AH567" s="15"/>
      <c r="AI567" s="15"/>
      <c r="AJ567" s="15"/>
      <c r="AK567" s="15"/>
      <c r="AL567" s="15"/>
      <c r="AM567" s="15"/>
      <c r="AN567" s="15"/>
      <c r="AO567" s="15"/>
      <c r="AP567" s="15"/>
      <c r="AQ567" s="15"/>
      <c r="AR567" s="15"/>
      <c r="AS567" s="15"/>
      <c r="AT567" s="15"/>
      <c r="AU567" s="15"/>
      <c r="AV567" s="15"/>
      <c r="AW567" s="15"/>
      <c r="AX567" s="15"/>
      <c r="AY567" s="15"/>
      <c r="AZ567" s="15"/>
      <c r="BA567" s="15"/>
      <c r="BB567" s="15"/>
      <c r="BC567" s="15"/>
      <c r="BD567" s="15"/>
      <c r="BE567" s="15"/>
      <c r="BF567" s="15"/>
      <c r="BG567" s="15"/>
      <c r="BH567" s="15"/>
      <c r="BI567" s="15"/>
      <c r="BJ567" s="15"/>
      <c r="BK567" s="15"/>
      <c r="BL567" s="15"/>
      <c r="BM567" s="15"/>
      <c r="BN567" s="15"/>
      <c r="BO567" s="15"/>
      <c r="BP567" s="15"/>
      <c r="BQ567" s="15"/>
      <c r="BR567" s="15"/>
      <c r="BS567" s="15"/>
      <c r="BT567" s="15"/>
      <c r="BU567" s="15"/>
      <c r="BV567" s="15"/>
      <c r="BW567" s="15"/>
      <c r="BX567" s="15"/>
      <c r="BY567" s="15"/>
      <c r="BZ567" s="15"/>
      <c r="CA567" s="8"/>
      <c r="CB567" s="8"/>
      <c r="CC567" s="8"/>
      <c r="CD567" s="8"/>
      <c r="CE567" s="8"/>
      <c r="CF567" s="8"/>
      <c r="CG567" s="8"/>
      <c r="CH567" s="8"/>
      <c r="CI567" s="8"/>
      <c r="CJ567" s="8"/>
      <c r="CK567" s="8"/>
      <c r="CL567" s="8"/>
      <c r="CM567" s="8"/>
      <c r="CN567" s="8"/>
      <c r="CO567" s="8"/>
      <c r="CP567" s="8"/>
      <c r="CQ567" s="8"/>
      <c r="CR567" s="8"/>
      <c r="CS567" s="8"/>
    </row>
    <row r="568" ht="14.25" customHeight="1">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c r="BC568" s="15"/>
      <c r="BD568" s="15"/>
      <c r="BE568" s="15"/>
      <c r="BF568" s="15"/>
      <c r="BG568" s="15"/>
      <c r="BH568" s="15"/>
      <c r="BI568" s="15"/>
      <c r="BJ568" s="15"/>
      <c r="BK568" s="15"/>
      <c r="BL568" s="15"/>
      <c r="BM568" s="15"/>
      <c r="BN568" s="15"/>
      <c r="BO568" s="15"/>
      <c r="BP568" s="15"/>
      <c r="BQ568" s="15"/>
      <c r="BR568" s="15"/>
      <c r="BS568" s="15"/>
      <c r="BT568" s="15"/>
      <c r="BU568" s="15"/>
      <c r="BV568" s="15"/>
      <c r="BW568" s="15"/>
      <c r="BX568" s="15"/>
      <c r="BY568" s="15"/>
      <c r="BZ568" s="15"/>
      <c r="CA568" s="8"/>
      <c r="CB568" s="8"/>
      <c r="CC568" s="8"/>
      <c r="CD568" s="8"/>
      <c r="CE568" s="8"/>
      <c r="CF568" s="8"/>
      <c r="CG568" s="8"/>
      <c r="CH568" s="8"/>
      <c r="CI568" s="8"/>
      <c r="CJ568" s="8"/>
      <c r="CK568" s="8"/>
      <c r="CL568" s="8"/>
      <c r="CM568" s="8"/>
      <c r="CN568" s="8"/>
      <c r="CO568" s="8"/>
      <c r="CP568" s="8"/>
      <c r="CQ568" s="8"/>
      <c r="CR568" s="8"/>
      <c r="CS568" s="8"/>
    </row>
    <row r="569" ht="14.25" customHeight="1">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c r="AG569" s="15"/>
      <c r="AH569" s="15"/>
      <c r="AI569" s="15"/>
      <c r="AJ569" s="15"/>
      <c r="AK569" s="15"/>
      <c r="AL569" s="15"/>
      <c r="AM569" s="15"/>
      <c r="AN569" s="15"/>
      <c r="AO569" s="15"/>
      <c r="AP569" s="15"/>
      <c r="AQ569" s="15"/>
      <c r="AR569" s="15"/>
      <c r="AS569" s="15"/>
      <c r="AT569" s="15"/>
      <c r="AU569" s="15"/>
      <c r="AV569" s="15"/>
      <c r="AW569" s="15"/>
      <c r="AX569" s="15"/>
      <c r="AY569" s="15"/>
      <c r="AZ569" s="15"/>
      <c r="BA569" s="15"/>
      <c r="BB569" s="15"/>
      <c r="BC569" s="15"/>
      <c r="BD569" s="15"/>
      <c r="BE569" s="15"/>
      <c r="BF569" s="15"/>
      <c r="BG569" s="15"/>
      <c r="BH569" s="15"/>
      <c r="BI569" s="15"/>
      <c r="BJ569" s="15"/>
      <c r="BK569" s="15"/>
      <c r="BL569" s="15"/>
      <c r="BM569" s="15"/>
      <c r="BN569" s="15"/>
      <c r="BO569" s="15"/>
      <c r="BP569" s="15"/>
      <c r="BQ569" s="15"/>
      <c r="BR569" s="15"/>
      <c r="BS569" s="15"/>
      <c r="BT569" s="15"/>
      <c r="BU569" s="15"/>
      <c r="BV569" s="15"/>
      <c r="BW569" s="15"/>
      <c r="BX569" s="15"/>
      <c r="BY569" s="15"/>
      <c r="BZ569" s="15"/>
      <c r="CA569" s="8"/>
      <c r="CB569" s="8"/>
      <c r="CC569" s="8"/>
      <c r="CD569" s="8"/>
      <c r="CE569" s="8"/>
      <c r="CF569" s="8"/>
      <c r="CG569" s="8"/>
      <c r="CH569" s="8"/>
      <c r="CI569" s="8"/>
      <c r="CJ569" s="8"/>
      <c r="CK569" s="8"/>
      <c r="CL569" s="8"/>
      <c r="CM569" s="8"/>
      <c r="CN569" s="8"/>
      <c r="CO569" s="8"/>
      <c r="CP569" s="8"/>
      <c r="CQ569" s="8"/>
      <c r="CR569" s="8"/>
      <c r="CS569" s="8"/>
    </row>
    <row r="570" ht="14.25" customHeight="1">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c r="BC570" s="15"/>
      <c r="BD570" s="15"/>
      <c r="BE570" s="15"/>
      <c r="BF570" s="15"/>
      <c r="BG570" s="15"/>
      <c r="BH570" s="15"/>
      <c r="BI570" s="15"/>
      <c r="BJ570" s="15"/>
      <c r="BK570" s="15"/>
      <c r="BL570" s="15"/>
      <c r="BM570" s="15"/>
      <c r="BN570" s="15"/>
      <c r="BO570" s="15"/>
      <c r="BP570" s="15"/>
      <c r="BQ570" s="15"/>
      <c r="BR570" s="15"/>
      <c r="BS570" s="15"/>
      <c r="BT570" s="15"/>
      <c r="BU570" s="15"/>
      <c r="BV570" s="15"/>
      <c r="BW570" s="15"/>
      <c r="BX570" s="15"/>
      <c r="BY570" s="15"/>
      <c r="BZ570" s="15"/>
      <c r="CA570" s="8"/>
      <c r="CB570" s="8"/>
      <c r="CC570" s="8"/>
      <c r="CD570" s="8"/>
      <c r="CE570" s="8"/>
      <c r="CF570" s="8"/>
      <c r="CG570" s="8"/>
      <c r="CH570" s="8"/>
      <c r="CI570" s="8"/>
      <c r="CJ570" s="8"/>
      <c r="CK570" s="8"/>
      <c r="CL570" s="8"/>
      <c r="CM570" s="8"/>
      <c r="CN570" s="8"/>
      <c r="CO570" s="8"/>
      <c r="CP570" s="8"/>
      <c r="CQ570" s="8"/>
      <c r="CR570" s="8"/>
      <c r="CS570" s="8"/>
    </row>
    <row r="571" ht="14.25" customHeight="1">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c r="AB571" s="15"/>
      <c r="AC571" s="15"/>
      <c r="AD571" s="15"/>
      <c r="AE571" s="15"/>
      <c r="AF571" s="15"/>
      <c r="AG571" s="15"/>
      <c r="AH571" s="15"/>
      <c r="AI571" s="15"/>
      <c r="AJ571" s="15"/>
      <c r="AK571" s="15"/>
      <c r="AL571" s="15"/>
      <c r="AM571" s="15"/>
      <c r="AN571" s="15"/>
      <c r="AO571" s="15"/>
      <c r="AP571" s="15"/>
      <c r="AQ571" s="15"/>
      <c r="AR571" s="15"/>
      <c r="AS571" s="15"/>
      <c r="AT571" s="15"/>
      <c r="AU571" s="15"/>
      <c r="AV571" s="15"/>
      <c r="AW571" s="15"/>
      <c r="AX571" s="15"/>
      <c r="AY571" s="15"/>
      <c r="AZ571" s="15"/>
      <c r="BA571" s="15"/>
      <c r="BB571" s="15"/>
      <c r="BC571" s="15"/>
      <c r="BD571" s="15"/>
      <c r="BE571" s="15"/>
      <c r="BF571" s="15"/>
      <c r="BG571" s="15"/>
      <c r="BH571" s="15"/>
      <c r="BI571" s="15"/>
      <c r="BJ571" s="15"/>
      <c r="BK571" s="15"/>
      <c r="BL571" s="15"/>
      <c r="BM571" s="15"/>
      <c r="BN571" s="15"/>
      <c r="BO571" s="15"/>
      <c r="BP571" s="15"/>
      <c r="BQ571" s="15"/>
      <c r="BR571" s="15"/>
      <c r="BS571" s="15"/>
      <c r="BT571" s="15"/>
      <c r="BU571" s="15"/>
      <c r="BV571" s="15"/>
      <c r="BW571" s="15"/>
      <c r="BX571" s="15"/>
      <c r="BY571" s="15"/>
      <c r="BZ571" s="15"/>
      <c r="CA571" s="8"/>
      <c r="CB571" s="8"/>
      <c r="CC571" s="8"/>
      <c r="CD571" s="8"/>
      <c r="CE571" s="8"/>
      <c r="CF571" s="8"/>
      <c r="CG571" s="8"/>
      <c r="CH571" s="8"/>
      <c r="CI571" s="8"/>
      <c r="CJ571" s="8"/>
      <c r="CK571" s="8"/>
      <c r="CL571" s="8"/>
      <c r="CM571" s="8"/>
      <c r="CN571" s="8"/>
      <c r="CO571" s="8"/>
      <c r="CP571" s="8"/>
      <c r="CQ571" s="8"/>
      <c r="CR571" s="8"/>
      <c r="CS571" s="8"/>
    </row>
    <row r="572" ht="14.25" customHeight="1">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c r="BC572" s="15"/>
      <c r="BD572" s="15"/>
      <c r="BE572" s="15"/>
      <c r="BF572" s="15"/>
      <c r="BG572" s="15"/>
      <c r="BH572" s="15"/>
      <c r="BI572" s="15"/>
      <c r="BJ572" s="15"/>
      <c r="BK572" s="15"/>
      <c r="BL572" s="15"/>
      <c r="BM572" s="15"/>
      <c r="BN572" s="15"/>
      <c r="BO572" s="15"/>
      <c r="BP572" s="15"/>
      <c r="BQ572" s="15"/>
      <c r="BR572" s="15"/>
      <c r="BS572" s="15"/>
      <c r="BT572" s="15"/>
      <c r="BU572" s="15"/>
      <c r="BV572" s="15"/>
      <c r="BW572" s="15"/>
      <c r="BX572" s="15"/>
      <c r="BY572" s="15"/>
      <c r="BZ572" s="15"/>
      <c r="CA572" s="8"/>
      <c r="CB572" s="8"/>
      <c r="CC572" s="8"/>
      <c r="CD572" s="8"/>
      <c r="CE572" s="8"/>
      <c r="CF572" s="8"/>
      <c r="CG572" s="8"/>
      <c r="CH572" s="8"/>
      <c r="CI572" s="8"/>
      <c r="CJ572" s="8"/>
      <c r="CK572" s="8"/>
      <c r="CL572" s="8"/>
      <c r="CM572" s="8"/>
      <c r="CN572" s="8"/>
      <c r="CO572" s="8"/>
      <c r="CP572" s="8"/>
      <c r="CQ572" s="8"/>
      <c r="CR572" s="8"/>
      <c r="CS572" s="8"/>
    </row>
    <row r="573" ht="14.25" customHeight="1">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c r="AB573" s="15"/>
      <c r="AC573" s="15"/>
      <c r="AD573" s="15"/>
      <c r="AE573" s="15"/>
      <c r="AF573" s="15"/>
      <c r="AG573" s="15"/>
      <c r="AH573" s="15"/>
      <c r="AI573" s="15"/>
      <c r="AJ573" s="15"/>
      <c r="AK573" s="15"/>
      <c r="AL573" s="15"/>
      <c r="AM573" s="15"/>
      <c r="AN573" s="15"/>
      <c r="AO573" s="15"/>
      <c r="AP573" s="15"/>
      <c r="AQ573" s="15"/>
      <c r="AR573" s="15"/>
      <c r="AS573" s="15"/>
      <c r="AT573" s="15"/>
      <c r="AU573" s="15"/>
      <c r="AV573" s="15"/>
      <c r="AW573" s="15"/>
      <c r="AX573" s="15"/>
      <c r="AY573" s="15"/>
      <c r="AZ573" s="15"/>
      <c r="BA573" s="15"/>
      <c r="BB573" s="15"/>
      <c r="BC573" s="15"/>
      <c r="BD573" s="15"/>
      <c r="BE573" s="15"/>
      <c r="BF573" s="15"/>
      <c r="BG573" s="15"/>
      <c r="BH573" s="15"/>
      <c r="BI573" s="15"/>
      <c r="BJ573" s="15"/>
      <c r="BK573" s="15"/>
      <c r="BL573" s="15"/>
      <c r="BM573" s="15"/>
      <c r="BN573" s="15"/>
      <c r="BO573" s="15"/>
      <c r="BP573" s="15"/>
      <c r="BQ573" s="15"/>
      <c r="BR573" s="15"/>
      <c r="BS573" s="15"/>
      <c r="BT573" s="15"/>
      <c r="BU573" s="15"/>
      <c r="BV573" s="15"/>
      <c r="BW573" s="15"/>
      <c r="BX573" s="15"/>
      <c r="BY573" s="15"/>
      <c r="BZ573" s="15"/>
      <c r="CA573" s="8"/>
      <c r="CB573" s="8"/>
      <c r="CC573" s="8"/>
      <c r="CD573" s="8"/>
      <c r="CE573" s="8"/>
      <c r="CF573" s="8"/>
      <c r="CG573" s="8"/>
      <c r="CH573" s="8"/>
      <c r="CI573" s="8"/>
      <c r="CJ573" s="8"/>
      <c r="CK573" s="8"/>
      <c r="CL573" s="8"/>
      <c r="CM573" s="8"/>
      <c r="CN573" s="8"/>
      <c r="CO573" s="8"/>
      <c r="CP573" s="8"/>
      <c r="CQ573" s="8"/>
      <c r="CR573" s="8"/>
      <c r="CS573" s="8"/>
    </row>
    <row r="574" ht="14.25" customHeight="1">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c r="BC574" s="15"/>
      <c r="BD574" s="15"/>
      <c r="BE574" s="15"/>
      <c r="BF574" s="15"/>
      <c r="BG574" s="15"/>
      <c r="BH574" s="15"/>
      <c r="BI574" s="15"/>
      <c r="BJ574" s="15"/>
      <c r="BK574" s="15"/>
      <c r="BL574" s="15"/>
      <c r="BM574" s="15"/>
      <c r="BN574" s="15"/>
      <c r="BO574" s="15"/>
      <c r="BP574" s="15"/>
      <c r="BQ574" s="15"/>
      <c r="BR574" s="15"/>
      <c r="BS574" s="15"/>
      <c r="BT574" s="15"/>
      <c r="BU574" s="15"/>
      <c r="BV574" s="15"/>
      <c r="BW574" s="15"/>
      <c r="BX574" s="15"/>
      <c r="BY574" s="15"/>
      <c r="BZ574" s="15"/>
      <c r="CA574" s="8"/>
      <c r="CB574" s="8"/>
      <c r="CC574" s="8"/>
      <c r="CD574" s="8"/>
      <c r="CE574" s="8"/>
      <c r="CF574" s="8"/>
      <c r="CG574" s="8"/>
      <c r="CH574" s="8"/>
      <c r="CI574" s="8"/>
      <c r="CJ574" s="8"/>
      <c r="CK574" s="8"/>
      <c r="CL574" s="8"/>
      <c r="CM574" s="8"/>
      <c r="CN574" s="8"/>
      <c r="CO574" s="8"/>
      <c r="CP574" s="8"/>
      <c r="CQ574" s="8"/>
      <c r="CR574" s="8"/>
      <c r="CS574" s="8"/>
    </row>
    <row r="575" ht="14.25" customHeight="1">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c r="AB575" s="15"/>
      <c r="AC575" s="15"/>
      <c r="AD575" s="15"/>
      <c r="AE575" s="15"/>
      <c r="AF575" s="15"/>
      <c r="AG575" s="15"/>
      <c r="AH575" s="15"/>
      <c r="AI575" s="15"/>
      <c r="AJ575" s="15"/>
      <c r="AK575" s="15"/>
      <c r="AL575" s="15"/>
      <c r="AM575" s="15"/>
      <c r="AN575" s="15"/>
      <c r="AO575" s="15"/>
      <c r="AP575" s="15"/>
      <c r="AQ575" s="15"/>
      <c r="AR575" s="15"/>
      <c r="AS575" s="15"/>
      <c r="AT575" s="15"/>
      <c r="AU575" s="15"/>
      <c r="AV575" s="15"/>
      <c r="AW575" s="15"/>
      <c r="AX575" s="15"/>
      <c r="AY575" s="15"/>
      <c r="AZ575" s="15"/>
      <c r="BA575" s="15"/>
      <c r="BB575" s="15"/>
      <c r="BC575" s="15"/>
      <c r="BD575" s="15"/>
      <c r="BE575" s="15"/>
      <c r="BF575" s="15"/>
      <c r="BG575" s="15"/>
      <c r="BH575" s="15"/>
      <c r="BI575" s="15"/>
      <c r="BJ575" s="15"/>
      <c r="BK575" s="15"/>
      <c r="BL575" s="15"/>
      <c r="BM575" s="15"/>
      <c r="BN575" s="15"/>
      <c r="BO575" s="15"/>
      <c r="BP575" s="15"/>
      <c r="BQ575" s="15"/>
      <c r="BR575" s="15"/>
      <c r="BS575" s="15"/>
      <c r="BT575" s="15"/>
      <c r="BU575" s="15"/>
      <c r="BV575" s="15"/>
      <c r="BW575" s="15"/>
      <c r="BX575" s="15"/>
      <c r="BY575" s="15"/>
      <c r="BZ575" s="15"/>
      <c r="CA575" s="8"/>
      <c r="CB575" s="8"/>
      <c r="CC575" s="8"/>
      <c r="CD575" s="8"/>
      <c r="CE575" s="8"/>
      <c r="CF575" s="8"/>
      <c r="CG575" s="8"/>
      <c r="CH575" s="8"/>
      <c r="CI575" s="8"/>
      <c r="CJ575" s="8"/>
      <c r="CK575" s="8"/>
      <c r="CL575" s="8"/>
      <c r="CM575" s="8"/>
      <c r="CN575" s="8"/>
      <c r="CO575" s="8"/>
      <c r="CP575" s="8"/>
      <c r="CQ575" s="8"/>
      <c r="CR575" s="8"/>
      <c r="CS575" s="8"/>
    </row>
    <row r="576" ht="14.25" customHeight="1">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c r="BC576" s="15"/>
      <c r="BD576" s="15"/>
      <c r="BE576" s="15"/>
      <c r="BF576" s="15"/>
      <c r="BG576" s="15"/>
      <c r="BH576" s="15"/>
      <c r="BI576" s="15"/>
      <c r="BJ576" s="15"/>
      <c r="BK576" s="15"/>
      <c r="BL576" s="15"/>
      <c r="BM576" s="15"/>
      <c r="BN576" s="15"/>
      <c r="BO576" s="15"/>
      <c r="BP576" s="15"/>
      <c r="BQ576" s="15"/>
      <c r="BR576" s="15"/>
      <c r="BS576" s="15"/>
      <c r="BT576" s="15"/>
      <c r="BU576" s="15"/>
      <c r="BV576" s="15"/>
      <c r="BW576" s="15"/>
      <c r="BX576" s="15"/>
      <c r="BY576" s="15"/>
      <c r="BZ576" s="15"/>
      <c r="CA576" s="8"/>
      <c r="CB576" s="8"/>
      <c r="CC576" s="8"/>
      <c r="CD576" s="8"/>
      <c r="CE576" s="8"/>
      <c r="CF576" s="8"/>
      <c r="CG576" s="8"/>
      <c r="CH576" s="8"/>
      <c r="CI576" s="8"/>
      <c r="CJ576" s="8"/>
      <c r="CK576" s="8"/>
      <c r="CL576" s="8"/>
      <c r="CM576" s="8"/>
      <c r="CN576" s="8"/>
      <c r="CO576" s="8"/>
      <c r="CP576" s="8"/>
      <c r="CQ576" s="8"/>
      <c r="CR576" s="8"/>
      <c r="CS576" s="8"/>
    </row>
    <row r="577" ht="14.25" customHeight="1">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c r="AB577" s="15"/>
      <c r="AC577" s="15"/>
      <c r="AD577" s="15"/>
      <c r="AE577" s="15"/>
      <c r="AF577" s="15"/>
      <c r="AG577" s="15"/>
      <c r="AH577" s="15"/>
      <c r="AI577" s="15"/>
      <c r="AJ577" s="15"/>
      <c r="AK577" s="15"/>
      <c r="AL577" s="15"/>
      <c r="AM577" s="15"/>
      <c r="AN577" s="15"/>
      <c r="AO577" s="15"/>
      <c r="AP577" s="15"/>
      <c r="AQ577" s="15"/>
      <c r="AR577" s="15"/>
      <c r="AS577" s="15"/>
      <c r="AT577" s="15"/>
      <c r="AU577" s="15"/>
      <c r="AV577" s="15"/>
      <c r="AW577" s="15"/>
      <c r="AX577" s="15"/>
      <c r="AY577" s="15"/>
      <c r="AZ577" s="15"/>
      <c r="BA577" s="15"/>
      <c r="BB577" s="15"/>
      <c r="BC577" s="15"/>
      <c r="BD577" s="15"/>
      <c r="BE577" s="15"/>
      <c r="BF577" s="15"/>
      <c r="BG577" s="15"/>
      <c r="BH577" s="15"/>
      <c r="BI577" s="15"/>
      <c r="BJ577" s="15"/>
      <c r="BK577" s="15"/>
      <c r="BL577" s="15"/>
      <c r="BM577" s="15"/>
      <c r="BN577" s="15"/>
      <c r="BO577" s="15"/>
      <c r="BP577" s="15"/>
      <c r="BQ577" s="15"/>
      <c r="BR577" s="15"/>
      <c r="BS577" s="15"/>
      <c r="BT577" s="15"/>
      <c r="BU577" s="15"/>
      <c r="BV577" s="15"/>
      <c r="BW577" s="15"/>
      <c r="BX577" s="15"/>
      <c r="BY577" s="15"/>
      <c r="BZ577" s="15"/>
      <c r="CA577" s="8"/>
      <c r="CB577" s="8"/>
      <c r="CC577" s="8"/>
      <c r="CD577" s="8"/>
      <c r="CE577" s="8"/>
      <c r="CF577" s="8"/>
      <c r="CG577" s="8"/>
      <c r="CH577" s="8"/>
      <c r="CI577" s="8"/>
      <c r="CJ577" s="8"/>
      <c r="CK577" s="8"/>
      <c r="CL577" s="8"/>
      <c r="CM577" s="8"/>
      <c r="CN577" s="8"/>
      <c r="CO577" s="8"/>
      <c r="CP577" s="8"/>
      <c r="CQ577" s="8"/>
      <c r="CR577" s="8"/>
      <c r="CS577" s="8"/>
    </row>
    <row r="578" ht="14.25" customHeight="1">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c r="BC578" s="15"/>
      <c r="BD578" s="15"/>
      <c r="BE578" s="15"/>
      <c r="BF578" s="15"/>
      <c r="BG578" s="15"/>
      <c r="BH578" s="15"/>
      <c r="BI578" s="15"/>
      <c r="BJ578" s="15"/>
      <c r="BK578" s="15"/>
      <c r="BL578" s="15"/>
      <c r="BM578" s="15"/>
      <c r="BN578" s="15"/>
      <c r="BO578" s="15"/>
      <c r="BP578" s="15"/>
      <c r="BQ578" s="15"/>
      <c r="BR578" s="15"/>
      <c r="BS578" s="15"/>
      <c r="BT578" s="15"/>
      <c r="BU578" s="15"/>
      <c r="BV578" s="15"/>
      <c r="BW578" s="15"/>
      <c r="BX578" s="15"/>
      <c r="BY578" s="15"/>
      <c r="BZ578" s="15"/>
      <c r="CA578" s="8"/>
      <c r="CB578" s="8"/>
      <c r="CC578" s="8"/>
      <c r="CD578" s="8"/>
      <c r="CE578" s="8"/>
      <c r="CF578" s="8"/>
      <c r="CG578" s="8"/>
      <c r="CH578" s="8"/>
      <c r="CI578" s="8"/>
      <c r="CJ578" s="8"/>
      <c r="CK578" s="8"/>
      <c r="CL578" s="8"/>
      <c r="CM578" s="8"/>
      <c r="CN578" s="8"/>
      <c r="CO578" s="8"/>
      <c r="CP578" s="8"/>
      <c r="CQ578" s="8"/>
      <c r="CR578" s="8"/>
      <c r="CS578" s="8"/>
    </row>
    <row r="579" ht="14.25" customHeight="1">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c r="AB579" s="15"/>
      <c r="AC579" s="15"/>
      <c r="AD579" s="15"/>
      <c r="AE579" s="15"/>
      <c r="AF579" s="15"/>
      <c r="AG579" s="15"/>
      <c r="AH579" s="15"/>
      <c r="AI579" s="15"/>
      <c r="AJ579" s="15"/>
      <c r="AK579" s="15"/>
      <c r="AL579" s="15"/>
      <c r="AM579" s="15"/>
      <c r="AN579" s="15"/>
      <c r="AO579" s="15"/>
      <c r="AP579" s="15"/>
      <c r="AQ579" s="15"/>
      <c r="AR579" s="15"/>
      <c r="AS579" s="15"/>
      <c r="AT579" s="15"/>
      <c r="AU579" s="15"/>
      <c r="AV579" s="15"/>
      <c r="AW579" s="15"/>
      <c r="AX579" s="15"/>
      <c r="AY579" s="15"/>
      <c r="AZ579" s="15"/>
      <c r="BA579" s="15"/>
      <c r="BB579" s="15"/>
      <c r="BC579" s="15"/>
      <c r="BD579" s="15"/>
      <c r="BE579" s="15"/>
      <c r="BF579" s="15"/>
      <c r="BG579" s="15"/>
      <c r="BH579" s="15"/>
      <c r="BI579" s="15"/>
      <c r="BJ579" s="15"/>
      <c r="BK579" s="15"/>
      <c r="BL579" s="15"/>
      <c r="BM579" s="15"/>
      <c r="BN579" s="15"/>
      <c r="BO579" s="15"/>
      <c r="BP579" s="15"/>
      <c r="BQ579" s="15"/>
      <c r="BR579" s="15"/>
      <c r="BS579" s="15"/>
      <c r="BT579" s="15"/>
      <c r="BU579" s="15"/>
      <c r="BV579" s="15"/>
      <c r="BW579" s="15"/>
      <c r="BX579" s="15"/>
      <c r="BY579" s="15"/>
      <c r="BZ579" s="15"/>
      <c r="CA579" s="8"/>
      <c r="CB579" s="8"/>
      <c r="CC579" s="8"/>
      <c r="CD579" s="8"/>
      <c r="CE579" s="8"/>
      <c r="CF579" s="8"/>
      <c r="CG579" s="8"/>
      <c r="CH579" s="8"/>
      <c r="CI579" s="8"/>
      <c r="CJ579" s="8"/>
      <c r="CK579" s="8"/>
      <c r="CL579" s="8"/>
      <c r="CM579" s="8"/>
      <c r="CN579" s="8"/>
      <c r="CO579" s="8"/>
      <c r="CP579" s="8"/>
      <c r="CQ579" s="8"/>
      <c r="CR579" s="8"/>
      <c r="CS579" s="8"/>
    </row>
    <row r="580" ht="14.25" customHeight="1">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c r="BC580" s="15"/>
      <c r="BD580" s="15"/>
      <c r="BE580" s="15"/>
      <c r="BF580" s="15"/>
      <c r="BG580" s="15"/>
      <c r="BH580" s="15"/>
      <c r="BI580" s="15"/>
      <c r="BJ580" s="15"/>
      <c r="BK580" s="15"/>
      <c r="BL580" s="15"/>
      <c r="BM580" s="15"/>
      <c r="BN580" s="15"/>
      <c r="BO580" s="15"/>
      <c r="BP580" s="15"/>
      <c r="BQ580" s="15"/>
      <c r="BR580" s="15"/>
      <c r="BS580" s="15"/>
      <c r="BT580" s="15"/>
      <c r="BU580" s="15"/>
      <c r="BV580" s="15"/>
      <c r="BW580" s="15"/>
      <c r="BX580" s="15"/>
      <c r="BY580" s="15"/>
      <c r="BZ580" s="15"/>
      <c r="CA580" s="8"/>
      <c r="CB580" s="8"/>
      <c r="CC580" s="8"/>
      <c r="CD580" s="8"/>
      <c r="CE580" s="8"/>
      <c r="CF580" s="8"/>
      <c r="CG580" s="8"/>
      <c r="CH580" s="8"/>
      <c r="CI580" s="8"/>
      <c r="CJ580" s="8"/>
      <c r="CK580" s="8"/>
      <c r="CL580" s="8"/>
      <c r="CM580" s="8"/>
      <c r="CN580" s="8"/>
      <c r="CO580" s="8"/>
      <c r="CP580" s="8"/>
      <c r="CQ580" s="8"/>
      <c r="CR580" s="8"/>
      <c r="CS580" s="8"/>
    </row>
    <row r="581" ht="14.25" customHeight="1">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c r="AB581" s="15"/>
      <c r="AC581" s="15"/>
      <c r="AD581" s="15"/>
      <c r="AE581" s="15"/>
      <c r="AF581" s="15"/>
      <c r="AG581" s="15"/>
      <c r="AH581" s="15"/>
      <c r="AI581" s="15"/>
      <c r="AJ581" s="15"/>
      <c r="AK581" s="15"/>
      <c r="AL581" s="15"/>
      <c r="AM581" s="15"/>
      <c r="AN581" s="15"/>
      <c r="AO581" s="15"/>
      <c r="AP581" s="15"/>
      <c r="AQ581" s="15"/>
      <c r="AR581" s="15"/>
      <c r="AS581" s="15"/>
      <c r="AT581" s="15"/>
      <c r="AU581" s="15"/>
      <c r="AV581" s="15"/>
      <c r="AW581" s="15"/>
      <c r="AX581" s="15"/>
      <c r="AY581" s="15"/>
      <c r="AZ581" s="15"/>
      <c r="BA581" s="15"/>
      <c r="BB581" s="15"/>
      <c r="BC581" s="15"/>
      <c r="BD581" s="15"/>
      <c r="BE581" s="15"/>
      <c r="BF581" s="15"/>
      <c r="BG581" s="15"/>
      <c r="BH581" s="15"/>
      <c r="BI581" s="15"/>
      <c r="BJ581" s="15"/>
      <c r="BK581" s="15"/>
      <c r="BL581" s="15"/>
      <c r="BM581" s="15"/>
      <c r="BN581" s="15"/>
      <c r="BO581" s="15"/>
      <c r="BP581" s="15"/>
      <c r="BQ581" s="15"/>
      <c r="BR581" s="15"/>
      <c r="BS581" s="15"/>
      <c r="BT581" s="15"/>
      <c r="BU581" s="15"/>
      <c r="BV581" s="15"/>
      <c r="BW581" s="15"/>
      <c r="BX581" s="15"/>
      <c r="BY581" s="15"/>
      <c r="BZ581" s="15"/>
      <c r="CA581" s="8"/>
      <c r="CB581" s="8"/>
      <c r="CC581" s="8"/>
      <c r="CD581" s="8"/>
      <c r="CE581" s="8"/>
      <c r="CF581" s="8"/>
      <c r="CG581" s="8"/>
      <c r="CH581" s="8"/>
      <c r="CI581" s="8"/>
      <c r="CJ581" s="8"/>
      <c r="CK581" s="8"/>
      <c r="CL581" s="8"/>
      <c r="CM581" s="8"/>
      <c r="CN581" s="8"/>
      <c r="CO581" s="8"/>
      <c r="CP581" s="8"/>
      <c r="CQ581" s="8"/>
      <c r="CR581" s="8"/>
      <c r="CS581" s="8"/>
    </row>
    <row r="582" ht="14.25" customHeight="1">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c r="BC582" s="15"/>
      <c r="BD582" s="15"/>
      <c r="BE582" s="15"/>
      <c r="BF582" s="15"/>
      <c r="BG582" s="15"/>
      <c r="BH582" s="15"/>
      <c r="BI582" s="15"/>
      <c r="BJ582" s="15"/>
      <c r="BK582" s="15"/>
      <c r="BL582" s="15"/>
      <c r="BM582" s="15"/>
      <c r="BN582" s="15"/>
      <c r="BO582" s="15"/>
      <c r="BP582" s="15"/>
      <c r="BQ582" s="15"/>
      <c r="BR582" s="15"/>
      <c r="BS582" s="15"/>
      <c r="BT582" s="15"/>
      <c r="BU582" s="15"/>
      <c r="BV582" s="15"/>
      <c r="BW582" s="15"/>
      <c r="BX582" s="15"/>
      <c r="BY582" s="15"/>
      <c r="BZ582" s="15"/>
      <c r="CA582" s="8"/>
      <c r="CB582" s="8"/>
      <c r="CC582" s="8"/>
      <c r="CD582" s="8"/>
      <c r="CE582" s="8"/>
      <c r="CF582" s="8"/>
      <c r="CG582" s="8"/>
      <c r="CH582" s="8"/>
      <c r="CI582" s="8"/>
      <c r="CJ582" s="8"/>
      <c r="CK582" s="8"/>
      <c r="CL582" s="8"/>
      <c r="CM582" s="8"/>
      <c r="CN582" s="8"/>
      <c r="CO582" s="8"/>
      <c r="CP582" s="8"/>
      <c r="CQ582" s="8"/>
      <c r="CR582" s="8"/>
      <c r="CS582" s="8"/>
    </row>
    <row r="583" ht="14.25" customHeight="1">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c r="AG583" s="15"/>
      <c r="AH583" s="15"/>
      <c r="AI583" s="15"/>
      <c r="AJ583" s="15"/>
      <c r="AK583" s="15"/>
      <c r="AL583" s="15"/>
      <c r="AM583" s="15"/>
      <c r="AN583" s="15"/>
      <c r="AO583" s="15"/>
      <c r="AP583" s="15"/>
      <c r="AQ583" s="15"/>
      <c r="AR583" s="15"/>
      <c r="AS583" s="15"/>
      <c r="AT583" s="15"/>
      <c r="AU583" s="15"/>
      <c r="AV583" s="15"/>
      <c r="AW583" s="15"/>
      <c r="AX583" s="15"/>
      <c r="AY583" s="15"/>
      <c r="AZ583" s="15"/>
      <c r="BA583" s="15"/>
      <c r="BB583" s="15"/>
      <c r="BC583" s="15"/>
      <c r="BD583" s="15"/>
      <c r="BE583" s="15"/>
      <c r="BF583" s="15"/>
      <c r="BG583" s="15"/>
      <c r="BH583" s="15"/>
      <c r="BI583" s="15"/>
      <c r="BJ583" s="15"/>
      <c r="BK583" s="15"/>
      <c r="BL583" s="15"/>
      <c r="BM583" s="15"/>
      <c r="BN583" s="15"/>
      <c r="BO583" s="15"/>
      <c r="BP583" s="15"/>
      <c r="BQ583" s="15"/>
      <c r="BR583" s="15"/>
      <c r="BS583" s="15"/>
      <c r="BT583" s="15"/>
      <c r="BU583" s="15"/>
      <c r="BV583" s="15"/>
      <c r="BW583" s="15"/>
      <c r="BX583" s="15"/>
      <c r="BY583" s="15"/>
      <c r="BZ583" s="15"/>
      <c r="CA583" s="8"/>
      <c r="CB583" s="8"/>
      <c r="CC583" s="8"/>
      <c r="CD583" s="8"/>
      <c r="CE583" s="8"/>
      <c r="CF583" s="8"/>
      <c r="CG583" s="8"/>
      <c r="CH583" s="8"/>
      <c r="CI583" s="8"/>
      <c r="CJ583" s="8"/>
      <c r="CK583" s="8"/>
      <c r="CL583" s="8"/>
      <c r="CM583" s="8"/>
      <c r="CN583" s="8"/>
      <c r="CO583" s="8"/>
      <c r="CP583" s="8"/>
      <c r="CQ583" s="8"/>
      <c r="CR583" s="8"/>
      <c r="CS583" s="8"/>
    </row>
    <row r="584" ht="14.25" customHeight="1">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c r="BC584" s="15"/>
      <c r="BD584" s="15"/>
      <c r="BE584" s="15"/>
      <c r="BF584" s="15"/>
      <c r="BG584" s="15"/>
      <c r="BH584" s="15"/>
      <c r="BI584" s="15"/>
      <c r="BJ584" s="15"/>
      <c r="BK584" s="15"/>
      <c r="BL584" s="15"/>
      <c r="BM584" s="15"/>
      <c r="BN584" s="15"/>
      <c r="BO584" s="15"/>
      <c r="BP584" s="15"/>
      <c r="BQ584" s="15"/>
      <c r="BR584" s="15"/>
      <c r="BS584" s="15"/>
      <c r="BT584" s="15"/>
      <c r="BU584" s="15"/>
      <c r="BV584" s="15"/>
      <c r="BW584" s="15"/>
      <c r="BX584" s="15"/>
      <c r="BY584" s="15"/>
      <c r="BZ584" s="15"/>
      <c r="CA584" s="8"/>
      <c r="CB584" s="8"/>
      <c r="CC584" s="8"/>
      <c r="CD584" s="8"/>
      <c r="CE584" s="8"/>
      <c r="CF584" s="8"/>
      <c r="CG584" s="8"/>
      <c r="CH584" s="8"/>
      <c r="CI584" s="8"/>
      <c r="CJ584" s="8"/>
      <c r="CK584" s="8"/>
      <c r="CL584" s="8"/>
      <c r="CM584" s="8"/>
      <c r="CN584" s="8"/>
      <c r="CO584" s="8"/>
      <c r="CP584" s="8"/>
      <c r="CQ584" s="8"/>
      <c r="CR584" s="8"/>
      <c r="CS584" s="8"/>
    </row>
    <row r="585" ht="14.25" customHeight="1">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5"/>
      <c r="AH585" s="15"/>
      <c r="AI585" s="15"/>
      <c r="AJ585" s="15"/>
      <c r="AK585" s="15"/>
      <c r="AL585" s="15"/>
      <c r="AM585" s="15"/>
      <c r="AN585" s="15"/>
      <c r="AO585" s="15"/>
      <c r="AP585" s="15"/>
      <c r="AQ585" s="15"/>
      <c r="AR585" s="15"/>
      <c r="AS585" s="15"/>
      <c r="AT585" s="15"/>
      <c r="AU585" s="15"/>
      <c r="AV585" s="15"/>
      <c r="AW585" s="15"/>
      <c r="AX585" s="15"/>
      <c r="AY585" s="15"/>
      <c r="AZ585" s="15"/>
      <c r="BA585" s="15"/>
      <c r="BB585" s="15"/>
      <c r="BC585" s="15"/>
      <c r="BD585" s="15"/>
      <c r="BE585" s="15"/>
      <c r="BF585" s="15"/>
      <c r="BG585" s="15"/>
      <c r="BH585" s="15"/>
      <c r="BI585" s="15"/>
      <c r="BJ585" s="15"/>
      <c r="BK585" s="15"/>
      <c r="BL585" s="15"/>
      <c r="BM585" s="15"/>
      <c r="BN585" s="15"/>
      <c r="BO585" s="15"/>
      <c r="BP585" s="15"/>
      <c r="BQ585" s="15"/>
      <c r="BR585" s="15"/>
      <c r="BS585" s="15"/>
      <c r="BT585" s="15"/>
      <c r="BU585" s="15"/>
      <c r="BV585" s="15"/>
      <c r="BW585" s="15"/>
      <c r="BX585" s="15"/>
      <c r="BY585" s="15"/>
      <c r="BZ585" s="15"/>
      <c r="CA585" s="8"/>
      <c r="CB585" s="8"/>
      <c r="CC585" s="8"/>
      <c r="CD585" s="8"/>
      <c r="CE585" s="8"/>
      <c r="CF585" s="8"/>
      <c r="CG585" s="8"/>
      <c r="CH585" s="8"/>
      <c r="CI585" s="8"/>
      <c r="CJ585" s="8"/>
      <c r="CK585" s="8"/>
      <c r="CL585" s="8"/>
      <c r="CM585" s="8"/>
      <c r="CN585" s="8"/>
      <c r="CO585" s="8"/>
      <c r="CP585" s="8"/>
      <c r="CQ585" s="8"/>
      <c r="CR585" s="8"/>
      <c r="CS585" s="8"/>
    </row>
    <row r="586" ht="14.25" customHeight="1">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c r="BC586" s="15"/>
      <c r="BD586" s="15"/>
      <c r="BE586" s="15"/>
      <c r="BF586" s="15"/>
      <c r="BG586" s="15"/>
      <c r="BH586" s="15"/>
      <c r="BI586" s="15"/>
      <c r="BJ586" s="15"/>
      <c r="BK586" s="15"/>
      <c r="BL586" s="15"/>
      <c r="BM586" s="15"/>
      <c r="BN586" s="15"/>
      <c r="BO586" s="15"/>
      <c r="BP586" s="15"/>
      <c r="BQ586" s="15"/>
      <c r="BR586" s="15"/>
      <c r="BS586" s="15"/>
      <c r="BT586" s="15"/>
      <c r="BU586" s="15"/>
      <c r="BV586" s="15"/>
      <c r="BW586" s="15"/>
      <c r="BX586" s="15"/>
      <c r="BY586" s="15"/>
      <c r="BZ586" s="15"/>
      <c r="CA586" s="8"/>
      <c r="CB586" s="8"/>
      <c r="CC586" s="8"/>
      <c r="CD586" s="8"/>
      <c r="CE586" s="8"/>
      <c r="CF586" s="8"/>
      <c r="CG586" s="8"/>
      <c r="CH586" s="8"/>
      <c r="CI586" s="8"/>
      <c r="CJ586" s="8"/>
      <c r="CK586" s="8"/>
      <c r="CL586" s="8"/>
      <c r="CM586" s="8"/>
      <c r="CN586" s="8"/>
      <c r="CO586" s="8"/>
      <c r="CP586" s="8"/>
      <c r="CQ586" s="8"/>
      <c r="CR586" s="8"/>
      <c r="CS586" s="8"/>
    </row>
    <row r="587" ht="14.25" customHeight="1">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c r="AB587" s="15"/>
      <c r="AC587" s="15"/>
      <c r="AD587" s="15"/>
      <c r="AE587" s="15"/>
      <c r="AF587" s="15"/>
      <c r="AG587" s="15"/>
      <c r="AH587" s="15"/>
      <c r="AI587" s="15"/>
      <c r="AJ587" s="15"/>
      <c r="AK587" s="15"/>
      <c r="AL587" s="15"/>
      <c r="AM587" s="15"/>
      <c r="AN587" s="15"/>
      <c r="AO587" s="15"/>
      <c r="AP587" s="15"/>
      <c r="AQ587" s="15"/>
      <c r="AR587" s="15"/>
      <c r="AS587" s="15"/>
      <c r="AT587" s="15"/>
      <c r="AU587" s="15"/>
      <c r="AV587" s="15"/>
      <c r="AW587" s="15"/>
      <c r="AX587" s="15"/>
      <c r="AY587" s="15"/>
      <c r="AZ587" s="15"/>
      <c r="BA587" s="15"/>
      <c r="BB587" s="15"/>
      <c r="BC587" s="15"/>
      <c r="BD587" s="15"/>
      <c r="BE587" s="15"/>
      <c r="BF587" s="15"/>
      <c r="BG587" s="15"/>
      <c r="BH587" s="15"/>
      <c r="BI587" s="15"/>
      <c r="BJ587" s="15"/>
      <c r="BK587" s="15"/>
      <c r="BL587" s="15"/>
      <c r="BM587" s="15"/>
      <c r="BN587" s="15"/>
      <c r="BO587" s="15"/>
      <c r="BP587" s="15"/>
      <c r="BQ587" s="15"/>
      <c r="BR587" s="15"/>
      <c r="BS587" s="15"/>
      <c r="BT587" s="15"/>
      <c r="BU587" s="15"/>
      <c r="BV587" s="15"/>
      <c r="BW587" s="15"/>
      <c r="BX587" s="15"/>
      <c r="BY587" s="15"/>
      <c r="BZ587" s="15"/>
      <c r="CA587" s="8"/>
      <c r="CB587" s="8"/>
      <c r="CC587" s="8"/>
      <c r="CD587" s="8"/>
      <c r="CE587" s="8"/>
      <c r="CF587" s="8"/>
      <c r="CG587" s="8"/>
      <c r="CH587" s="8"/>
      <c r="CI587" s="8"/>
      <c r="CJ587" s="8"/>
      <c r="CK587" s="8"/>
      <c r="CL587" s="8"/>
      <c r="CM587" s="8"/>
      <c r="CN587" s="8"/>
      <c r="CO587" s="8"/>
      <c r="CP587" s="8"/>
      <c r="CQ587" s="8"/>
      <c r="CR587" s="8"/>
      <c r="CS587" s="8"/>
    </row>
    <row r="588" ht="14.25" customHeight="1">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c r="BC588" s="15"/>
      <c r="BD588" s="15"/>
      <c r="BE588" s="15"/>
      <c r="BF588" s="15"/>
      <c r="BG588" s="15"/>
      <c r="BH588" s="15"/>
      <c r="BI588" s="15"/>
      <c r="BJ588" s="15"/>
      <c r="BK588" s="15"/>
      <c r="BL588" s="15"/>
      <c r="BM588" s="15"/>
      <c r="BN588" s="15"/>
      <c r="BO588" s="15"/>
      <c r="BP588" s="15"/>
      <c r="BQ588" s="15"/>
      <c r="BR588" s="15"/>
      <c r="BS588" s="15"/>
      <c r="BT588" s="15"/>
      <c r="BU588" s="15"/>
      <c r="BV588" s="15"/>
      <c r="BW588" s="15"/>
      <c r="BX588" s="15"/>
      <c r="BY588" s="15"/>
      <c r="BZ588" s="15"/>
      <c r="CA588" s="8"/>
      <c r="CB588" s="8"/>
      <c r="CC588" s="8"/>
      <c r="CD588" s="8"/>
      <c r="CE588" s="8"/>
      <c r="CF588" s="8"/>
      <c r="CG588" s="8"/>
      <c r="CH588" s="8"/>
      <c r="CI588" s="8"/>
      <c r="CJ588" s="8"/>
      <c r="CK588" s="8"/>
      <c r="CL588" s="8"/>
      <c r="CM588" s="8"/>
      <c r="CN588" s="8"/>
      <c r="CO588" s="8"/>
      <c r="CP588" s="8"/>
      <c r="CQ588" s="8"/>
      <c r="CR588" s="8"/>
      <c r="CS588" s="8"/>
    </row>
    <row r="589" ht="14.25" customHeight="1">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c r="AB589" s="15"/>
      <c r="AC589" s="15"/>
      <c r="AD589" s="15"/>
      <c r="AE589" s="15"/>
      <c r="AF589" s="15"/>
      <c r="AG589" s="15"/>
      <c r="AH589" s="15"/>
      <c r="AI589" s="15"/>
      <c r="AJ589" s="15"/>
      <c r="AK589" s="15"/>
      <c r="AL589" s="15"/>
      <c r="AM589" s="15"/>
      <c r="AN589" s="15"/>
      <c r="AO589" s="15"/>
      <c r="AP589" s="15"/>
      <c r="AQ589" s="15"/>
      <c r="AR589" s="15"/>
      <c r="AS589" s="15"/>
      <c r="AT589" s="15"/>
      <c r="AU589" s="15"/>
      <c r="AV589" s="15"/>
      <c r="AW589" s="15"/>
      <c r="AX589" s="15"/>
      <c r="AY589" s="15"/>
      <c r="AZ589" s="15"/>
      <c r="BA589" s="15"/>
      <c r="BB589" s="15"/>
      <c r="BC589" s="15"/>
      <c r="BD589" s="15"/>
      <c r="BE589" s="15"/>
      <c r="BF589" s="15"/>
      <c r="BG589" s="15"/>
      <c r="BH589" s="15"/>
      <c r="BI589" s="15"/>
      <c r="BJ589" s="15"/>
      <c r="BK589" s="15"/>
      <c r="BL589" s="15"/>
      <c r="BM589" s="15"/>
      <c r="BN589" s="15"/>
      <c r="BO589" s="15"/>
      <c r="BP589" s="15"/>
      <c r="BQ589" s="15"/>
      <c r="BR589" s="15"/>
      <c r="BS589" s="15"/>
      <c r="BT589" s="15"/>
      <c r="BU589" s="15"/>
      <c r="BV589" s="15"/>
      <c r="BW589" s="15"/>
      <c r="BX589" s="15"/>
      <c r="BY589" s="15"/>
      <c r="BZ589" s="15"/>
      <c r="CA589" s="8"/>
      <c r="CB589" s="8"/>
      <c r="CC589" s="8"/>
      <c r="CD589" s="8"/>
      <c r="CE589" s="8"/>
      <c r="CF589" s="8"/>
      <c r="CG589" s="8"/>
      <c r="CH589" s="8"/>
      <c r="CI589" s="8"/>
      <c r="CJ589" s="8"/>
      <c r="CK589" s="8"/>
      <c r="CL589" s="8"/>
      <c r="CM589" s="8"/>
      <c r="CN589" s="8"/>
      <c r="CO589" s="8"/>
      <c r="CP589" s="8"/>
      <c r="CQ589" s="8"/>
      <c r="CR589" s="8"/>
      <c r="CS589" s="8"/>
    </row>
    <row r="590" ht="14.25" customHeight="1">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c r="BC590" s="15"/>
      <c r="BD590" s="15"/>
      <c r="BE590" s="15"/>
      <c r="BF590" s="15"/>
      <c r="BG590" s="15"/>
      <c r="BH590" s="15"/>
      <c r="BI590" s="15"/>
      <c r="BJ590" s="15"/>
      <c r="BK590" s="15"/>
      <c r="BL590" s="15"/>
      <c r="BM590" s="15"/>
      <c r="BN590" s="15"/>
      <c r="BO590" s="15"/>
      <c r="BP590" s="15"/>
      <c r="BQ590" s="15"/>
      <c r="BR590" s="15"/>
      <c r="BS590" s="15"/>
      <c r="BT590" s="15"/>
      <c r="BU590" s="15"/>
      <c r="BV590" s="15"/>
      <c r="BW590" s="15"/>
      <c r="BX590" s="15"/>
      <c r="BY590" s="15"/>
      <c r="BZ590" s="15"/>
      <c r="CA590" s="8"/>
      <c r="CB590" s="8"/>
      <c r="CC590" s="8"/>
      <c r="CD590" s="8"/>
      <c r="CE590" s="8"/>
      <c r="CF590" s="8"/>
      <c r="CG590" s="8"/>
      <c r="CH590" s="8"/>
      <c r="CI590" s="8"/>
      <c r="CJ590" s="8"/>
      <c r="CK590" s="8"/>
      <c r="CL590" s="8"/>
      <c r="CM590" s="8"/>
      <c r="CN590" s="8"/>
      <c r="CO590" s="8"/>
      <c r="CP590" s="8"/>
      <c r="CQ590" s="8"/>
      <c r="CR590" s="8"/>
      <c r="CS590" s="8"/>
    </row>
    <row r="591" ht="14.25" customHeight="1">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c r="AB591" s="15"/>
      <c r="AC591" s="15"/>
      <c r="AD591" s="15"/>
      <c r="AE591" s="15"/>
      <c r="AF591" s="15"/>
      <c r="AG591" s="15"/>
      <c r="AH591" s="15"/>
      <c r="AI591" s="15"/>
      <c r="AJ591" s="15"/>
      <c r="AK591" s="15"/>
      <c r="AL591" s="15"/>
      <c r="AM591" s="15"/>
      <c r="AN591" s="15"/>
      <c r="AO591" s="15"/>
      <c r="AP591" s="15"/>
      <c r="AQ591" s="15"/>
      <c r="AR591" s="15"/>
      <c r="AS591" s="15"/>
      <c r="AT591" s="15"/>
      <c r="AU591" s="15"/>
      <c r="AV591" s="15"/>
      <c r="AW591" s="15"/>
      <c r="AX591" s="15"/>
      <c r="AY591" s="15"/>
      <c r="AZ591" s="15"/>
      <c r="BA591" s="15"/>
      <c r="BB591" s="15"/>
      <c r="BC591" s="15"/>
      <c r="BD591" s="15"/>
      <c r="BE591" s="15"/>
      <c r="BF591" s="15"/>
      <c r="BG591" s="15"/>
      <c r="BH591" s="15"/>
      <c r="BI591" s="15"/>
      <c r="BJ591" s="15"/>
      <c r="BK591" s="15"/>
      <c r="BL591" s="15"/>
      <c r="BM591" s="15"/>
      <c r="BN591" s="15"/>
      <c r="BO591" s="15"/>
      <c r="BP591" s="15"/>
      <c r="BQ591" s="15"/>
      <c r="BR591" s="15"/>
      <c r="BS591" s="15"/>
      <c r="BT591" s="15"/>
      <c r="BU591" s="15"/>
      <c r="BV591" s="15"/>
      <c r="BW591" s="15"/>
      <c r="BX591" s="15"/>
      <c r="BY591" s="15"/>
      <c r="BZ591" s="15"/>
      <c r="CA591" s="8"/>
      <c r="CB591" s="8"/>
      <c r="CC591" s="8"/>
      <c r="CD591" s="8"/>
      <c r="CE591" s="8"/>
      <c r="CF591" s="8"/>
      <c r="CG591" s="8"/>
      <c r="CH591" s="8"/>
      <c r="CI591" s="8"/>
      <c r="CJ591" s="8"/>
      <c r="CK591" s="8"/>
      <c r="CL591" s="8"/>
      <c r="CM591" s="8"/>
      <c r="CN591" s="8"/>
      <c r="CO591" s="8"/>
      <c r="CP591" s="8"/>
      <c r="CQ591" s="8"/>
      <c r="CR591" s="8"/>
      <c r="CS591" s="8"/>
    </row>
    <row r="592" ht="14.25" customHeight="1">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15"/>
      <c r="AO592" s="15"/>
      <c r="AP592" s="15"/>
      <c r="AQ592" s="15"/>
      <c r="AR592" s="15"/>
      <c r="AS592" s="15"/>
      <c r="AT592" s="15"/>
      <c r="AU592" s="15"/>
      <c r="AV592" s="15"/>
      <c r="AW592" s="15"/>
      <c r="AX592" s="15"/>
      <c r="AY592" s="15"/>
      <c r="AZ592" s="15"/>
      <c r="BA592" s="15"/>
      <c r="BB592" s="15"/>
      <c r="BC592" s="15"/>
      <c r="BD592" s="15"/>
      <c r="BE592" s="15"/>
      <c r="BF592" s="15"/>
      <c r="BG592" s="15"/>
      <c r="BH592" s="15"/>
      <c r="BI592" s="15"/>
      <c r="BJ592" s="15"/>
      <c r="BK592" s="15"/>
      <c r="BL592" s="15"/>
      <c r="BM592" s="15"/>
      <c r="BN592" s="15"/>
      <c r="BO592" s="15"/>
      <c r="BP592" s="15"/>
      <c r="BQ592" s="15"/>
      <c r="BR592" s="15"/>
      <c r="BS592" s="15"/>
      <c r="BT592" s="15"/>
      <c r="BU592" s="15"/>
      <c r="BV592" s="15"/>
      <c r="BW592" s="15"/>
      <c r="BX592" s="15"/>
      <c r="BY592" s="15"/>
      <c r="BZ592" s="15"/>
      <c r="CA592" s="8"/>
      <c r="CB592" s="8"/>
      <c r="CC592" s="8"/>
      <c r="CD592" s="8"/>
      <c r="CE592" s="8"/>
      <c r="CF592" s="8"/>
      <c r="CG592" s="8"/>
      <c r="CH592" s="8"/>
      <c r="CI592" s="8"/>
      <c r="CJ592" s="8"/>
      <c r="CK592" s="8"/>
      <c r="CL592" s="8"/>
      <c r="CM592" s="8"/>
      <c r="CN592" s="8"/>
      <c r="CO592" s="8"/>
      <c r="CP592" s="8"/>
      <c r="CQ592" s="8"/>
      <c r="CR592" s="8"/>
      <c r="CS592" s="8"/>
    </row>
    <row r="593" ht="14.25" customHeight="1">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c r="AY593" s="15"/>
      <c r="AZ593" s="15"/>
      <c r="BA593" s="15"/>
      <c r="BB593" s="15"/>
      <c r="BC593" s="15"/>
      <c r="BD593" s="15"/>
      <c r="BE593" s="15"/>
      <c r="BF593" s="15"/>
      <c r="BG593" s="15"/>
      <c r="BH593" s="15"/>
      <c r="BI593" s="15"/>
      <c r="BJ593" s="15"/>
      <c r="BK593" s="15"/>
      <c r="BL593" s="15"/>
      <c r="BM593" s="15"/>
      <c r="BN593" s="15"/>
      <c r="BO593" s="15"/>
      <c r="BP593" s="15"/>
      <c r="BQ593" s="15"/>
      <c r="BR593" s="15"/>
      <c r="BS593" s="15"/>
      <c r="BT593" s="15"/>
      <c r="BU593" s="15"/>
      <c r="BV593" s="15"/>
      <c r="BW593" s="15"/>
      <c r="BX593" s="15"/>
      <c r="BY593" s="15"/>
      <c r="BZ593" s="15"/>
      <c r="CA593" s="8"/>
      <c r="CB593" s="8"/>
      <c r="CC593" s="8"/>
      <c r="CD593" s="8"/>
      <c r="CE593" s="8"/>
      <c r="CF593" s="8"/>
      <c r="CG593" s="8"/>
      <c r="CH593" s="8"/>
      <c r="CI593" s="8"/>
      <c r="CJ593" s="8"/>
      <c r="CK593" s="8"/>
      <c r="CL593" s="8"/>
      <c r="CM593" s="8"/>
      <c r="CN593" s="8"/>
      <c r="CO593" s="8"/>
      <c r="CP593" s="8"/>
      <c r="CQ593" s="8"/>
      <c r="CR593" s="8"/>
      <c r="CS593" s="8"/>
    </row>
    <row r="594" ht="14.25" customHeight="1">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c r="AB594" s="15"/>
      <c r="AC594" s="15"/>
      <c r="AD594" s="15"/>
      <c r="AE594" s="15"/>
      <c r="AF594" s="15"/>
      <c r="AG594" s="15"/>
      <c r="AH594" s="15"/>
      <c r="AI594" s="15"/>
      <c r="AJ594" s="15"/>
      <c r="AK594" s="15"/>
      <c r="AL594" s="15"/>
      <c r="AM594" s="15"/>
      <c r="AN594" s="15"/>
      <c r="AO594" s="15"/>
      <c r="AP594" s="15"/>
      <c r="AQ594" s="15"/>
      <c r="AR594" s="15"/>
      <c r="AS594" s="15"/>
      <c r="AT594" s="15"/>
      <c r="AU594" s="15"/>
      <c r="AV594" s="15"/>
      <c r="AW594" s="15"/>
      <c r="AX594" s="15"/>
      <c r="AY594" s="15"/>
      <c r="AZ594" s="15"/>
      <c r="BA594" s="15"/>
      <c r="BB594" s="15"/>
      <c r="BC594" s="15"/>
      <c r="BD594" s="15"/>
      <c r="BE594" s="15"/>
      <c r="BF594" s="15"/>
      <c r="BG594" s="15"/>
      <c r="BH594" s="15"/>
      <c r="BI594" s="15"/>
      <c r="BJ594" s="15"/>
      <c r="BK594" s="15"/>
      <c r="BL594" s="15"/>
      <c r="BM594" s="15"/>
      <c r="BN594" s="15"/>
      <c r="BO594" s="15"/>
      <c r="BP594" s="15"/>
      <c r="BQ594" s="15"/>
      <c r="BR594" s="15"/>
      <c r="BS594" s="15"/>
      <c r="BT594" s="15"/>
      <c r="BU594" s="15"/>
      <c r="BV594" s="15"/>
      <c r="BW594" s="15"/>
      <c r="BX594" s="15"/>
      <c r="BY594" s="15"/>
      <c r="BZ594" s="15"/>
      <c r="CA594" s="8"/>
      <c r="CB594" s="8"/>
      <c r="CC594" s="8"/>
      <c r="CD594" s="8"/>
      <c r="CE594" s="8"/>
      <c r="CF594" s="8"/>
      <c r="CG594" s="8"/>
      <c r="CH594" s="8"/>
      <c r="CI594" s="8"/>
      <c r="CJ594" s="8"/>
      <c r="CK594" s="8"/>
      <c r="CL594" s="8"/>
      <c r="CM594" s="8"/>
      <c r="CN594" s="8"/>
      <c r="CO594" s="8"/>
      <c r="CP594" s="8"/>
      <c r="CQ594" s="8"/>
      <c r="CR594" s="8"/>
      <c r="CS594" s="8"/>
    </row>
    <row r="595" ht="14.25" customHeight="1">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c r="AB595" s="15"/>
      <c r="AC595" s="15"/>
      <c r="AD595" s="15"/>
      <c r="AE595" s="15"/>
      <c r="AF595" s="15"/>
      <c r="AG595" s="15"/>
      <c r="AH595" s="15"/>
      <c r="AI595" s="15"/>
      <c r="AJ595" s="15"/>
      <c r="AK595" s="15"/>
      <c r="AL595" s="15"/>
      <c r="AM595" s="15"/>
      <c r="AN595" s="15"/>
      <c r="AO595" s="15"/>
      <c r="AP595" s="15"/>
      <c r="AQ595" s="15"/>
      <c r="AR595" s="15"/>
      <c r="AS595" s="15"/>
      <c r="AT595" s="15"/>
      <c r="AU595" s="15"/>
      <c r="AV595" s="15"/>
      <c r="AW595" s="15"/>
      <c r="AX595" s="15"/>
      <c r="AY595" s="15"/>
      <c r="AZ595" s="15"/>
      <c r="BA595" s="15"/>
      <c r="BB595" s="15"/>
      <c r="BC595" s="15"/>
      <c r="BD595" s="15"/>
      <c r="BE595" s="15"/>
      <c r="BF595" s="15"/>
      <c r="BG595" s="15"/>
      <c r="BH595" s="15"/>
      <c r="BI595" s="15"/>
      <c r="BJ595" s="15"/>
      <c r="BK595" s="15"/>
      <c r="BL595" s="15"/>
      <c r="BM595" s="15"/>
      <c r="BN595" s="15"/>
      <c r="BO595" s="15"/>
      <c r="BP595" s="15"/>
      <c r="BQ595" s="15"/>
      <c r="BR595" s="15"/>
      <c r="BS595" s="15"/>
      <c r="BT595" s="15"/>
      <c r="BU595" s="15"/>
      <c r="BV595" s="15"/>
      <c r="BW595" s="15"/>
      <c r="BX595" s="15"/>
      <c r="BY595" s="15"/>
      <c r="BZ595" s="15"/>
      <c r="CA595" s="8"/>
      <c r="CB595" s="8"/>
      <c r="CC595" s="8"/>
      <c r="CD595" s="8"/>
      <c r="CE595" s="8"/>
      <c r="CF595" s="8"/>
      <c r="CG595" s="8"/>
      <c r="CH595" s="8"/>
      <c r="CI595" s="8"/>
      <c r="CJ595" s="8"/>
      <c r="CK595" s="8"/>
      <c r="CL595" s="8"/>
      <c r="CM595" s="8"/>
      <c r="CN595" s="8"/>
      <c r="CO595" s="8"/>
      <c r="CP595" s="8"/>
      <c r="CQ595" s="8"/>
      <c r="CR595" s="8"/>
      <c r="CS595" s="8"/>
    </row>
    <row r="596" ht="14.25" customHeight="1">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15"/>
      <c r="AN596" s="15"/>
      <c r="AO596" s="15"/>
      <c r="AP596" s="15"/>
      <c r="AQ596" s="15"/>
      <c r="AR596" s="15"/>
      <c r="AS596" s="15"/>
      <c r="AT596" s="15"/>
      <c r="AU596" s="15"/>
      <c r="AV596" s="15"/>
      <c r="AW596" s="15"/>
      <c r="AX596" s="15"/>
      <c r="AY596" s="15"/>
      <c r="AZ596" s="15"/>
      <c r="BA596" s="15"/>
      <c r="BB596" s="15"/>
      <c r="BC596" s="15"/>
      <c r="BD596" s="15"/>
      <c r="BE596" s="15"/>
      <c r="BF596" s="15"/>
      <c r="BG596" s="15"/>
      <c r="BH596" s="15"/>
      <c r="BI596" s="15"/>
      <c r="BJ596" s="15"/>
      <c r="BK596" s="15"/>
      <c r="BL596" s="15"/>
      <c r="BM596" s="15"/>
      <c r="BN596" s="15"/>
      <c r="BO596" s="15"/>
      <c r="BP596" s="15"/>
      <c r="BQ596" s="15"/>
      <c r="BR596" s="15"/>
      <c r="BS596" s="15"/>
      <c r="BT596" s="15"/>
      <c r="BU596" s="15"/>
      <c r="BV596" s="15"/>
      <c r="BW596" s="15"/>
      <c r="BX596" s="15"/>
      <c r="BY596" s="15"/>
      <c r="BZ596" s="15"/>
      <c r="CA596" s="8"/>
      <c r="CB596" s="8"/>
      <c r="CC596" s="8"/>
      <c r="CD596" s="8"/>
      <c r="CE596" s="8"/>
      <c r="CF596" s="8"/>
      <c r="CG596" s="8"/>
      <c r="CH596" s="8"/>
      <c r="CI596" s="8"/>
      <c r="CJ596" s="8"/>
      <c r="CK596" s="8"/>
      <c r="CL596" s="8"/>
      <c r="CM596" s="8"/>
      <c r="CN596" s="8"/>
      <c r="CO596" s="8"/>
      <c r="CP596" s="8"/>
      <c r="CQ596" s="8"/>
      <c r="CR596" s="8"/>
      <c r="CS596" s="8"/>
    </row>
    <row r="597" ht="14.25" customHeight="1">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c r="AB597" s="15"/>
      <c r="AC597" s="15"/>
      <c r="AD597" s="15"/>
      <c r="AE597" s="15"/>
      <c r="AF597" s="15"/>
      <c r="AG597" s="15"/>
      <c r="AH597" s="15"/>
      <c r="AI597" s="15"/>
      <c r="AJ597" s="15"/>
      <c r="AK597" s="15"/>
      <c r="AL597" s="15"/>
      <c r="AM597" s="15"/>
      <c r="AN597" s="15"/>
      <c r="AO597" s="15"/>
      <c r="AP597" s="15"/>
      <c r="AQ597" s="15"/>
      <c r="AR597" s="15"/>
      <c r="AS597" s="15"/>
      <c r="AT597" s="15"/>
      <c r="AU597" s="15"/>
      <c r="AV597" s="15"/>
      <c r="AW597" s="15"/>
      <c r="AX597" s="15"/>
      <c r="AY597" s="15"/>
      <c r="AZ597" s="15"/>
      <c r="BA597" s="15"/>
      <c r="BB597" s="15"/>
      <c r="BC597" s="15"/>
      <c r="BD597" s="15"/>
      <c r="BE597" s="15"/>
      <c r="BF597" s="15"/>
      <c r="BG597" s="15"/>
      <c r="BH597" s="15"/>
      <c r="BI597" s="15"/>
      <c r="BJ597" s="15"/>
      <c r="BK597" s="15"/>
      <c r="BL597" s="15"/>
      <c r="BM597" s="15"/>
      <c r="BN597" s="15"/>
      <c r="BO597" s="15"/>
      <c r="BP597" s="15"/>
      <c r="BQ597" s="15"/>
      <c r="BR597" s="15"/>
      <c r="BS597" s="15"/>
      <c r="BT597" s="15"/>
      <c r="BU597" s="15"/>
      <c r="BV597" s="15"/>
      <c r="BW597" s="15"/>
      <c r="BX597" s="15"/>
      <c r="BY597" s="15"/>
      <c r="BZ597" s="15"/>
      <c r="CA597" s="8"/>
      <c r="CB597" s="8"/>
      <c r="CC597" s="8"/>
      <c r="CD597" s="8"/>
      <c r="CE597" s="8"/>
      <c r="CF597" s="8"/>
      <c r="CG597" s="8"/>
      <c r="CH597" s="8"/>
      <c r="CI597" s="8"/>
      <c r="CJ597" s="8"/>
      <c r="CK597" s="8"/>
      <c r="CL597" s="8"/>
      <c r="CM597" s="8"/>
      <c r="CN597" s="8"/>
      <c r="CO597" s="8"/>
      <c r="CP597" s="8"/>
      <c r="CQ597" s="8"/>
      <c r="CR597" s="8"/>
      <c r="CS597" s="8"/>
    </row>
    <row r="598" ht="14.25" customHeight="1">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c r="AG598" s="15"/>
      <c r="AH598" s="15"/>
      <c r="AI598" s="15"/>
      <c r="AJ598" s="15"/>
      <c r="AK598" s="15"/>
      <c r="AL598" s="15"/>
      <c r="AM598" s="15"/>
      <c r="AN598" s="15"/>
      <c r="AO598" s="15"/>
      <c r="AP598" s="15"/>
      <c r="AQ598" s="15"/>
      <c r="AR598" s="15"/>
      <c r="AS598" s="15"/>
      <c r="AT598" s="15"/>
      <c r="AU598" s="15"/>
      <c r="AV598" s="15"/>
      <c r="AW598" s="15"/>
      <c r="AX598" s="15"/>
      <c r="AY598" s="15"/>
      <c r="AZ598" s="15"/>
      <c r="BA598" s="15"/>
      <c r="BB598" s="15"/>
      <c r="BC598" s="15"/>
      <c r="BD598" s="15"/>
      <c r="BE598" s="15"/>
      <c r="BF598" s="15"/>
      <c r="BG598" s="15"/>
      <c r="BH598" s="15"/>
      <c r="BI598" s="15"/>
      <c r="BJ598" s="15"/>
      <c r="BK598" s="15"/>
      <c r="BL598" s="15"/>
      <c r="BM598" s="15"/>
      <c r="BN598" s="15"/>
      <c r="BO598" s="15"/>
      <c r="BP598" s="15"/>
      <c r="BQ598" s="15"/>
      <c r="BR598" s="15"/>
      <c r="BS598" s="15"/>
      <c r="BT598" s="15"/>
      <c r="BU598" s="15"/>
      <c r="BV598" s="15"/>
      <c r="BW598" s="15"/>
      <c r="BX598" s="15"/>
      <c r="BY598" s="15"/>
      <c r="BZ598" s="15"/>
      <c r="CA598" s="8"/>
      <c r="CB598" s="8"/>
      <c r="CC598" s="8"/>
      <c r="CD598" s="8"/>
      <c r="CE598" s="8"/>
      <c r="CF598" s="8"/>
      <c r="CG598" s="8"/>
      <c r="CH598" s="8"/>
      <c r="CI598" s="8"/>
      <c r="CJ598" s="8"/>
      <c r="CK598" s="8"/>
      <c r="CL598" s="8"/>
      <c r="CM598" s="8"/>
      <c r="CN598" s="8"/>
      <c r="CO598" s="8"/>
      <c r="CP598" s="8"/>
      <c r="CQ598" s="8"/>
      <c r="CR598" s="8"/>
      <c r="CS598" s="8"/>
    </row>
    <row r="599" ht="14.25" customHeight="1">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c r="AG599" s="15"/>
      <c r="AH599" s="15"/>
      <c r="AI599" s="15"/>
      <c r="AJ599" s="15"/>
      <c r="AK599" s="15"/>
      <c r="AL599" s="15"/>
      <c r="AM599" s="15"/>
      <c r="AN599" s="15"/>
      <c r="AO599" s="15"/>
      <c r="AP599" s="15"/>
      <c r="AQ599" s="15"/>
      <c r="AR599" s="15"/>
      <c r="AS599" s="15"/>
      <c r="AT599" s="15"/>
      <c r="AU599" s="15"/>
      <c r="AV599" s="15"/>
      <c r="AW599" s="15"/>
      <c r="AX599" s="15"/>
      <c r="AY599" s="15"/>
      <c r="AZ599" s="15"/>
      <c r="BA599" s="15"/>
      <c r="BB599" s="15"/>
      <c r="BC599" s="15"/>
      <c r="BD599" s="15"/>
      <c r="BE599" s="15"/>
      <c r="BF599" s="15"/>
      <c r="BG599" s="15"/>
      <c r="BH599" s="15"/>
      <c r="BI599" s="15"/>
      <c r="BJ599" s="15"/>
      <c r="BK599" s="15"/>
      <c r="BL599" s="15"/>
      <c r="BM599" s="15"/>
      <c r="BN599" s="15"/>
      <c r="BO599" s="15"/>
      <c r="BP599" s="15"/>
      <c r="BQ599" s="15"/>
      <c r="BR599" s="15"/>
      <c r="BS599" s="15"/>
      <c r="BT599" s="15"/>
      <c r="BU599" s="15"/>
      <c r="BV599" s="15"/>
      <c r="BW599" s="15"/>
      <c r="BX599" s="15"/>
      <c r="BY599" s="15"/>
      <c r="BZ599" s="15"/>
      <c r="CA599" s="8"/>
      <c r="CB599" s="8"/>
      <c r="CC599" s="8"/>
      <c r="CD599" s="8"/>
      <c r="CE599" s="8"/>
      <c r="CF599" s="8"/>
      <c r="CG599" s="8"/>
      <c r="CH599" s="8"/>
      <c r="CI599" s="8"/>
      <c r="CJ599" s="8"/>
      <c r="CK599" s="8"/>
      <c r="CL599" s="8"/>
      <c r="CM599" s="8"/>
      <c r="CN599" s="8"/>
      <c r="CO599" s="8"/>
      <c r="CP599" s="8"/>
      <c r="CQ599" s="8"/>
      <c r="CR599" s="8"/>
      <c r="CS599" s="8"/>
    </row>
    <row r="600" ht="14.25" customHeight="1">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15"/>
      <c r="AN600" s="15"/>
      <c r="AO600" s="15"/>
      <c r="AP600" s="15"/>
      <c r="AQ600" s="15"/>
      <c r="AR600" s="15"/>
      <c r="AS600" s="15"/>
      <c r="AT600" s="15"/>
      <c r="AU600" s="15"/>
      <c r="AV600" s="15"/>
      <c r="AW600" s="15"/>
      <c r="AX600" s="15"/>
      <c r="AY600" s="15"/>
      <c r="AZ600" s="15"/>
      <c r="BA600" s="15"/>
      <c r="BB600" s="15"/>
      <c r="BC600" s="15"/>
      <c r="BD600" s="15"/>
      <c r="BE600" s="15"/>
      <c r="BF600" s="15"/>
      <c r="BG600" s="15"/>
      <c r="BH600" s="15"/>
      <c r="BI600" s="15"/>
      <c r="BJ600" s="15"/>
      <c r="BK600" s="15"/>
      <c r="BL600" s="15"/>
      <c r="BM600" s="15"/>
      <c r="BN600" s="15"/>
      <c r="BO600" s="15"/>
      <c r="BP600" s="15"/>
      <c r="BQ600" s="15"/>
      <c r="BR600" s="15"/>
      <c r="BS600" s="15"/>
      <c r="BT600" s="15"/>
      <c r="BU600" s="15"/>
      <c r="BV600" s="15"/>
      <c r="BW600" s="15"/>
      <c r="BX600" s="15"/>
      <c r="BY600" s="15"/>
      <c r="BZ600" s="15"/>
      <c r="CA600" s="8"/>
      <c r="CB600" s="8"/>
      <c r="CC600" s="8"/>
      <c r="CD600" s="8"/>
      <c r="CE600" s="8"/>
      <c r="CF600" s="8"/>
      <c r="CG600" s="8"/>
      <c r="CH600" s="8"/>
      <c r="CI600" s="8"/>
      <c r="CJ600" s="8"/>
      <c r="CK600" s="8"/>
      <c r="CL600" s="8"/>
      <c r="CM600" s="8"/>
      <c r="CN600" s="8"/>
      <c r="CO600" s="8"/>
      <c r="CP600" s="8"/>
      <c r="CQ600" s="8"/>
      <c r="CR600" s="8"/>
      <c r="CS600" s="8"/>
    </row>
    <row r="601" ht="14.25" customHeight="1">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c r="AG601" s="15"/>
      <c r="AH601" s="15"/>
      <c r="AI601" s="15"/>
      <c r="AJ601" s="15"/>
      <c r="AK601" s="15"/>
      <c r="AL601" s="15"/>
      <c r="AM601" s="15"/>
      <c r="AN601" s="15"/>
      <c r="AO601" s="15"/>
      <c r="AP601" s="15"/>
      <c r="AQ601" s="15"/>
      <c r="AR601" s="15"/>
      <c r="AS601" s="15"/>
      <c r="AT601" s="15"/>
      <c r="AU601" s="15"/>
      <c r="AV601" s="15"/>
      <c r="AW601" s="15"/>
      <c r="AX601" s="15"/>
      <c r="AY601" s="15"/>
      <c r="AZ601" s="15"/>
      <c r="BA601" s="15"/>
      <c r="BB601" s="15"/>
      <c r="BC601" s="15"/>
      <c r="BD601" s="15"/>
      <c r="BE601" s="15"/>
      <c r="BF601" s="15"/>
      <c r="BG601" s="15"/>
      <c r="BH601" s="15"/>
      <c r="BI601" s="15"/>
      <c r="BJ601" s="15"/>
      <c r="BK601" s="15"/>
      <c r="BL601" s="15"/>
      <c r="BM601" s="15"/>
      <c r="BN601" s="15"/>
      <c r="BO601" s="15"/>
      <c r="BP601" s="15"/>
      <c r="BQ601" s="15"/>
      <c r="BR601" s="15"/>
      <c r="BS601" s="15"/>
      <c r="BT601" s="15"/>
      <c r="BU601" s="15"/>
      <c r="BV601" s="15"/>
      <c r="BW601" s="15"/>
      <c r="BX601" s="15"/>
      <c r="BY601" s="15"/>
      <c r="BZ601" s="15"/>
      <c r="CA601" s="8"/>
      <c r="CB601" s="8"/>
      <c r="CC601" s="8"/>
      <c r="CD601" s="8"/>
      <c r="CE601" s="8"/>
      <c r="CF601" s="8"/>
      <c r="CG601" s="8"/>
      <c r="CH601" s="8"/>
      <c r="CI601" s="8"/>
      <c r="CJ601" s="8"/>
      <c r="CK601" s="8"/>
      <c r="CL601" s="8"/>
      <c r="CM601" s="8"/>
      <c r="CN601" s="8"/>
      <c r="CO601" s="8"/>
      <c r="CP601" s="8"/>
      <c r="CQ601" s="8"/>
      <c r="CR601" s="8"/>
      <c r="CS601" s="8"/>
    </row>
    <row r="602" ht="14.25" customHeight="1">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15"/>
      <c r="AO602" s="15"/>
      <c r="AP602" s="15"/>
      <c r="AQ602" s="15"/>
      <c r="AR602" s="15"/>
      <c r="AS602" s="15"/>
      <c r="AT602" s="15"/>
      <c r="AU602" s="15"/>
      <c r="AV602" s="15"/>
      <c r="AW602" s="15"/>
      <c r="AX602" s="15"/>
      <c r="AY602" s="15"/>
      <c r="AZ602" s="15"/>
      <c r="BA602" s="15"/>
      <c r="BB602" s="15"/>
      <c r="BC602" s="15"/>
      <c r="BD602" s="15"/>
      <c r="BE602" s="15"/>
      <c r="BF602" s="15"/>
      <c r="BG602" s="15"/>
      <c r="BH602" s="15"/>
      <c r="BI602" s="15"/>
      <c r="BJ602" s="15"/>
      <c r="BK602" s="15"/>
      <c r="BL602" s="15"/>
      <c r="BM602" s="15"/>
      <c r="BN602" s="15"/>
      <c r="BO602" s="15"/>
      <c r="BP602" s="15"/>
      <c r="BQ602" s="15"/>
      <c r="BR602" s="15"/>
      <c r="BS602" s="15"/>
      <c r="BT602" s="15"/>
      <c r="BU602" s="15"/>
      <c r="BV602" s="15"/>
      <c r="BW602" s="15"/>
      <c r="BX602" s="15"/>
      <c r="BY602" s="15"/>
      <c r="BZ602" s="15"/>
      <c r="CA602" s="8"/>
      <c r="CB602" s="8"/>
      <c r="CC602" s="8"/>
      <c r="CD602" s="8"/>
      <c r="CE602" s="8"/>
      <c r="CF602" s="8"/>
      <c r="CG602" s="8"/>
      <c r="CH602" s="8"/>
      <c r="CI602" s="8"/>
      <c r="CJ602" s="8"/>
      <c r="CK602" s="8"/>
      <c r="CL602" s="8"/>
      <c r="CM602" s="8"/>
      <c r="CN602" s="8"/>
      <c r="CO602" s="8"/>
      <c r="CP602" s="8"/>
      <c r="CQ602" s="8"/>
      <c r="CR602" s="8"/>
      <c r="CS602" s="8"/>
    </row>
    <row r="603" ht="14.25" customHeight="1">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c r="AG603" s="15"/>
      <c r="AH603" s="15"/>
      <c r="AI603" s="15"/>
      <c r="AJ603" s="15"/>
      <c r="AK603" s="15"/>
      <c r="AL603" s="15"/>
      <c r="AM603" s="15"/>
      <c r="AN603" s="15"/>
      <c r="AO603" s="15"/>
      <c r="AP603" s="15"/>
      <c r="AQ603" s="15"/>
      <c r="AR603" s="15"/>
      <c r="AS603" s="15"/>
      <c r="AT603" s="15"/>
      <c r="AU603" s="15"/>
      <c r="AV603" s="15"/>
      <c r="AW603" s="15"/>
      <c r="AX603" s="15"/>
      <c r="AY603" s="15"/>
      <c r="AZ603" s="15"/>
      <c r="BA603" s="15"/>
      <c r="BB603" s="15"/>
      <c r="BC603" s="15"/>
      <c r="BD603" s="15"/>
      <c r="BE603" s="15"/>
      <c r="BF603" s="15"/>
      <c r="BG603" s="15"/>
      <c r="BH603" s="15"/>
      <c r="BI603" s="15"/>
      <c r="BJ603" s="15"/>
      <c r="BK603" s="15"/>
      <c r="BL603" s="15"/>
      <c r="BM603" s="15"/>
      <c r="BN603" s="15"/>
      <c r="BO603" s="15"/>
      <c r="BP603" s="15"/>
      <c r="BQ603" s="15"/>
      <c r="BR603" s="15"/>
      <c r="BS603" s="15"/>
      <c r="BT603" s="15"/>
      <c r="BU603" s="15"/>
      <c r="BV603" s="15"/>
      <c r="BW603" s="15"/>
      <c r="BX603" s="15"/>
      <c r="BY603" s="15"/>
      <c r="BZ603" s="15"/>
      <c r="CA603" s="8"/>
      <c r="CB603" s="8"/>
      <c r="CC603" s="8"/>
      <c r="CD603" s="8"/>
      <c r="CE603" s="8"/>
      <c r="CF603" s="8"/>
      <c r="CG603" s="8"/>
      <c r="CH603" s="8"/>
      <c r="CI603" s="8"/>
      <c r="CJ603" s="8"/>
      <c r="CK603" s="8"/>
      <c r="CL603" s="8"/>
      <c r="CM603" s="8"/>
      <c r="CN603" s="8"/>
      <c r="CO603" s="8"/>
      <c r="CP603" s="8"/>
      <c r="CQ603" s="8"/>
      <c r="CR603" s="8"/>
      <c r="CS603" s="8"/>
    </row>
    <row r="604" ht="14.25" customHeight="1">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15"/>
      <c r="AO604" s="15"/>
      <c r="AP604" s="15"/>
      <c r="AQ604" s="15"/>
      <c r="AR604" s="15"/>
      <c r="AS604" s="15"/>
      <c r="AT604" s="15"/>
      <c r="AU604" s="15"/>
      <c r="AV604" s="15"/>
      <c r="AW604" s="15"/>
      <c r="AX604" s="15"/>
      <c r="AY604" s="15"/>
      <c r="AZ604" s="15"/>
      <c r="BA604" s="15"/>
      <c r="BB604" s="15"/>
      <c r="BC604" s="15"/>
      <c r="BD604" s="15"/>
      <c r="BE604" s="15"/>
      <c r="BF604" s="15"/>
      <c r="BG604" s="15"/>
      <c r="BH604" s="15"/>
      <c r="BI604" s="15"/>
      <c r="BJ604" s="15"/>
      <c r="BK604" s="15"/>
      <c r="BL604" s="15"/>
      <c r="BM604" s="15"/>
      <c r="BN604" s="15"/>
      <c r="BO604" s="15"/>
      <c r="BP604" s="15"/>
      <c r="BQ604" s="15"/>
      <c r="BR604" s="15"/>
      <c r="BS604" s="15"/>
      <c r="BT604" s="15"/>
      <c r="BU604" s="15"/>
      <c r="BV604" s="15"/>
      <c r="BW604" s="15"/>
      <c r="BX604" s="15"/>
      <c r="BY604" s="15"/>
      <c r="BZ604" s="15"/>
      <c r="CA604" s="8"/>
      <c r="CB604" s="8"/>
      <c r="CC604" s="8"/>
      <c r="CD604" s="8"/>
      <c r="CE604" s="8"/>
      <c r="CF604" s="8"/>
      <c r="CG604" s="8"/>
      <c r="CH604" s="8"/>
      <c r="CI604" s="8"/>
      <c r="CJ604" s="8"/>
      <c r="CK604" s="8"/>
      <c r="CL604" s="8"/>
      <c r="CM604" s="8"/>
      <c r="CN604" s="8"/>
      <c r="CO604" s="8"/>
      <c r="CP604" s="8"/>
      <c r="CQ604" s="8"/>
      <c r="CR604" s="8"/>
      <c r="CS604" s="8"/>
    </row>
    <row r="605" ht="14.25" customHeight="1">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c r="AG605" s="15"/>
      <c r="AH605" s="15"/>
      <c r="AI605" s="15"/>
      <c r="AJ605" s="15"/>
      <c r="AK605" s="15"/>
      <c r="AL605" s="15"/>
      <c r="AM605" s="15"/>
      <c r="AN605" s="15"/>
      <c r="AO605" s="15"/>
      <c r="AP605" s="15"/>
      <c r="AQ605" s="15"/>
      <c r="AR605" s="15"/>
      <c r="AS605" s="15"/>
      <c r="AT605" s="15"/>
      <c r="AU605" s="15"/>
      <c r="AV605" s="15"/>
      <c r="AW605" s="15"/>
      <c r="AX605" s="15"/>
      <c r="AY605" s="15"/>
      <c r="AZ605" s="15"/>
      <c r="BA605" s="15"/>
      <c r="BB605" s="15"/>
      <c r="BC605" s="15"/>
      <c r="BD605" s="15"/>
      <c r="BE605" s="15"/>
      <c r="BF605" s="15"/>
      <c r="BG605" s="15"/>
      <c r="BH605" s="15"/>
      <c r="BI605" s="15"/>
      <c r="BJ605" s="15"/>
      <c r="BK605" s="15"/>
      <c r="BL605" s="15"/>
      <c r="BM605" s="15"/>
      <c r="BN605" s="15"/>
      <c r="BO605" s="15"/>
      <c r="BP605" s="15"/>
      <c r="BQ605" s="15"/>
      <c r="BR605" s="15"/>
      <c r="BS605" s="15"/>
      <c r="BT605" s="15"/>
      <c r="BU605" s="15"/>
      <c r="BV605" s="15"/>
      <c r="BW605" s="15"/>
      <c r="BX605" s="15"/>
      <c r="BY605" s="15"/>
      <c r="BZ605" s="15"/>
      <c r="CA605" s="8"/>
      <c r="CB605" s="8"/>
      <c r="CC605" s="8"/>
      <c r="CD605" s="8"/>
      <c r="CE605" s="8"/>
      <c r="CF605" s="8"/>
      <c r="CG605" s="8"/>
      <c r="CH605" s="8"/>
      <c r="CI605" s="8"/>
      <c r="CJ605" s="8"/>
      <c r="CK605" s="8"/>
      <c r="CL605" s="8"/>
      <c r="CM605" s="8"/>
      <c r="CN605" s="8"/>
      <c r="CO605" s="8"/>
      <c r="CP605" s="8"/>
      <c r="CQ605" s="8"/>
      <c r="CR605" s="8"/>
      <c r="CS605" s="8"/>
    </row>
    <row r="606" ht="14.25" customHeight="1">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c r="BC606" s="15"/>
      <c r="BD606" s="15"/>
      <c r="BE606" s="15"/>
      <c r="BF606" s="15"/>
      <c r="BG606" s="15"/>
      <c r="BH606" s="15"/>
      <c r="BI606" s="15"/>
      <c r="BJ606" s="15"/>
      <c r="BK606" s="15"/>
      <c r="BL606" s="15"/>
      <c r="BM606" s="15"/>
      <c r="BN606" s="15"/>
      <c r="BO606" s="15"/>
      <c r="BP606" s="15"/>
      <c r="BQ606" s="15"/>
      <c r="BR606" s="15"/>
      <c r="BS606" s="15"/>
      <c r="BT606" s="15"/>
      <c r="BU606" s="15"/>
      <c r="BV606" s="15"/>
      <c r="BW606" s="15"/>
      <c r="BX606" s="15"/>
      <c r="BY606" s="15"/>
      <c r="BZ606" s="15"/>
      <c r="CA606" s="8"/>
      <c r="CB606" s="8"/>
      <c r="CC606" s="8"/>
      <c r="CD606" s="8"/>
      <c r="CE606" s="8"/>
      <c r="CF606" s="8"/>
      <c r="CG606" s="8"/>
      <c r="CH606" s="8"/>
      <c r="CI606" s="8"/>
      <c r="CJ606" s="8"/>
      <c r="CK606" s="8"/>
      <c r="CL606" s="8"/>
      <c r="CM606" s="8"/>
      <c r="CN606" s="8"/>
      <c r="CO606" s="8"/>
      <c r="CP606" s="8"/>
      <c r="CQ606" s="8"/>
      <c r="CR606" s="8"/>
      <c r="CS606" s="8"/>
    </row>
    <row r="607" ht="14.25" customHeight="1">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c r="AG607" s="15"/>
      <c r="AH607" s="15"/>
      <c r="AI607" s="15"/>
      <c r="AJ607" s="15"/>
      <c r="AK607" s="15"/>
      <c r="AL607" s="15"/>
      <c r="AM607" s="15"/>
      <c r="AN607" s="15"/>
      <c r="AO607" s="15"/>
      <c r="AP607" s="15"/>
      <c r="AQ607" s="15"/>
      <c r="AR607" s="15"/>
      <c r="AS607" s="15"/>
      <c r="AT607" s="15"/>
      <c r="AU607" s="15"/>
      <c r="AV607" s="15"/>
      <c r="AW607" s="15"/>
      <c r="AX607" s="15"/>
      <c r="AY607" s="15"/>
      <c r="AZ607" s="15"/>
      <c r="BA607" s="15"/>
      <c r="BB607" s="15"/>
      <c r="BC607" s="15"/>
      <c r="BD607" s="15"/>
      <c r="BE607" s="15"/>
      <c r="BF607" s="15"/>
      <c r="BG607" s="15"/>
      <c r="BH607" s="15"/>
      <c r="BI607" s="15"/>
      <c r="BJ607" s="15"/>
      <c r="BK607" s="15"/>
      <c r="BL607" s="15"/>
      <c r="BM607" s="15"/>
      <c r="BN607" s="15"/>
      <c r="BO607" s="15"/>
      <c r="BP607" s="15"/>
      <c r="BQ607" s="15"/>
      <c r="BR607" s="15"/>
      <c r="BS607" s="15"/>
      <c r="BT607" s="15"/>
      <c r="BU607" s="15"/>
      <c r="BV607" s="15"/>
      <c r="BW607" s="15"/>
      <c r="BX607" s="15"/>
      <c r="BY607" s="15"/>
      <c r="BZ607" s="15"/>
      <c r="CA607" s="8"/>
      <c r="CB607" s="8"/>
      <c r="CC607" s="8"/>
      <c r="CD607" s="8"/>
      <c r="CE607" s="8"/>
      <c r="CF607" s="8"/>
      <c r="CG607" s="8"/>
      <c r="CH607" s="8"/>
      <c r="CI607" s="8"/>
      <c r="CJ607" s="8"/>
      <c r="CK607" s="8"/>
      <c r="CL607" s="8"/>
      <c r="CM607" s="8"/>
      <c r="CN607" s="8"/>
      <c r="CO607" s="8"/>
      <c r="CP607" s="8"/>
      <c r="CQ607" s="8"/>
      <c r="CR607" s="8"/>
      <c r="CS607" s="8"/>
    </row>
    <row r="608" ht="14.25" customHeight="1">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c r="BC608" s="15"/>
      <c r="BD608" s="15"/>
      <c r="BE608" s="15"/>
      <c r="BF608" s="15"/>
      <c r="BG608" s="15"/>
      <c r="BH608" s="15"/>
      <c r="BI608" s="15"/>
      <c r="BJ608" s="15"/>
      <c r="BK608" s="15"/>
      <c r="BL608" s="15"/>
      <c r="BM608" s="15"/>
      <c r="BN608" s="15"/>
      <c r="BO608" s="15"/>
      <c r="BP608" s="15"/>
      <c r="BQ608" s="15"/>
      <c r="BR608" s="15"/>
      <c r="BS608" s="15"/>
      <c r="BT608" s="15"/>
      <c r="BU608" s="15"/>
      <c r="BV608" s="15"/>
      <c r="BW608" s="15"/>
      <c r="BX608" s="15"/>
      <c r="BY608" s="15"/>
      <c r="BZ608" s="15"/>
      <c r="CA608" s="8"/>
      <c r="CB608" s="8"/>
      <c r="CC608" s="8"/>
      <c r="CD608" s="8"/>
      <c r="CE608" s="8"/>
      <c r="CF608" s="8"/>
      <c r="CG608" s="8"/>
      <c r="CH608" s="8"/>
      <c r="CI608" s="8"/>
      <c r="CJ608" s="8"/>
      <c r="CK608" s="8"/>
      <c r="CL608" s="8"/>
      <c r="CM608" s="8"/>
      <c r="CN608" s="8"/>
      <c r="CO608" s="8"/>
      <c r="CP608" s="8"/>
      <c r="CQ608" s="8"/>
      <c r="CR608" s="8"/>
      <c r="CS608" s="8"/>
    </row>
    <row r="609" ht="14.25" customHeight="1">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c r="AG609" s="15"/>
      <c r="AH609" s="15"/>
      <c r="AI609" s="15"/>
      <c r="AJ609" s="15"/>
      <c r="AK609" s="15"/>
      <c r="AL609" s="15"/>
      <c r="AM609" s="15"/>
      <c r="AN609" s="15"/>
      <c r="AO609" s="15"/>
      <c r="AP609" s="15"/>
      <c r="AQ609" s="15"/>
      <c r="AR609" s="15"/>
      <c r="AS609" s="15"/>
      <c r="AT609" s="15"/>
      <c r="AU609" s="15"/>
      <c r="AV609" s="15"/>
      <c r="AW609" s="15"/>
      <c r="AX609" s="15"/>
      <c r="AY609" s="15"/>
      <c r="AZ609" s="15"/>
      <c r="BA609" s="15"/>
      <c r="BB609" s="15"/>
      <c r="BC609" s="15"/>
      <c r="BD609" s="15"/>
      <c r="BE609" s="15"/>
      <c r="BF609" s="15"/>
      <c r="BG609" s="15"/>
      <c r="BH609" s="15"/>
      <c r="BI609" s="15"/>
      <c r="BJ609" s="15"/>
      <c r="BK609" s="15"/>
      <c r="BL609" s="15"/>
      <c r="BM609" s="15"/>
      <c r="BN609" s="15"/>
      <c r="BO609" s="15"/>
      <c r="BP609" s="15"/>
      <c r="BQ609" s="15"/>
      <c r="BR609" s="15"/>
      <c r="BS609" s="15"/>
      <c r="BT609" s="15"/>
      <c r="BU609" s="15"/>
      <c r="BV609" s="15"/>
      <c r="BW609" s="15"/>
      <c r="BX609" s="15"/>
      <c r="BY609" s="15"/>
      <c r="BZ609" s="15"/>
      <c r="CA609" s="8"/>
      <c r="CB609" s="8"/>
      <c r="CC609" s="8"/>
      <c r="CD609" s="8"/>
      <c r="CE609" s="8"/>
      <c r="CF609" s="8"/>
      <c r="CG609" s="8"/>
      <c r="CH609" s="8"/>
      <c r="CI609" s="8"/>
      <c r="CJ609" s="8"/>
      <c r="CK609" s="8"/>
      <c r="CL609" s="8"/>
      <c r="CM609" s="8"/>
      <c r="CN609" s="8"/>
      <c r="CO609" s="8"/>
      <c r="CP609" s="8"/>
      <c r="CQ609" s="8"/>
      <c r="CR609" s="8"/>
      <c r="CS609" s="8"/>
    </row>
    <row r="610" ht="14.25" customHeight="1">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c r="BC610" s="15"/>
      <c r="BD610" s="15"/>
      <c r="BE610" s="15"/>
      <c r="BF610" s="15"/>
      <c r="BG610" s="15"/>
      <c r="BH610" s="15"/>
      <c r="BI610" s="15"/>
      <c r="BJ610" s="15"/>
      <c r="BK610" s="15"/>
      <c r="BL610" s="15"/>
      <c r="BM610" s="15"/>
      <c r="BN610" s="15"/>
      <c r="BO610" s="15"/>
      <c r="BP610" s="15"/>
      <c r="BQ610" s="15"/>
      <c r="BR610" s="15"/>
      <c r="BS610" s="15"/>
      <c r="BT610" s="15"/>
      <c r="BU610" s="15"/>
      <c r="BV610" s="15"/>
      <c r="BW610" s="15"/>
      <c r="BX610" s="15"/>
      <c r="BY610" s="15"/>
      <c r="BZ610" s="15"/>
      <c r="CA610" s="8"/>
      <c r="CB610" s="8"/>
      <c r="CC610" s="8"/>
      <c r="CD610" s="8"/>
      <c r="CE610" s="8"/>
      <c r="CF610" s="8"/>
      <c r="CG610" s="8"/>
      <c r="CH610" s="8"/>
      <c r="CI610" s="8"/>
      <c r="CJ610" s="8"/>
      <c r="CK610" s="8"/>
      <c r="CL610" s="8"/>
      <c r="CM610" s="8"/>
      <c r="CN610" s="8"/>
      <c r="CO610" s="8"/>
      <c r="CP610" s="8"/>
      <c r="CQ610" s="8"/>
      <c r="CR610" s="8"/>
      <c r="CS610" s="8"/>
    </row>
    <row r="611" ht="14.25" customHeight="1">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c r="AG611" s="15"/>
      <c r="AH611" s="15"/>
      <c r="AI611" s="15"/>
      <c r="AJ611" s="15"/>
      <c r="AK611" s="15"/>
      <c r="AL611" s="15"/>
      <c r="AM611" s="15"/>
      <c r="AN611" s="15"/>
      <c r="AO611" s="15"/>
      <c r="AP611" s="15"/>
      <c r="AQ611" s="15"/>
      <c r="AR611" s="15"/>
      <c r="AS611" s="15"/>
      <c r="AT611" s="15"/>
      <c r="AU611" s="15"/>
      <c r="AV611" s="15"/>
      <c r="AW611" s="15"/>
      <c r="AX611" s="15"/>
      <c r="AY611" s="15"/>
      <c r="AZ611" s="15"/>
      <c r="BA611" s="15"/>
      <c r="BB611" s="15"/>
      <c r="BC611" s="15"/>
      <c r="BD611" s="15"/>
      <c r="BE611" s="15"/>
      <c r="BF611" s="15"/>
      <c r="BG611" s="15"/>
      <c r="BH611" s="15"/>
      <c r="BI611" s="15"/>
      <c r="BJ611" s="15"/>
      <c r="BK611" s="15"/>
      <c r="BL611" s="15"/>
      <c r="BM611" s="15"/>
      <c r="BN611" s="15"/>
      <c r="BO611" s="15"/>
      <c r="BP611" s="15"/>
      <c r="BQ611" s="15"/>
      <c r="BR611" s="15"/>
      <c r="BS611" s="15"/>
      <c r="BT611" s="15"/>
      <c r="BU611" s="15"/>
      <c r="BV611" s="15"/>
      <c r="BW611" s="15"/>
      <c r="BX611" s="15"/>
      <c r="BY611" s="15"/>
      <c r="BZ611" s="15"/>
      <c r="CA611" s="8"/>
      <c r="CB611" s="8"/>
      <c r="CC611" s="8"/>
      <c r="CD611" s="8"/>
      <c r="CE611" s="8"/>
      <c r="CF611" s="8"/>
      <c r="CG611" s="8"/>
      <c r="CH611" s="8"/>
      <c r="CI611" s="8"/>
      <c r="CJ611" s="8"/>
      <c r="CK611" s="8"/>
      <c r="CL611" s="8"/>
      <c r="CM611" s="8"/>
      <c r="CN611" s="8"/>
      <c r="CO611" s="8"/>
      <c r="CP611" s="8"/>
      <c r="CQ611" s="8"/>
      <c r="CR611" s="8"/>
      <c r="CS611" s="8"/>
    </row>
    <row r="612" ht="14.25" customHeight="1">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c r="BC612" s="15"/>
      <c r="BD612" s="15"/>
      <c r="BE612" s="15"/>
      <c r="BF612" s="15"/>
      <c r="BG612" s="15"/>
      <c r="BH612" s="15"/>
      <c r="BI612" s="15"/>
      <c r="BJ612" s="15"/>
      <c r="BK612" s="15"/>
      <c r="BL612" s="15"/>
      <c r="BM612" s="15"/>
      <c r="BN612" s="15"/>
      <c r="BO612" s="15"/>
      <c r="BP612" s="15"/>
      <c r="BQ612" s="15"/>
      <c r="BR612" s="15"/>
      <c r="BS612" s="15"/>
      <c r="BT612" s="15"/>
      <c r="BU612" s="15"/>
      <c r="BV612" s="15"/>
      <c r="BW612" s="15"/>
      <c r="BX612" s="15"/>
      <c r="BY612" s="15"/>
      <c r="BZ612" s="15"/>
      <c r="CA612" s="8"/>
      <c r="CB612" s="8"/>
      <c r="CC612" s="8"/>
      <c r="CD612" s="8"/>
      <c r="CE612" s="8"/>
      <c r="CF612" s="8"/>
      <c r="CG612" s="8"/>
      <c r="CH612" s="8"/>
      <c r="CI612" s="8"/>
      <c r="CJ612" s="8"/>
      <c r="CK612" s="8"/>
      <c r="CL612" s="8"/>
      <c r="CM612" s="8"/>
      <c r="CN612" s="8"/>
      <c r="CO612" s="8"/>
      <c r="CP612" s="8"/>
      <c r="CQ612" s="8"/>
      <c r="CR612" s="8"/>
      <c r="CS612" s="8"/>
    </row>
    <row r="613" ht="14.25" customHeight="1">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c r="AG613" s="15"/>
      <c r="AH613" s="15"/>
      <c r="AI613" s="15"/>
      <c r="AJ613" s="15"/>
      <c r="AK613" s="15"/>
      <c r="AL613" s="15"/>
      <c r="AM613" s="15"/>
      <c r="AN613" s="15"/>
      <c r="AO613" s="15"/>
      <c r="AP613" s="15"/>
      <c r="AQ613" s="15"/>
      <c r="AR613" s="15"/>
      <c r="AS613" s="15"/>
      <c r="AT613" s="15"/>
      <c r="AU613" s="15"/>
      <c r="AV613" s="15"/>
      <c r="AW613" s="15"/>
      <c r="AX613" s="15"/>
      <c r="AY613" s="15"/>
      <c r="AZ613" s="15"/>
      <c r="BA613" s="15"/>
      <c r="BB613" s="15"/>
      <c r="BC613" s="15"/>
      <c r="BD613" s="15"/>
      <c r="BE613" s="15"/>
      <c r="BF613" s="15"/>
      <c r="BG613" s="15"/>
      <c r="BH613" s="15"/>
      <c r="BI613" s="15"/>
      <c r="BJ613" s="15"/>
      <c r="BK613" s="15"/>
      <c r="BL613" s="15"/>
      <c r="BM613" s="15"/>
      <c r="BN613" s="15"/>
      <c r="BO613" s="15"/>
      <c r="BP613" s="15"/>
      <c r="BQ613" s="15"/>
      <c r="BR613" s="15"/>
      <c r="BS613" s="15"/>
      <c r="BT613" s="15"/>
      <c r="BU613" s="15"/>
      <c r="BV613" s="15"/>
      <c r="BW613" s="15"/>
      <c r="BX613" s="15"/>
      <c r="BY613" s="15"/>
      <c r="BZ613" s="15"/>
      <c r="CA613" s="8"/>
      <c r="CB613" s="8"/>
      <c r="CC613" s="8"/>
      <c r="CD613" s="8"/>
      <c r="CE613" s="8"/>
      <c r="CF613" s="8"/>
      <c r="CG613" s="8"/>
      <c r="CH613" s="8"/>
      <c r="CI613" s="8"/>
      <c r="CJ613" s="8"/>
      <c r="CK613" s="8"/>
      <c r="CL613" s="8"/>
      <c r="CM613" s="8"/>
      <c r="CN613" s="8"/>
      <c r="CO613" s="8"/>
      <c r="CP613" s="8"/>
      <c r="CQ613" s="8"/>
      <c r="CR613" s="8"/>
      <c r="CS613" s="8"/>
    </row>
    <row r="614" ht="14.25" customHeight="1">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c r="BC614" s="15"/>
      <c r="BD614" s="15"/>
      <c r="BE614" s="15"/>
      <c r="BF614" s="15"/>
      <c r="BG614" s="15"/>
      <c r="BH614" s="15"/>
      <c r="BI614" s="15"/>
      <c r="BJ614" s="15"/>
      <c r="BK614" s="15"/>
      <c r="BL614" s="15"/>
      <c r="BM614" s="15"/>
      <c r="BN614" s="15"/>
      <c r="BO614" s="15"/>
      <c r="BP614" s="15"/>
      <c r="BQ614" s="15"/>
      <c r="BR614" s="15"/>
      <c r="BS614" s="15"/>
      <c r="BT614" s="15"/>
      <c r="BU614" s="15"/>
      <c r="BV614" s="15"/>
      <c r="BW614" s="15"/>
      <c r="BX614" s="15"/>
      <c r="BY614" s="15"/>
      <c r="BZ614" s="15"/>
      <c r="CA614" s="8"/>
      <c r="CB614" s="8"/>
      <c r="CC614" s="8"/>
      <c r="CD614" s="8"/>
      <c r="CE614" s="8"/>
      <c r="CF614" s="8"/>
      <c r="CG614" s="8"/>
      <c r="CH614" s="8"/>
      <c r="CI614" s="8"/>
      <c r="CJ614" s="8"/>
      <c r="CK614" s="8"/>
      <c r="CL614" s="8"/>
      <c r="CM614" s="8"/>
      <c r="CN614" s="8"/>
      <c r="CO614" s="8"/>
      <c r="CP614" s="8"/>
      <c r="CQ614" s="8"/>
      <c r="CR614" s="8"/>
      <c r="CS614" s="8"/>
    </row>
    <row r="615" ht="14.25" customHeight="1">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c r="AG615" s="15"/>
      <c r="AH615" s="15"/>
      <c r="AI615" s="15"/>
      <c r="AJ615" s="15"/>
      <c r="AK615" s="15"/>
      <c r="AL615" s="15"/>
      <c r="AM615" s="15"/>
      <c r="AN615" s="15"/>
      <c r="AO615" s="15"/>
      <c r="AP615" s="15"/>
      <c r="AQ615" s="15"/>
      <c r="AR615" s="15"/>
      <c r="AS615" s="15"/>
      <c r="AT615" s="15"/>
      <c r="AU615" s="15"/>
      <c r="AV615" s="15"/>
      <c r="AW615" s="15"/>
      <c r="AX615" s="15"/>
      <c r="AY615" s="15"/>
      <c r="AZ615" s="15"/>
      <c r="BA615" s="15"/>
      <c r="BB615" s="15"/>
      <c r="BC615" s="15"/>
      <c r="BD615" s="15"/>
      <c r="BE615" s="15"/>
      <c r="BF615" s="15"/>
      <c r="BG615" s="15"/>
      <c r="BH615" s="15"/>
      <c r="BI615" s="15"/>
      <c r="BJ615" s="15"/>
      <c r="BK615" s="15"/>
      <c r="BL615" s="15"/>
      <c r="BM615" s="15"/>
      <c r="BN615" s="15"/>
      <c r="BO615" s="15"/>
      <c r="BP615" s="15"/>
      <c r="BQ615" s="15"/>
      <c r="BR615" s="15"/>
      <c r="BS615" s="15"/>
      <c r="BT615" s="15"/>
      <c r="BU615" s="15"/>
      <c r="BV615" s="15"/>
      <c r="BW615" s="15"/>
      <c r="BX615" s="15"/>
      <c r="BY615" s="15"/>
      <c r="BZ615" s="15"/>
      <c r="CA615" s="8"/>
      <c r="CB615" s="8"/>
      <c r="CC615" s="8"/>
      <c r="CD615" s="8"/>
      <c r="CE615" s="8"/>
      <c r="CF615" s="8"/>
      <c r="CG615" s="8"/>
      <c r="CH615" s="8"/>
      <c r="CI615" s="8"/>
      <c r="CJ615" s="8"/>
      <c r="CK615" s="8"/>
      <c r="CL615" s="8"/>
      <c r="CM615" s="8"/>
      <c r="CN615" s="8"/>
      <c r="CO615" s="8"/>
      <c r="CP615" s="8"/>
      <c r="CQ615" s="8"/>
      <c r="CR615" s="8"/>
      <c r="CS615" s="8"/>
    </row>
    <row r="616" ht="14.25" customHeight="1">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c r="BC616" s="15"/>
      <c r="BD616" s="15"/>
      <c r="BE616" s="15"/>
      <c r="BF616" s="15"/>
      <c r="BG616" s="15"/>
      <c r="BH616" s="15"/>
      <c r="BI616" s="15"/>
      <c r="BJ616" s="15"/>
      <c r="BK616" s="15"/>
      <c r="BL616" s="15"/>
      <c r="BM616" s="15"/>
      <c r="BN616" s="15"/>
      <c r="BO616" s="15"/>
      <c r="BP616" s="15"/>
      <c r="BQ616" s="15"/>
      <c r="BR616" s="15"/>
      <c r="BS616" s="15"/>
      <c r="BT616" s="15"/>
      <c r="BU616" s="15"/>
      <c r="BV616" s="15"/>
      <c r="BW616" s="15"/>
      <c r="BX616" s="15"/>
      <c r="BY616" s="15"/>
      <c r="BZ616" s="15"/>
      <c r="CA616" s="8"/>
      <c r="CB616" s="8"/>
      <c r="CC616" s="8"/>
      <c r="CD616" s="8"/>
      <c r="CE616" s="8"/>
      <c r="CF616" s="8"/>
      <c r="CG616" s="8"/>
      <c r="CH616" s="8"/>
      <c r="CI616" s="8"/>
      <c r="CJ616" s="8"/>
      <c r="CK616" s="8"/>
      <c r="CL616" s="8"/>
      <c r="CM616" s="8"/>
      <c r="CN616" s="8"/>
      <c r="CO616" s="8"/>
      <c r="CP616" s="8"/>
      <c r="CQ616" s="8"/>
      <c r="CR616" s="8"/>
      <c r="CS616" s="8"/>
    </row>
    <row r="617" ht="14.25" customHeight="1">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c r="AG617" s="15"/>
      <c r="AH617" s="15"/>
      <c r="AI617" s="15"/>
      <c r="AJ617" s="15"/>
      <c r="AK617" s="15"/>
      <c r="AL617" s="15"/>
      <c r="AM617" s="15"/>
      <c r="AN617" s="15"/>
      <c r="AO617" s="15"/>
      <c r="AP617" s="15"/>
      <c r="AQ617" s="15"/>
      <c r="AR617" s="15"/>
      <c r="AS617" s="15"/>
      <c r="AT617" s="15"/>
      <c r="AU617" s="15"/>
      <c r="AV617" s="15"/>
      <c r="AW617" s="15"/>
      <c r="AX617" s="15"/>
      <c r="AY617" s="15"/>
      <c r="AZ617" s="15"/>
      <c r="BA617" s="15"/>
      <c r="BB617" s="15"/>
      <c r="BC617" s="15"/>
      <c r="BD617" s="15"/>
      <c r="BE617" s="15"/>
      <c r="BF617" s="15"/>
      <c r="BG617" s="15"/>
      <c r="BH617" s="15"/>
      <c r="BI617" s="15"/>
      <c r="BJ617" s="15"/>
      <c r="BK617" s="15"/>
      <c r="BL617" s="15"/>
      <c r="BM617" s="15"/>
      <c r="BN617" s="15"/>
      <c r="BO617" s="15"/>
      <c r="BP617" s="15"/>
      <c r="BQ617" s="15"/>
      <c r="BR617" s="15"/>
      <c r="BS617" s="15"/>
      <c r="BT617" s="15"/>
      <c r="BU617" s="15"/>
      <c r="BV617" s="15"/>
      <c r="BW617" s="15"/>
      <c r="BX617" s="15"/>
      <c r="BY617" s="15"/>
      <c r="BZ617" s="15"/>
      <c r="CA617" s="8"/>
      <c r="CB617" s="8"/>
      <c r="CC617" s="8"/>
      <c r="CD617" s="8"/>
      <c r="CE617" s="8"/>
      <c r="CF617" s="8"/>
      <c r="CG617" s="8"/>
      <c r="CH617" s="8"/>
      <c r="CI617" s="8"/>
      <c r="CJ617" s="8"/>
      <c r="CK617" s="8"/>
      <c r="CL617" s="8"/>
      <c r="CM617" s="8"/>
      <c r="CN617" s="8"/>
      <c r="CO617" s="8"/>
      <c r="CP617" s="8"/>
      <c r="CQ617" s="8"/>
      <c r="CR617" s="8"/>
      <c r="CS617" s="8"/>
    </row>
    <row r="618" ht="14.25" customHeight="1">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c r="BC618" s="15"/>
      <c r="BD618" s="15"/>
      <c r="BE618" s="15"/>
      <c r="BF618" s="15"/>
      <c r="BG618" s="15"/>
      <c r="BH618" s="15"/>
      <c r="BI618" s="15"/>
      <c r="BJ618" s="15"/>
      <c r="BK618" s="15"/>
      <c r="BL618" s="15"/>
      <c r="BM618" s="15"/>
      <c r="BN618" s="15"/>
      <c r="BO618" s="15"/>
      <c r="BP618" s="15"/>
      <c r="BQ618" s="15"/>
      <c r="BR618" s="15"/>
      <c r="BS618" s="15"/>
      <c r="BT618" s="15"/>
      <c r="BU618" s="15"/>
      <c r="BV618" s="15"/>
      <c r="BW618" s="15"/>
      <c r="BX618" s="15"/>
      <c r="BY618" s="15"/>
      <c r="BZ618" s="15"/>
      <c r="CA618" s="8"/>
      <c r="CB618" s="8"/>
      <c r="CC618" s="8"/>
      <c r="CD618" s="8"/>
      <c r="CE618" s="8"/>
      <c r="CF618" s="8"/>
      <c r="CG618" s="8"/>
      <c r="CH618" s="8"/>
      <c r="CI618" s="8"/>
      <c r="CJ618" s="8"/>
      <c r="CK618" s="8"/>
      <c r="CL618" s="8"/>
      <c r="CM618" s="8"/>
      <c r="CN618" s="8"/>
      <c r="CO618" s="8"/>
      <c r="CP618" s="8"/>
      <c r="CQ618" s="8"/>
      <c r="CR618" s="8"/>
      <c r="CS618" s="8"/>
    </row>
    <row r="619" ht="14.25" customHeight="1">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c r="AG619" s="15"/>
      <c r="AH619" s="15"/>
      <c r="AI619" s="15"/>
      <c r="AJ619" s="15"/>
      <c r="AK619" s="15"/>
      <c r="AL619" s="15"/>
      <c r="AM619" s="15"/>
      <c r="AN619" s="15"/>
      <c r="AO619" s="15"/>
      <c r="AP619" s="15"/>
      <c r="AQ619" s="15"/>
      <c r="AR619" s="15"/>
      <c r="AS619" s="15"/>
      <c r="AT619" s="15"/>
      <c r="AU619" s="15"/>
      <c r="AV619" s="15"/>
      <c r="AW619" s="15"/>
      <c r="AX619" s="15"/>
      <c r="AY619" s="15"/>
      <c r="AZ619" s="15"/>
      <c r="BA619" s="15"/>
      <c r="BB619" s="15"/>
      <c r="BC619" s="15"/>
      <c r="BD619" s="15"/>
      <c r="BE619" s="15"/>
      <c r="BF619" s="15"/>
      <c r="BG619" s="15"/>
      <c r="BH619" s="15"/>
      <c r="BI619" s="15"/>
      <c r="BJ619" s="15"/>
      <c r="BK619" s="15"/>
      <c r="BL619" s="15"/>
      <c r="BM619" s="15"/>
      <c r="BN619" s="15"/>
      <c r="BO619" s="15"/>
      <c r="BP619" s="15"/>
      <c r="BQ619" s="15"/>
      <c r="BR619" s="15"/>
      <c r="BS619" s="15"/>
      <c r="BT619" s="15"/>
      <c r="BU619" s="15"/>
      <c r="BV619" s="15"/>
      <c r="BW619" s="15"/>
      <c r="BX619" s="15"/>
      <c r="BY619" s="15"/>
      <c r="BZ619" s="15"/>
      <c r="CA619" s="8"/>
      <c r="CB619" s="8"/>
      <c r="CC619" s="8"/>
      <c r="CD619" s="8"/>
      <c r="CE619" s="8"/>
      <c r="CF619" s="8"/>
      <c r="CG619" s="8"/>
      <c r="CH619" s="8"/>
      <c r="CI619" s="8"/>
      <c r="CJ619" s="8"/>
      <c r="CK619" s="8"/>
      <c r="CL619" s="8"/>
      <c r="CM619" s="8"/>
      <c r="CN619" s="8"/>
      <c r="CO619" s="8"/>
      <c r="CP619" s="8"/>
      <c r="CQ619" s="8"/>
      <c r="CR619" s="8"/>
      <c r="CS619" s="8"/>
    </row>
    <row r="620" ht="14.25" customHeight="1">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c r="BC620" s="15"/>
      <c r="BD620" s="15"/>
      <c r="BE620" s="15"/>
      <c r="BF620" s="15"/>
      <c r="BG620" s="15"/>
      <c r="BH620" s="15"/>
      <c r="BI620" s="15"/>
      <c r="BJ620" s="15"/>
      <c r="BK620" s="15"/>
      <c r="BL620" s="15"/>
      <c r="BM620" s="15"/>
      <c r="BN620" s="15"/>
      <c r="BO620" s="15"/>
      <c r="BP620" s="15"/>
      <c r="BQ620" s="15"/>
      <c r="BR620" s="15"/>
      <c r="BS620" s="15"/>
      <c r="BT620" s="15"/>
      <c r="BU620" s="15"/>
      <c r="BV620" s="15"/>
      <c r="BW620" s="15"/>
      <c r="BX620" s="15"/>
      <c r="BY620" s="15"/>
      <c r="BZ620" s="15"/>
      <c r="CA620" s="8"/>
      <c r="CB620" s="8"/>
      <c r="CC620" s="8"/>
      <c r="CD620" s="8"/>
      <c r="CE620" s="8"/>
      <c r="CF620" s="8"/>
      <c r="CG620" s="8"/>
      <c r="CH620" s="8"/>
      <c r="CI620" s="8"/>
      <c r="CJ620" s="8"/>
      <c r="CK620" s="8"/>
      <c r="CL620" s="8"/>
      <c r="CM620" s="8"/>
      <c r="CN620" s="8"/>
      <c r="CO620" s="8"/>
      <c r="CP620" s="8"/>
      <c r="CQ620" s="8"/>
      <c r="CR620" s="8"/>
      <c r="CS620" s="8"/>
    </row>
    <row r="621" ht="14.25" customHeight="1">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c r="AG621" s="15"/>
      <c r="AH621" s="15"/>
      <c r="AI621" s="15"/>
      <c r="AJ621" s="15"/>
      <c r="AK621" s="15"/>
      <c r="AL621" s="15"/>
      <c r="AM621" s="15"/>
      <c r="AN621" s="15"/>
      <c r="AO621" s="15"/>
      <c r="AP621" s="15"/>
      <c r="AQ621" s="15"/>
      <c r="AR621" s="15"/>
      <c r="AS621" s="15"/>
      <c r="AT621" s="15"/>
      <c r="AU621" s="15"/>
      <c r="AV621" s="15"/>
      <c r="AW621" s="15"/>
      <c r="AX621" s="15"/>
      <c r="AY621" s="15"/>
      <c r="AZ621" s="15"/>
      <c r="BA621" s="15"/>
      <c r="BB621" s="15"/>
      <c r="BC621" s="15"/>
      <c r="BD621" s="15"/>
      <c r="BE621" s="15"/>
      <c r="BF621" s="15"/>
      <c r="BG621" s="15"/>
      <c r="BH621" s="15"/>
      <c r="BI621" s="15"/>
      <c r="BJ621" s="15"/>
      <c r="BK621" s="15"/>
      <c r="BL621" s="15"/>
      <c r="BM621" s="15"/>
      <c r="BN621" s="15"/>
      <c r="BO621" s="15"/>
      <c r="BP621" s="15"/>
      <c r="BQ621" s="15"/>
      <c r="BR621" s="15"/>
      <c r="BS621" s="15"/>
      <c r="BT621" s="15"/>
      <c r="BU621" s="15"/>
      <c r="BV621" s="15"/>
      <c r="BW621" s="15"/>
      <c r="BX621" s="15"/>
      <c r="BY621" s="15"/>
      <c r="BZ621" s="15"/>
      <c r="CA621" s="8"/>
      <c r="CB621" s="8"/>
      <c r="CC621" s="8"/>
      <c r="CD621" s="8"/>
      <c r="CE621" s="8"/>
      <c r="CF621" s="8"/>
      <c r="CG621" s="8"/>
      <c r="CH621" s="8"/>
      <c r="CI621" s="8"/>
      <c r="CJ621" s="8"/>
      <c r="CK621" s="8"/>
      <c r="CL621" s="8"/>
      <c r="CM621" s="8"/>
      <c r="CN621" s="8"/>
      <c r="CO621" s="8"/>
      <c r="CP621" s="8"/>
      <c r="CQ621" s="8"/>
      <c r="CR621" s="8"/>
      <c r="CS621" s="8"/>
    </row>
    <row r="622" ht="14.25" customHeight="1">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c r="BC622" s="15"/>
      <c r="BD622" s="15"/>
      <c r="BE622" s="15"/>
      <c r="BF622" s="15"/>
      <c r="BG622" s="15"/>
      <c r="BH622" s="15"/>
      <c r="BI622" s="15"/>
      <c r="BJ622" s="15"/>
      <c r="BK622" s="15"/>
      <c r="BL622" s="15"/>
      <c r="BM622" s="15"/>
      <c r="BN622" s="15"/>
      <c r="BO622" s="15"/>
      <c r="BP622" s="15"/>
      <c r="BQ622" s="15"/>
      <c r="BR622" s="15"/>
      <c r="BS622" s="15"/>
      <c r="BT622" s="15"/>
      <c r="BU622" s="15"/>
      <c r="BV622" s="15"/>
      <c r="BW622" s="15"/>
      <c r="BX622" s="15"/>
      <c r="BY622" s="15"/>
      <c r="BZ622" s="15"/>
      <c r="CA622" s="8"/>
      <c r="CB622" s="8"/>
      <c r="CC622" s="8"/>
      <c r="CD622" s="8"/>
      <c r="CE622" s="8"/>
      <c r="CF622" s="8"/>
      <c r="CG622" s="8"/>
      <c r="CH622" s="8"/>
      <c r="CI622" s="8"/>
      <c r="CJ622" s="8"/>
      <c r="CK622" s="8"/>
      <c r="CL622" s="8"/>
      <c r="CM622" s="8"/>
      <c r="CN622" s="8"/>
      <c r="CO622" s="8"/>
      <c r="CP622" s="8"/>
      <c r="CQ622" s="8"/>
      <c r="CR622" s="8"/>
      <c r="CS622" s="8"/>
    </row>
    <row r="623" ht="14.25" customHeight="1">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c r="BC623" s="15"/>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8"/>
      <c r="CB623" s="8"/>
      <c r="CC623" s="8"/>
      <c r="CD623" s="8"/>
      <c r="CE623" s="8"/>
      <c r="CF623" s="8"/>
      <c r="CG623" s="8"/>
      <c r="CH623" s="8"/>
      <c r="CI623" s="8"/>
      <c r="CJ623" s="8"/>
      <c r="CK623" s="8"/>
      <c r="CL623" s="8"/>
      <c r="CM623" s="8"/>
      <c r="CN623" s="8"/>
      <c r="CO623" s="8"/>
      <c r="CP623" s="8"/>
      <c r="CQ623" s="8"/>
      <c r="CR623" s="8"/>
      <c r="CS623" s="8"/>
    </row>
    <row r="624" ht="14.25" customHeight="1">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c r="BC624" s="15"/>
      <c r="BD624" s="15"/>
      <c r="BE624" s="15"/>
      <c r="BF624" s="15"/>
      <c r="BG624" s="15"/>
      <c r="BH624" s="15"/>
      <c r="BI624" s="15"/>
      <c r="BJ624" s="15"/>
      <c r="BK624" s="15"/>
      <c r="BL624" s="15"/>
      <c r="BM624" s="15"/>
      <c r="BN624" s="15"/>
      <c r="BO624" s="15"/>
      <c r="BP624" s="15"/>
      <c r="BQ624" s="15"/>
      <c r="BR624" s="15"/>
      <c r="BS624" s="15"/>
      <c r="BT624" s="15"/>
      <c r="BU624" s="15"/>
      <c r="BV624" s="15"/>
      <c r="BW624" s="15"/>
      <c r="BX624" s="15"/>
      <c r="BY624" s="15"/>
      <c r="BZ624" s="15"/>
      <c r="CA624" s="8"/>
      <c r="CB624" s="8"/>
      <c r="CC624" s="8"/>
      <c r="CD624" s="8"/>
      <c r="CE624" s="8"/>
      <c r="CF624" s="8"/>
      <c r="CG624" s="8"/>
      <c r="CH624" s="8"/>
      <c r="CI624" s="8"/>
      <c r="CJ624" s="8"/>
      <c r="CK624" s="8"/>
      <c r="CL624" s="8"/>
      <c r="CM624" s="8"/>
      <c r="CN624" s="8"/>
      <c r="CO624" s="8"/>
      <c r="CP624" s="8"/>
      <c r="CQ624" s="8"/>
      <c r="CR624" s="8"/>
      <c r="CS624" s="8"/>
    </row>
    <row r="625" ht="14.25" customHeight="1">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c r="AG625" s="15"/>
      <c r="AH625" s="15"/>
      <c r="AI625" s="15"/>
      <c r="AJ625" s="15"/>
      <c r="AK625" s="15"/>
      <c r="AL625" s="15"/>
      <c r="AM625" s="15"/>
      <c r="AN625" s="15"/>
      <c r="AO625" s="15"/>
      <c r="AP625" s="15"/>
      <c r="AQ625" s="15"/>
      <c r="AR625" s="15"/>
      <c r="AS625" s="15"/>
      <c r="AT625" s="15"/>
      <c r="AU625" s="15"/>
      <c r="AV625" s="15"/>
      <c r="AW625" s="15"/>
      <c r="AX625" s="15"/>
      <c r="AY625" s="15"/>
      <c r="AZ625" s="15"/>
      <c r="BA625" s="15"/>
      <c r="BB625" s="15"/>
      <c r="BC625" s="15"/>
      <c r="BD625" s="15"/>
      <c r="BE625" s="15"/>
      <c r="BF625" s="15"/>
      <c r="BG625" s="15"/>
      <c r="BH625" s="15"/>
      <c r="BI625" s="15"/>
      <c r="BJ625" s="15"/>
      <c r="BK625" s="15"/>
      <c r="BL625" s="15"/>
      <c r="BM625" s="15"/>
      <c r="BN625" s="15"/>
      <c r="BO625" s="15"/>
      <c r="BP625" s="15"/>
      <c r="BQ625" s="15"/>
      <c r="BR625" s="15"/>
      <c r="BS625" s="15"/>
      <c r="BT625" s="15"/>
      <c r="BU625" s="15"/>
      <c r="BV625" s="15"/>
      <c r="BW625" s="15"/>
      <c r="BX625" s="15"/>
      <c r="BY625" s="15"/>
      <c r="BZ625" s="15"/>
      <c r="CA625" s="8"/>
      <c r="CB625" s="8"/>
      <c r="CC625" s="8"/>
      <c r="CD625" s="8"/>
      <c r="CE625" s="8"/>
      <c r="CF625" s="8"/>
      <c r="CG625" s="8"/>
      <c r="CH625" s="8"/>
      <c r="CI625" s="8"/>
      <c r="CJ625" s="8"/>
      <c r="CK625" s="8"/>
      <c r="CL625" s="8"/>
      <c r="CM625" s="8"/>
      <c r="CN625" s="8"/>
      <c r="CO625" s="8"/>
      <c r="CP625" s="8"/>
      <c r="CQ625" s="8"/>
      <c r="CR625" s="8"/>
      <c r="CS625" s="8"/>
    </row>
    <row r="626" ht="14.25" customHeight="1">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c r="BC626" s="15"/>
      <c r="BD626" s="15"/>
      <c r="BE626" s="15"/>
      <c r="BF626" s="15"/>
      <c r="BG626" s="15"/>
      <c r="BH626" s="15"/>
      <c r="BI626" s="15"/>
      <c r="BJ626" s="15"/>
      <c r="BK626" s="15"/>
      <c r="BL626" s="15"/>
      <c r="BM626" s="15"/>
      <c r="BN626" s="15"/>
      <c r="BO626" s="15"/>
      <c r="BP626" s="15"/>
      <c r="BQ626" s="15"/>
      <c r="BR626" s="15"/>
      <c r="BS626" s="15"/>
      <c r="BT626" s="15"/>
      <c r="BU626" s="15"/>
      <c r="BV626" s="15"/>
      <c r="BW626" s="15"/>
      <c r="BX626" s="15"/>
      <c r="BY626" s="15"/>
      <c r="BZ626" s="15"/>
      <c r="CA626" s="8"/>
      <c r="CB626" s="8"/>
      <c r="CC626" s="8"/>
      <c r="CD626" s="8"/>
      <c r="CE626" s="8"/>
      <c r="CF626" s="8"/>
      <c r="CG626" s="8"/>
      <c r="CH626" s="8"/>
      <c r="CI626" s="8"/>
      <c r="CJ626" s="8"/>
      <c r="CK626" s="8"/>
      <c r="CL626" s="8"/>
      <c r="CM626" s="8"/>
      <c r="CN626" s="8"/>
      <c r="CO626" s="8"/>
      <c r="CP626" s="8"/>
      <c r="CQ626" s="8"/>
      <c r="CR626" s="8"/>
      <c r="CS626" s="8"/>
    </row>
    <row r="627" ht="14.25" customHeight="1">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5"/>
      <c r="BC627" s="15"/>
      <c r="BD627" s="15"/>
      <c r="BE627" s="15"/>
      <c r="BF627" s="15"/>
      <c r="BG627" s="15"/>
      <c r="BH627" s="15"/>
      <c r="BI627" s="15"/>
      <c r="BJ627" s="15"/>
      <c r="BK627" s="15"/>
      <c r="BL627" s="15"/>
      <c r="BM627" s="15"/>
      <c r="BN627" s="15"/>
      <c r="BO627" s="15"/>
      <c r="BP627" s="15"/>
      <c r="BQ627" s="15"/>
      <c r="BR627" s="15"/>
      <c r="BS627" s="15"/>
      <c r="BT627" s="15"/>
      <c r="BU627" s="15"/>
      <c r="BV627" s="15"/>
      <c r="BW627" s="15"/>
      <c r="BX627" s="15"/>
      <c r="BY627" s="15"/>
      <c r="BZ627" s="15"/>
      <c r="CA627" s="8"/>
      <c r="CB627" s="8"/>
      <c r="CC627" s="8"/>
      <c r="CD627" s="8"/>
      <c r="CE627" s="8"/>
      <c r="CF627" s="8"/>
      <c r="CG627" s="8"/>
      <c r="CH627" s="8"/>
      <c r="CI627" s="8"/>
      <c r="CJ627" s="8"/>
      <c r="CK627" s="8"/>
      <c r="CL627" s="8"/>
      <c r="CM627" s="8"/>
      <c r="CN627" s="8"/>
      <c r="CO627" s="8"/>
      <c r="CP627" s="8"/>
      <c r="CQ627" s="8"/>
      <c r="CR627" s="8"/>
      <c r="CS627" s="8"/>
    </row>
    <row r="628" ht="14.25" customHeight="1">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c r="BC628" s="15"/>
      <c r="BD628" s="15"/>
      <c r="BE628" s="15"/>
      <c r="BF628" s="15"/>
      <c r="BG628" s="15"/>
      <c r="BH628" s="15"/>
      <c r="BI628" s="15"/>
      <c r="BJ628" s="15"/>
      <c r="BK628" s="15"/>
      <c r="BL628" s="15"/>
      <c r="BM628" s="15"/>
      <c r="BN628" s="15"/>
      <c r="BO628" s="15"/>
      <c r="BP628" s="15"/>
      <c r="BQ628" s="15"/>
      <c r="BR628" s="15"/>
      <c r="BS628" s="15"/>
      <c r="BT628" s="15"/>
      <c r="BU628" s="15"/>
      <c r="BV628" s="15"/>
      <c r="BW628" s="15"/>
      <c r="BX628" s="15"/>
      <c r="BY628" s="15"/>
      <c r="BZ628" s="15"/>
      <c r="CA628" s="8"/>
      <c r="CB628" s="8"/>
      <c r="CC628" s="8"/>
      <c r="CD628" s="8"/>
      <c r="CE628" s="8"/>
      <c r="CF628" s="8"/>
      <c r="CG628" s="8"/>
      <c r="CH628" s="8"/>
      <c r="CI628" s="8"/>
      <c r="CJ628" s="8"/>
      <c r="CK628" s="8"/>
      <c r="CL628" s="8"/>
      <c r="CM628" s="8"/>
      <c r="CN628" s="8"/>
      <c r="CO628" s="8"/>
      <c r="CP628" s="8"/>
      <c r="CQ628" s="8"/>
      <c r="CR628" s="8"/>
      <c r="CS628" s="8"/>
    </row>
    <row r="629" ht="14.25" customHeight="1">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c r="AG629" s="15"/>
      <c r="AH629" s="15"/>
      <c r="AI629" s="15"/>
      <c r="AJ629" s="15"/>
      <c r="AK629" s="15"/>
      <c r="AL629" s="15"/>
      <c r="AM629" s="15"/>
      <c r="AN629" s="15"/>
      <c r="AO629" s="15"/>
      <c r="AP629" s="15"/>
      <c r="AQ629" s="15"/>
      <c r="AR629" s="15"/>
      <c r="AS629" s="15"/>
      <c r="AT629" s="15"/>
      <c r="AU629" s="15"/>
      <c r="AV629" s="15"/>
      <c r="AW629" s="15"/>
      <c r="AX629" s="15"/>
      <c r="AY629" s="15"/>
      <c r="AZ629" s="15"/>
      <c r="BA629" s="15"/>
      <c r="BB629" s="15"/>
      <c r="BC629" s="15"/>
      <c r="BD629" s="15"/>
      <c r="BE629" s="15"/>
      <c r="BF629" s="15"/>
      <c r="BG629" s="15"/>
      <c r="BH629" s="15"/>
      <c r="BI629" s="15"/>
      <c r="BJ629" s="15"/>
      <c r="BK629" s="15"/>
      <c r="BL629" s="15"/>
      <c r="BM629" s="15"/>
      <c r="BN629" s="15"/>
      <c r="BO629" s="15"/>
      <c r="BP629" s="15"/>
      <c r="BQ629" s="15"/>
      <c r="BR629" s="15"/>
      <c r="BS629" s="15"/>
      <c r="BT629" s="15"/>
      <c r="BU629" s="15"/>
      <c r="BV629" s="15"/>
      <c r="BW629" s="15"/>
      <c r="BX629" s="15"/>
      <c r="BY629" s="15"/>
      <c r="BZ629" s="15"/>
      <c r="CA629" s="8"/>
      <c r="CB629" s="8"/>
      <c r="CC629" s="8"/>
      <c r="CD629" s="8"/>
      <c r="CE629" s="8"/>
      <c r="CF629" s="8"/>
      <c r="CG629" s="8"/>
      <c r="CH629" s="8"/>
      <c r="CI629" s="8"/>
      <c r="CJ629" s="8"/>
      <c r="CK629" s="8"/>
      <c r="CL629" s="8"/>
      <c r="CM629" s="8"/>
      <c r="CN629" s="8"/>
      <c r="CO629" s="8"/>
      <c r="CP629" s="8"/>
      <c r="CQ629" s="8"/>
      <c r="CR629" s="8"/>
      <c r="CS629" s="8"/>
    </row>
    <row r="630" ht="14.25" customHeight="1">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c r="BC630" s="15"/>
      <c r="BD630" s="15"/>
      <c r="BE630" s="15"/>
      <c r="BF630" s="15"/>
      <c r="BG630" s="15"/>
      <c r="BH630" s="15"/>
      <c r="BI630" s="15"/>
      <c r="BJ630" s="15"/>
      <c r="BK630" s="15"/>
      <c r="BL630" s="15"/>
      <c r="BM630" s="15"/>
      <c r="BN630" s="15"/>
      <c r="BO630" s="15"/>
      <c r="BP630" s="15"/>
      <c r="BQ630" s="15"/>
      <c r="BR630" s="15"/>
      <c r="BS630" s="15"/>
      <c r="BT630" s="15"/>
      <c r="BU630" s="15"/>
      <c r="BV630" s="15"/>
      <c r="BW630" s="15"/>
      <c r="BX630" s="15"/>
      <c r="BY630" s="15"/>
      <c r="BZ630" s="15"/>
      <c r="CA630" s="8"/>
      <c r="CB630" s="8"/>
      <c r="CC630" s="8"/>
      <c r="CD630" s="8"/>
      <c r="CE630" s="8"/>
      <c r="CF630" s="8"/>
      <c r="CG630" s="8"/>
      <c r="CH630" s="8"/>
      <c r="CI630" s="8"/>
      <c r="CJ630" s="8"/>
      <c r="CK630" s="8"/>
      <c r="CL630" s="8"/>
      <c r="CM630" s="8"/>
      <c r="CN630" s="8"/>
      <c r="CO630" s="8"/>
      <c r="CP630" s="8"/>
      <c r="CQ630" s="8"/>
      <c r="CR630" s="8"/>
      <c r="CS630" s="8"/>
    </row>
    <row r="631" ht="14.25" customHeight="1">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c r="AY631" s="15"/>
      <c r="AZ631" s="15"/>
      <c r="BA631" s="15"/>
      <c r="BB631" s="15"/>
      <c r="BC631" s="15"/>
      <c r="BD631" s="15"/>
      <c r="BE631" s="15"/>
      <c r="BF631" s="15"/>
      <c r="BG631" s="15"/>
      <c r="BH631" s="15"/>
      <c r="BI631" s="15"/>
      <c r="BJ631" s="15"/>
      <c r="BK631" s="15"/>
      <c r="BL631" s="15"/>
      <c r="BM631" s="15"/>
      <c r="BN631" s="15"/>
      <c r="BO631" s="15"/>
      <c r="BP631" s="15"/>
      <c r="BQ631" s="15"/>
      <c r="BR631" s="15"/>
      <c r="BS631" s="15"/>
      <c r="BT631" s="15"/>
      <c r="BU631" s="15"/>
      <c r="BV631" s="15"/>
      <c r="BW631" s="15"/>
      <c r="BX631" s="15"/>
      <c r="BY631" s="15"/>
      <c r="BZ631" s="15"/>
      <c r="CA631" s="8"/>
      <c r="CB631" s="8"/>
      <c r="CC631" s="8"/>
      <c r="CD631" s="8"/>
      <c r="CE631" s="8"/>
      <c r="CF631" s="8"/>
      <c r="CG631" s="8"/>
      <c r="CH631" s="8"/>
      <c r="CI631" s="8"/>
      <c r="CJ631" s="8"/>
      <c r="CK631" s="8"/>
      <c r="CL631" s="8"/>
      <c r="CM631" s="8"/>
      <c r="CN631" s="8"/>
      <c r="CO631" s="8"/>
      <c r="CP631" s="8"/>
      <c r="CQ631" s="8"/>
      <c r="CR631" s="8"/>
      <c r="CS631" s="8"/>
    </row>
    <row r="632" ht="14.25" customHeight="1">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c r="BC632" s="15"/>
      <c r="BD632" s="15"/>
      <c r="BE632" s="15"/>
      <c r="BF632" s="15"/>
      <c r="BG632" s="15"/>
      <c r="BH632" s="15"/>
      <c r="BI632" s="15"/>
      <c r="BJ632" s="15"/>
      <c r="BK632" s="15"/>
      <c r="BL632" s="15"/>
      <c r="BM632" s="15"/>
      <c r="BN632" s="15"/>
      <c r="BO632" s="15"/>
      <c r="BP632" s="15"/>
      <c r="BQ632" s="15"/>
      <c r="BR632" s="15"/>
      <c r="BS632" s="15"/>
      <c r="BT632" s="15"/>
      <c r="BU632" s="15"/>
      <c r="BV632" s="15"/>
      <c r="BW632" s="15"/>
      <c r="BX632" s="15"/>
      <c r="BY632" s="15"/>
      <c r="BZ632" s="15"/>
      <c r="CA632" s="8"/>
      <c r="CB632" s="8"/>
      <c r="CC632" s="8"/>
      <c r="CD632" s="8"/>
      <c r="CE632" s="8"/>
      <c r="CF632" s="8"/>
      <c r="CG632" s="8"/>
      <c r="CH632" s="8"/>
      <c r="CI632" s="8"/>
      <c r="CJ632" s="8"/>
      <c r="CK632" s="8"/>
      <c r="CL632" s="8"/>
      <c r="CM632" s="8"/>
      <c r="CN632" s="8"/>
      <c r="CO632" s="8"/>
      <c r="CP632" s="8"/>
      <c r="CQ632" s="8"/>
      <c r="CR632" s="8"/>
      <c r="CS632" s="8"/>
    </row>
    <row r="633" ht="14.25" customHeight="1">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c r="AG633" s="15"/>
      <c r="AH633" s="15"/>
      <c r="AI633" s="15"/>
      <c r="AJ633" s="15"/>
      <c r="AK633" s="15"/>
      <c r="AL633" s="15"/>
      <c r="AM633" s="15"/>
      <c r="AN633" s="15"/>
      <c r="AO633" s="15"/>
      <c r="AP633" s="15"/>
      <c r="AQ633" s="15"/>
      <c r="AR633" s="15"/>
      <c r="AS633" s="15"/>
      <c r="AT633" s="15"/>
      <c r="AU633" s="15"/>
      <c r="AV633" s="15"/>
      <c r="AW633" s="15"/>
      <c r="AX633" s="15"/>
      <c r="AY633" s="15"/>
      <c r="AZ633" s="15"/>
      <c r="BA633" s="15"/>
      <c r="BB633" s="15"/>
      <c r="BC633" s="15"/>
      <c r="BD633" s="15"/>
      <c r="BE633" s="15"/>
      <c r="BF633" s="15"/>
      <c r="BG633" s="15"/>
      <c r="BH633" s="15"/>
      <c r="BI633" s="15"/>
      <c r="BJ633" s="15"/>
      <c r="BK633" s="15"/>
      <c r="BL633" s="15"/>
      <c r="BM633" s="15"/>
      <c r="BN633" s="15"/>
      <c r="BO633" s="15"/>
      <c r="BP633" s="15"/>
      <c r="BQ633" s="15"/>
      <c r="BR633" s="15"/>
      <c r="BS633" s="15"/>
      <c r="BT633" s="15"/>
      <c r="BU633" s="15"/>
      <c r="BV633" s="15"/>
      <c r="BW633" s="15"/>
      <c r="BX633" s="15"/>
      <c r="BY633" s="15"/>
      <c r="BZ633" s="15"/>
      <c r="CA633" s="8"/>
      <c r="CB633" s="8"/>
      <c r="CC633" s="8"/>
      <c r="CD633" s="8"/>
      <c r="CE633" s="8"/>
      <c r="CF633" s="8"/>
      <c r="CG633" s="8"/>
      <c r="CH633" s="8"/>
      <c r="CI633" s="8"/>
      <c r="CJ633" s="8"/>
      <c r="CK633" s="8"/>
      <c r="CL633" s="8"/>
      <c r="CM633" s="8"/>
      <c r="CN633" s="8"/>
      <c r="CO633" s="8"/>
      <c r="CP633" s="8"/>
      <c r="CQ633" s="8"/>
      <c r="CR633" s="8"/>
      <c r="CS633" s="8"/>
    </row>
    <row r="634" ht="14.25" customHeight="1">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c r="BC634" s="15"/>
      <c r="BD634" s="15"/>
      <c r="BE634" s="15"/>
      <c r="BF634" s="15"/>
      <c r="BG634" s="15"/>
      <c r="BH634" s="15"/>
      <c r="BI634" s="15"/>
      <c r="BJ634" s="15"/>
      <c r="BK634" s="15"/>
      <c r="BL634" s="15"/>
      <c r="BM634" s="15"/>
      <c r="BN634" s="15"/>
      <c r="BO634" s="15"/>
      <c r="BP634" s="15"/>
      <c r="BQ634" s="15"/>
      <c r="BR634" s="15"/>
      <c r="BS634" s="15"/>
      <c r="BT634" s="15"/>
      <c r="BU634" s="15"/>
      <c r="BV634" s="15"/>
      <c r="BW634" s="15"/>
      <c r="BX634" s="15"/>
      <c r="BY634" s="15"/>
      <c r="BZ634" s="15"/>
      <c r="CA634" s="8"/>
      <c r="CB634" s="8"/>
      <c r="CC634" s="8"/>
      <c r="CD634" s="8"/>
      <c r="CE634" s="8"/>
      <c r="CF634" s="8"/>
      <c r="CG634" s="8"/>
      <c r="CH634" s="8"/>
      <c r="CI634" s="8"/>
      <c r="CJ634" s="8"/>
      <c r="CK634" s="8"/>
      <c r="CL634" s="8"/>
      <c r="CM634" s="8"/>
      <c r="CN634" s="8"/>
      <c r="CO634" s="8"/>
      <c r="CP634" s="8"/>
      <c r="CQ634" s="8"/>
      <c r="CR634" s="8"/>
      <c r="CS634" s="8"/>
    </row>
    <row r="635" ht="14.25" customHeight="1">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5"/>
      <c r="BC635" s="15"/>
      <c r="BD635" s="15"/>
      <c r="BE635" s="15"/>
      <c r="BF635" s="15"/>
      <c r="BG635" s="15"/>
      <c r="BH635" s="15"/>
      <c r="BI635" s="15"/>
      <c r="BJ635" s="15"/>
      <c r="BK635" s="15"/>
      <c r="BL635" s="15"/>
      <c r="BM635" s="15"/>
      <c r="BN635" s="15"/>
      <c r="BO635" s="15"/>
      <c r="BP635" s="15"/>
      <c r="BQ635" s="15"/>
      <c r="BR635" s="15"/>
      <c r="BS635" s="15"/>
      <c r="BT635" s="15"/>
      <c r="BU635" s="15"/>
      <c r="BV635" s="15"/>
      <c r="BW635" s="15"/>
      <c r="BX635" s="15"/>
      <c r="BY635" s="15"/>
      <c r="BZ635" s="15"/>
      <c r="CA635" s="8"/>
      <c r="CB635" s="8"/>
      <c r="CC635" s="8"/>
      <c r="CD635" s="8"/>
      <c r="CE635" s="8"/>
      <c r="CF635" s="8"/>
      <c r="CG635" s="8"/>
      <c r="CH635" s="8"/>
      <c r="CI635" s="8"/>
      <c r="CJ635" s="8"/>
      <c r="CK635" s="8"/>
      <c r="CL635" s="8"/>
      <c r="CM635" s="8"/>
      <c r="CN635" s="8"/>
      <c r="CO635" s="8"/>
      <c r="CP635" s="8"/>
      <c r="CQ635" s="8"/>
      <c r="CR635" s="8"/>
      <c r="CS635" s="8"/>
    </row>
    <row r="636" ht="14.25" customHeight="1">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c r="BC636" s="15"/>
      <c r="BD636" s="15"/>
      <c r="BE636" s="15"/>
      <c r="BF636" s="15"/>
      <c r="BG636" s="15"/>
      <c r="BH636" s="15"/>
      <c r="BI636" s="15"/>
      <c r="BJ636" s="15"/>
      <c r="BK636" s="15"/>
      <c r="BL636" s="15"/>
      <c r="BM636" s="15"/>
      <c r="BN636" s="15"/>
      <c r="BO636" s="15"/>
      <c r="BP636" s="15"/>
      <c r="BQ636" s="15"/>
      <c r="BR636" s="15"/>
      <c r="BS636" s="15"/>
      <c r="BT636" s="15"/>
      <c r="BU636" s="15"/>
      <c r="BV636" s="15"/>
      <c r="BW636" s="15"/>
      <c r="BX636" s="15"/>
      <c r="BY636" s="15"/>
      <c r="BZ636" s="15"/>
      <c r="CA636" s="8"/>
      <c r="CB636" s="8"/>
      <c r="CC636" s="8"/>
      <c r="CD636" s="8"/>
      <c r="CE636" s="8"/>
      <c r="CF636" s="8"/>
      <c r="CG636" s="8"/>
      <c r="CH636" s="8"/>
      <c r="CI636" s="8"/>
      <c r="CJ636" s="8"/>
      <c r="CK636" s="8"/>
      <c r="CL636" s="8"/>
      <c r="CM636" s="8"/>
      <c r="CN636" s="8"/>
      <c r="CO636" s="8"/>
      <c r="CP636" s="8"/>
      <c r="CQ636" s="8"/>
      <c r="CR636" s="8"/>
      <c r="CS636" s="8"/>
    </row>
    <row r="637" ht="14.25" customHeight="1">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c r="AG637" s="15"/>
      <c r="AH637" s="15"/>
      <c r="AI637" s="15"/>
      <c r="AJ637" s="15"/>
      <c r="AK637" s="15"/>
      <c r="AL637" s="15"/>
      <c r="AM637" s="15"/>
      <c r="AN637" s="15"/>
      <c r="AO637" s="15"/>
      <c r="AP637" s="15"/>
      <c r="AQ637" s="15"/>
      <c r="AR637" s="15"/>
      <c r="AS637" s="15"/>
      <c r="AT637" s="15"/>
      <c r="AU637" s="15"/>
      <c r="AV637" s="15"/>
      <c r="AW637" s="15"/>
      <c r="AX637" s="15"/>
      <c r="AY637" s="15"/>
      <c r="AZ637" s="15"/>
      <c r="BA637" s="15"/>
      <c r="BB637" s="15"/>
      <c r="BC637" s="15"/>
      <c r="BD637" s="15"/>
      <c r="BE637" s="15"/>
      <c r="BF637" s="15"/>
      <c r="BG637" s="15"/>
      <c r="BH637" s="15"/>
      <c r="BI637" s="15"/>
      <c r="BJ637" s="15"/>
      <c r="BK637" s="15"/>
      <c r="BL637" s="15"/>
      <c r="BM637" s="15"/>
      <c r="BN637" s="15"/>
      <c r="BO637" s="15"/>
      <c r="BP637" s="15"/>
      <c r="BQ637" s="15"/>
      <c r="BR637" s="15"/>
      <c r="BS637" s="15"/>
      <c r="BT637" s="15"/>
      <c r="BU637" s="15"/>
      <c r="BV637" s="15"/>
      <c r="BW637" s="15"/>
      <c r="BX637" s="15"/>
      <c r="BY637" s="15"/>
      <c r="BZ637" s="15"/>
      <c r="CA637" s="8"/>
      <c r="CB637" s="8"/>
      <c r="CC637" s="8"/>
      <c r="CD637" s="8"/>
      <c r="CE637" s="8"/>
      <c r="CF637" s="8"/>
      <c r="CG637" s="8"/>
      <c r="CH637" s="8"/>
      <c r="CI637" s="8"/>
      <c r="CJ637" s="8"/>
      <c r="CK637" s="8"/>
      <c r="CL637" s="8"/>
      <c r="CM637" s="8"/>
      <c r="CN637" s="8"/>
      <c r="CO637" s="8"/>
      <c r="CP637" s="8"/>
      <c r="CQ637" s="8"/>
      <c r="CR637" s="8"/>
      <c r="CS637" s="8"/>
    </row>
    <row r="638" ht="14.25" customHeight="1">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c r="BC638" s="15"/>
      <c r="BD638" s="15"/>
      <c r="BE638" s="15"/>
      <c r="BF638" s="15"/>
      <c r="BG638" s="15"/>
      <c r="BH638" s="15"/>
      <c r="BI638" s="15"/>
      <c r="BJ638" s="15"/>
      <c r="BK638" s="15"/>
      <c r="BL638" s="15"/>
      <c r="BM638" s="15"/>
      <c r="BN638" s="15"/>
      <c r="BO638" s="15"/>
      <c r="BP638" s="15"/>
      <c r="BQ638" s="15"/>
      <c r="BR638" s="15"/>
      <c r="BS638" s="15"/>
      <c r="BT638" s="15"/>
      <c r="BU638" s="15"/>
      <c r="BV638" s="15"/>
      <c r="BW638" s="15"/>
      <c r="BX638" s="15"/>
      <c r="BY638" s="15"/>
      <c r="BZ638" s="15"/>
      <c r="CA638" s="8"/>
      <c r="CB638" s="8"/>
      <c r="CC638" s="8"/>
      <c r="CD638" s="8"/>
      <c r="CE638" s="8"/>
      <c r="CF638" s="8"/>
      <c r="CG638" s="8"/>
      <c r="CH638" s="8"/>
      <c r="CI638" s="8"/>
      <c r="CJ638" s="8"/>
      <c r="CK638" s="8"/>
      <c r="CL638" s="8"/>
      <c r="CM638" s="8"/>
      <c r="CN638" s="8"/>
      <c r="CO638" s="8"/>
      <c r="CP638" s="8"/>
      <c r="CQ638" s="8"/>
      <c r="CR638" s="8"/>
      <c r="CS638" s="8"/>
    </row>
    <row r="639" ht="14.25" customHeight="1">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c r="AG639" s="15"/>
      <c r="AH639" s="15"/>
      <c r="AI639" s="15"/>
      <c r="AJ639" s="15"/>
      <c r="AK639" s="15"/>
      <c r="AL639" s="15"/>
      <c r="AM639" s="15"/>
      <c r="AN639" s="15"/>
      <c r="AO639" s="15"/>
      <c r="AP639" s="15"/>
      <c r="AQ639" s="15"/>
      <c r="AR639" s="15"/>
      <c r="AS639" s="15"/>
      <c r="AT639" s="15"/>
      <c r="AU639" s="15"/>
      <c r="AV639" s="15"/>
      <c r="AW639" s="15"/>
      <c r="AX639" s="15"/>
      <c r="AY639" s="15"/>
      <c r="AZ639" s="15"/>
      <c r="BA639" s="15"/>
      <c r="BB639" s="15"/>
      <c r="BC639" s="15"/>
      <c r="BD639" s="15"/>
      <c r="BE639" s="15"/>
      <c r="BF639" s="15"/>
      <c r="BG639" s="15"/>
      <c r="BH639" s="15"/>
      <c r="BI639" s="15"/>
      <c r="BJ639" s="15"/>
      <c r="BK639" s="15"/>
      <c r="BL639" s="15"/>
      <c r="BM639" s="15"/>
      <c r="BN639" s="15"/>
      <c r="BO639" s="15"/>
      <c r="BP639" s="15"/>
      <c r="BQ639" s="15"/>
      <c r="BR639" s="15"/>
      <c r="BS639" s="15"/>
      <c r="BT639" s="15"/>
      <c r="BU639" s="15"/>
      <c r="BV639" s="15"/>
      <c r="BW639" s="15"/>
      <c r="BX639" s="15"/>
      <c r="BY639" s="15"/>
      <c r="BZ639" s="15"/>
      <c r="CA639" s="8"/>
      <c r="CB639" s="8"/>
      <c r="CC639" s="8"/>
      <c r="CD639" s="8"/>
      <c r="CE639" s="8"/>
      <c r="CF639" s="8"/>
      <c r="CG639" s="8"/>
      <c r="CH639" s="8"/>
      <c r="CI639" s="8"/>
      <c r="CJ639" s="8"/>
      <c r="CK639" s="8"/>
      <c r="CL639" s="8"/>
      <c r="CM639" s="8"/>
      <c r="CN639" s="8"/>
      <c r="CO639" s="8"/>
      <c r="CP639" s="8"/>
      <c r="CQ639" s="8"/>
      <c r="CR639" s="8"/>
      <c r="CS639" s="8"/>
    </row>
    <row r="640" ht="14.25" customHeight="1">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c r="BC640" s="15"/>
      <c r="BD640" s="15"/>
      <c r="BE640" s="15"/>
      <c r="BF640" s="15"/>
      <c r="BG640" s="15"/>
      <c r="BH640" s="15"/>
      <c r="BI640" s="15"/>
      <c r="BJ640" s="15"/>
      <c r="BK640" s="15"/>
      <c r="BL640" s="15"/>
      <c r="BM640" s="15"/>
      <c r="BN640" s="15"/>
      <c r="BO640" s="15"/>
      <c r="BP640" s="15"/>
      <c r="BQ640" s="15"/>
      <c r="BR640" s="15"/>
      <c r="BS640" s="15"/>
      <c r="BT640" s="15"/>
      <c r="BU640" s="15"/>
      <c r="BV640" s="15"/>
      <c r="BW640" s="15"/>
      <c r="BX640" s="15"/>
      <c r="BY640" s="15"/>
      <c r="BZ640" s="15"/>
      <c r="CA640" s="8"/>
      <c r="CB640" s="8"/>
      <c r="CC640" s="8"/>
      <c r="CD640" s="8"/>
      <c r="CE640" s="8"/>
      <c r="CF640" s="8"/>
      <c r="CG640" s="8"/>
      <c r="CH640" s="8"/>
      <c r="CI640" s="8"/>
      <c r="CJ640" s="8"/>
      <c r="CK640" s="8"/>
      <c r="CL640" s="8"/>
      <c r="CM640" s="8"/>
      <c r="CN640" s="8"/>
      <c r="CO640" s="8"/>
      <c r="CP640" s="8"/>
      <c r="CQ640" s="8"/>
      <c r="CR640" s="8"/>
      <c r="CS640" s="8"/>
    </row>
    <row r="641" ht="14.25" customHeight="1">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c r="AB641" s="15"/>
      <c r="AC641" s="15"/>
      <c r="AD641" s="15"/>
      <c r="AE641" s="15"/>
      <c r="AF641" s="15"/>
      <c r="AG641" s="15"/>
      <c r="AH641" s="15"/>
      <c r="AI641" s="15"/>
      <c r="AJ641" s="15"/>
      <c r="AK641" s="15"/>
      <c r="AL641" s="15"/>
      <c r="AM641" s="15"/>
      <c r="AN641" s="15"/>
      <c r="AO641" s="15"/>
      <c r="AP641" s="15"/>
      <c r="AQ641" s="15"/>
      <c r="AR641" s="15"/>
      <c r="AS641" s="15"/>
      <c r="AT641" s="15"/>
      <c r="AU641" s="15"/>
      <c r="AV641" s="15"/>
      <c r="AW641" s="15"/>
      <c r="AX641" s="15"/>
      <c r="AY641" s="15"/>
      <c r="AZ641" s="15"/>
      <c r="BA641" s="15"/>
      <c r="BB641" s="15"/>
      <c r="BC641" s="15"/>
      <c r="BD641" s="15"/>
      <c r="BE641" s="15"/>
      <c r="BF641" s="15"/>
      <c r="BG641" s="15"/>
      <c r="BH641" s="15"/>
      <c r="BI641" s="15"/>
      <c r="BJ641" s="15"/>
      <c r="BK641" s="15"/>
      <c r="BL641" s="15"/>
      <c r="BM641" s="15"/>
      <c r="BN641" s="15"/>
      <c r="BO641" s="15"/>
      <c r="BP641" s="15"/>
      <c r="BQ641" s="15"/>
      <c r="BR641" s="15"/>
      <c r="BS641" s="15"/>
      <c r="BT641" s="15"/>
      <c r="BU641" s="15"/>
      <c r="BV641" s="15"/>
      <c r="BW641" s="15"/>
      <c r="BX641" s="15"/>
      <c r="BY641" s="15"/>
      <c r="BZ641" s="15"/>
      <c r="CA641" s="8"/>
      <c r="CB641" s="8"/>
      <c r="CC641" s="8"/>
      <c r="CD641" s="8"/>
      <c r="CE641" s="8"/>
      <c r="CF641" s="8"/>
      <c r="CG641" s="8"/>
      <c r="CH641" s="8"/>
      <c r="CI641" s="8"/>
      <c r="CJ641" s="8"/>
      <c r="CK641" s="8"/>
      <c r="CL641" s="8"/>
      <c r="CM641" s="8"/>
      <c r="CN641" s="8"/>
      <c r="CO641" s="8"/>
      <c r="CP641" s="8"/>
      <c r="CQ641" s="8"/>
      <c r="CR641" s="8"/>
      <c r="CS641" s="8"/>
    </row>
    <row r="642" ht="14.25" customHeight="1">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c r="BC642" s="15"/>
      <c r="BD642" s="15"/>
      <c r="BE642" s="15"/>
      <c r="BF642" s="15"/>
      <c r="BG642" s="15"/>
      <c r="BH642" s="15"/>
      <c r="BI642" s="15"/>
      <c r="BJ642" s="15"/>
      <c r="BK642" s="15"/>
      <c r="BL642" s="15"/>
      <c r="BM642" s="15"/>
      <c r="BN642" s="15"/>
      <c r="BO642" s="15"/>
      <c r="BP642" s="15"/>
      <c r="BQ642" s="15"/>
      <c r="BR642" s="15"/>
      <c r="BS642" s="15"/>
      <c r="BT642" s="15"/>
      <c r="BU642" s="15"/>
      <c r="BV642" s="15"/>
      <c r="BW642" s="15"/>
      <c r="BX642" s="15"/>
      <c r="BY642" s="15"/>
      <c r="BZ642" s="15"/>
      <c r="CA642" s="8"/>
      <c r="CB642" s="8"/>
      <c r="CC642" s="8"/>
      <c r="CD642" s="8"/>
      <c r="CE642" s="8"/>
      <c r="CF642" s="8"/>
      <c r="CG642" s="8"/>
      <c r="CH642" s="8"/>
      <c r="CI642" s="8"/>
      <c r="CJ642" s="8"/>
      <c r="CK642" s="8"/>
      <c r="CL642" s="8"/>
      <c r="CM642" s="8"/>
      <c r="CN642" s="8"/>
      <c r="CO642" s="8"/>
      <c r="CP642" s="8"/>
      <c r="CQ642" s="8"/>
      <c r="CR642" s="8"/>
      <c r="CS642" s="8"/>
    </row>
    <row r="643" ht="14.25" customHeight="1">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c r="AB643" s="15"/>
      <c r="AC643" s="15"/>
      <c r="AD643" s="15"/>
      <c r="AE643" s="15"/>
      <c r="AF643" s="15"/>
      <c r="AG643" s="15"/>
      <c r="AH643" s="15"/>
      <c r="AI643" s="15"/>
      <c r="AJ643" s="15"/>
      <c r="AK643" s="15"/>
      <c r="AL643" s="15"/>
      <c r="AM643" s="15"/>
      <c r="AN643" s="15"/>
      <c r="AO643" s="15"/>
      <c r="AP643" s="15"/>
      <c r="AQ643" s="15"/>
      <c r="AR643" s="15"/>
      <c r="AS643" s="15"/>
      <c r="AT643" s="15"/>
      <c r="AU643" s="15"/>
      <c r="AV643" s="15"/>
      <c r="AW643" s="15"/>
      <c r="AX643" s="15"/>
      <c r="AY643" s="15"/>
      <c r="AZ643" s="15"/>
      <c r="BA643" s="15"/>
      <c r="BB643" s="15"/>
      <c r="BC643" s="15"/>
      <c r="BD643" s="15"/>
      <c r="BE643" s="15"/>
      <c r="BF643" s="15"/>
      <c r="BG643" s="15"/>
      <c r="BH643" s="15"/>
      <c r="BI643" s="15"/>
      <c r="BJ643" s="15"/>
      <c r="BK643" s="15"/>
      <c r="BL643" s="15"/>
      <c r="BM643" s="15"/>
      <c r="BN643" s="15"/>
      <c r="BO643" s="15"/>
      <c r="BP643" s="15"/>
      <c r="BQ643" s="15"/>
      <c r="BR643" s="15"/>
      <c r="BS643" s="15"/>
      <c r="BT643" s="15"/>
      <c r="BU643" s="15"/>
      <c r="BV643" s="15"/>
      <c r="BW643" s="15"/>
      <c r="BX643" s="15"/>
      <c r="BY643" s="15"/>
      <c r="BZ643" s="15"/>
      <c r="CA643" s="8"/>
      <c r="CB643" s="8"/>
      <c r="CC643" s="8"/>
      <c r="CD643" s="8"/>
      <c r="CE643" s="8"/>
      <c r="CF643" s="8"/>
      <c r="CG643" s="8"/>
      <c r="CH643" s="8"/>
      <c r="CI643" s="8"/>
      <c r="CJ643" s="8"/>
      <c r="CK643" s="8"/>
      <c r="CL643" s="8"/>
      <c r="CM643" s="8"/>
      <c r="CN643" s="8"/>
      <c r="CO643" s="8"/>
      <c r="CP643" s="8"/>
      <c r="CQ643" s="8"/>
      <c r="CR643" s="8"/>
      <c r="CS643" s="8"/>
    </row>
    <row r="644" ht="14.25" customHeight="1">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c r="BC644" s="15"/>
      <c r="BD644" s="15"/>
      <c r="BE644" s="15"/>
      <c r="BF644" s="15"/>
      <c r="BG644" s="15"/>
      <c r="BH644" s="15"/>
      <c r="BI644" s="15"/>
      <c r="BJ644" s="15"/>
      <c r="BK644" s="15"/>
      <c r="BL644" s="15"/>
      <c r="BM644" s="15"/>
      <c r="BN644" s="15"/>
      <c r="BO644" s="15"/>
      <c r="BP644" s="15"/>
      <c r="BQ644" s="15"/>
      <c r="BR644" s="15"/>
      <c r="BS644" s="15"/>
      <c r="BT644" s="15"/>
      <c r="BU644" s="15"/>
      <c r="BV644" s="15"/>
      <c r="BW644" s="15"/>
      <c r="BX644" s="15"/>
      <c r="BY644" s="15"/>
      <c r="BZ644" s="15"/>
      <c r="CA644" s="8"/>
      <c r="CB644" s="8"/>
      <c r="CC644" s="8"/>
      <c r="CD644" s="8"/>
      <c r="CE644" s="8"/>
      <c r="CF644" s="8"/>
      <c r="CG644" s="8"/>
      <c r="CH644" s="8"/>
      <c r="CI644" s="8"/>
      <c r="CJ644" s="8"/>
      <c r="CK644" s="8"/>
      <c r="CL644" s="8"/>
      <c r="CM644" s="8"/>
      <c r="CN644" s="8"/>
      <c r="CO644" s="8"/>
      <c r="CP644" s="8"/>
      <c r="CQ644" s="8"/>
      <c r="CR644" s="8"/>
      <c r="CS644" s="8"/>
    </row>
    <row r="645" ht="14.25" customHeight="1">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5"/>
      <c r="BC645" s="15"/>
      <c r="BD645" s="15"/>
      <c r="BE645" s="15"/>
      <c r="BF645" s="15"/>
      <c r="BG645" s="15"/>
      <c r="BH645" s="15"/>
      <c r="BI645" s="15"/>
      <c r="BJ645" s="15"/>
      <c r="BK645" s="15"/>
      <c r="BL645" s="15"/>
      <c r="BM645" s="15"/>
      <c r="BN645" s="15"/>
      <c r="BO645" s="15"/>
      <c r="BP645" s="15"/>
      <c r="BQ645" s="15"/>
      <c r="BR645" s="15"/>
      <c r="BS645" s="15"/>
      <c r="BT645" s="15"/>
      <c r="BU645" s="15"/>
      <c r="BV645" s="15"/>
      <c r="BW645" s="15"/>
      <c r="BX645" s="15"/>
      <c r="BY645" s="15"/>
      <c r="BZ645" s="15"/>
      <c r="CA645" s="8"/>
      <c r="CB645" s="8"/>
      <c r="CC645" s="8"/>
      <c r="CD645" s="8"/>
      <c r="CE645" s="8"/>
      <c r="CF645" s="8"/>
      <c r="CG645" s="8"/>
      <c r="CH645" s="8"/>
      <c r="CI645" s="8"/>
      <c r="CJ645" s="8"/>
      <c r="CK645" s="8"/>
      <c r="CL645" s="8"/>
      <c r="CM645" s="8"/>
      <c r="CN645" s="8"/>
      <c r="CO645" s="8"/>
      <c r="CP645" s="8"/>
      <c r="CQ645" s="8"/>
      <c r="CR645" s="8"/>
      <c r="CS645" s="8"/>
    </row>
    <row r="646" ht="14.25" customHeight="1">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c r="BC646" s="15"/>
      <c r="BD646" s="15"/>
      <c r="BE646" s="15"/>
      <c r="BF646" s="15"/>
      <c r="BG646" s="15"/>
      <c r="BH646" s="15"/>
      <c r="BI646" s="15"/>
      <c r="BJ646" s="15"/>
      <c r="BK646" s="15"/>
      <c r="BL646" s="15"/>
      <c r="BM646" s="15"/>
      <c r="BN646" s="15"/>
      <c r="BO646" s="15"/>
      <c r="BP646" s="15"/>
      <c r="BQ646" s="15"/>
      <c r="BR646" s="15"/>
      <c r="BS646" s="15"/>
      <c r="BT646" s="15"/>
      <c r="BU646" s="15"/>
      <c r="BV646" s="15"/>
      <c r="BW646" s="15"/>
      <c r="BX646" s="15"/>
      <c r="BY646" s="15"/>
      <c r="BZ646" s="15"/>
      <c r="CA646" s="8"/>
      <c r="CB646" s="8"/>
      <c r="CC646" s="8"/>
      <c r="CD646" s="8"/>
      <c r="CE646" s="8"/>
      <c r="CF646" s="8"/>
      <c r="CG646" s="8"/>
      <c r="CH646" s="8"/>
      <c r="CI646" s="8"/>
      <c r="CJ646" s="8"/>
      <c r="CK646" s="8"/>
      <c r="CL646" s="8"/>
      <c r="CM646" s="8"/>
      <c r="CN646" s="8"/>
      <c r="CO646" s="8"/>
      <c r="CP646" s="8"/>
      <c r="CQ646" s="8"/>
      <c r="CR646" s="8"/>
      <c r="CS646" s="8"/>
    </row>
    <row r="647" ht="14.25" customHeight="1">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c r="AB647" s="15"/>
      <c r="AC647" s="15"/>
      <c r="AD647" s="15"/>
      <c r="AE647" s="15"/>
      <c r="AF647" s="15"/>
      <c r="AG647" s="15"/>
      <c r="AH647" s="15"/>
      <c r="AI647" s="15"/>
      <c r="AJ647" s="15"/>
      <c r="AK647" s="15"/>
      <c r="AL647" s="15"/>
      <c r="AM647" s="15"/>
      <c r="AN647" s="15"/>
      <c r="AO647" s="15"/>
      <c r="AP647" s="15"/>
      <c r="AQ647" s="15"/>
      <c r="AR647" s="15"/>
      <c r="AS647" s="15"/>
      <c r="AT647" s="15"/>
      <c r="AU647" s="15"/>
      <c r="AV647" s="15"/>
      <c r="AW647" s="15"/>
      <c r="AX647" s="15"/>
      <c r="AY647" s="15"/>
      <c r="AZ647" s="15"/>
      <c r="BA647" s="15"/>
      <c r="BB647" s="15"/>
      <c r="BC647" s="15"/>
      <c r="BD647" s="15"/>
      <c r="BE647" s="15"/>
      <c r="BF647" s="15"/>
      <c r="BG647" s="15"/>
      <c r="BH647" s="15"/>
      <c r="BI647" s="15"/>
      <c r="BJ647" s="15"/>
      <c r="BK647" s="15"/>
      <c r="BL647" s="15"/>
      <c r="BM647" s="15"/>
      <c r="BN647" s="15"/>
      <c r="BO647" s="15"/>
      <c r="BP647" s="15"/>
      <c r="BQ647" s="15"/>
      <c r="BR647" s="15"/>
      <c r="BS647" s="15"/>
      <c r="BT647" s="15"/>
      <c r="BU647" s="15"/>
      <c r="BV647" s="15"/>
      <c r="BW647" s="15"/>
      <c r="BX647" s="15"/>
      <c r="BY647" s="15"/>
      <c r="BZ647" s="15"/>
      <c r="CA647" s="8"/>
      <c r="CB647" s="8"/>
      <c r="CC647" s="8"/>
      <c r="CD647" s="8"/>
      <c r="CE647" s="8"/>
      <c r="CF647" s="8"/>
      <c r="CG647" s="8"/>
      <c r="CH647" s="8"/>
      <c r="CI647" s="8"/>
      <c r="CJ647" s="8"/>
      <c r="CK647" s="8"/>
      <c r="CL647" s="8"/>
      <c r="CM647" s="8"/>
      <c r="CN647" s="8"/>
      <c r="CO647" s="8"/>
      <c r="CP647" s="8"/>
      <c r="CQ647" s="8"/>
      <c r="CR647" s="8"/>
      <c r="CS647" s="8"/>
    </row>
    <row r="648" ht="14.25" customHeight="1">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c r="BC648" s="15"/>
      <c r="BD648" s="15"/>
      <c r="BE648" s="15"/>
      <c r="BF648" s="15"/>
      <c r="BG648" s="15"/>
      <c r="BH648" s="15"/>
      <c r="BI648" s="15"/>
      <c r="BJ648" s="15"/>
      <c r="BK648" s="15"/>
      <c r="BL648" s="15"/>
      <c r="BM648" s="15"/>
      <c r="BN648" s="15"/>
      <c r="BO648" s="15"/>
      <c r="BP648" s="15"/>
      <c r="BQ648" s="15"/>
      <c r="BR648" s="15"/>
      <c r="BS648" s="15"/>
      <c r="BT648" s="15"/>
      <c r="BU648" s="15"/>
      <c r="BV648" s="15"/>
      <c r="BW648" s="15"/>
      <c r="BX648" s="15"/>
      <c r="BY648" s="15"/>
      <c r="BZ648" s="15"/>
      <c r="CA648" s="8"/>
      <c r="CB648" s="8"/>
      <c r="CC648" s="8"/>
      <c r="CD648" s="8"/>
      <c r="CE648" s="8"/>
      <c r="CF648" s="8"/>
      <c r="CG648" s="8"/>
      <c r="CH648" s="8"/>
      <c r="CI648" s="8"/>
      <c r="CJ648" s="8"/>
      <c r="CK648" s="8"/>
      <c r="CL648" s="8"/>
      <c r="CM648" s="8"/>
      <c r="CN648" s="8"/>
      <c r="CO648" s="8"/>
      <c r="CP648" s="8"/>
      <c r="CQ648" s="8"/>
      <c r="CR648" s="8"/>
      <c r="CS648" s="8"/>
    </row>
    <row r="649" ht="14.25" customHeight="1">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c r="AB649" s="15"/>
      <c r="AC649" s="15"/>
      <c r="AD649" s="15"/>
      <c r="AE649" s="15"/>
      <c r="AF649" s="15"/>
      <c r="AG649" s="15"/>
      <c r="AH649" s="15"/>
      <c r="AI649" s="15"/>
      <c r="AJ649" s="15"/>
      <c r="AK649" s="15"/>
      <c r="AL649" s="15"/>
      <c r="AM649" s="15"/>
      <c r="AN649" s="15"/>
      <c r="AO649" s="15"/>
      <c r="AP649" s="15"/>
      <c r="AQ649" s="15"/>
      <c r="AR649" s="15"/>
      <c r="AS649" s="15"/>
      <c r="AT649" s="15"/>
      <c r="AU649" s="15"/>
      <c r="AV649" s="15"/>
      <c r="AW649" s="15"/>
      <c r="AX649" s="15"/>
      <c r="AY649" s="15"/>
      <c r="AZ649" s="15"/>
      <c r="BA649" s="15"/>
      <c r="BB649" s="15"/>
      <c r="BC649" s="15"/>
      <c r="BD649" s="15"/>
      <c r="BE649" s="15"/>
      <c r="BF649" s="15"/>
      <c r="BG649" s="15"/>
      <c r="BH649" s="15"/>
      <c r="BI649" s="15"/>
      <c r="BJ649" s="15"/>
      <c r="BK649" s="15"/>
      <c r="BL649" s="15"/>
      <c r="BM649" s="15"/>
      <c r="BN649" s="15"/>
      <c r="BO649" s="15"/>
      <c r="BP649" s="15"/>
      <c r="BQ649" s="15"/>
      <c r="BR649" s="15"/>
      <c r="BS649" s="15"/>
      <c r="BT649" s="15"/>
      <c r="BU649" s="15"/>
      <c r="BV649" s="15"/>
      <c r="BW649" s="15"/>
      <c r="BX649" s="15"/>
      <c r="BY649" s="15"/>
      <c r="BZ649" s="15"/>
      <c r="CA649" s="8"/>
      <c r="CB649" s="8"/>
      <c r="CC649" s="8"/>
      <c r="CD649" s="8"/>
      <c r="CE649" s="8"/>
      <c r="CF649" s="8"/>
      <c r="CG649" s="8"/>
      <c r="CH649" s="8"/>
      <c r="CI649" s="8"/>
      <c r="CJ649" s="8"/>
      <c r="CK649" s="8"/>
      <c r="CL649" s="8"/>
      <c r="CM649" s="8"/>
      <c r="CN649" s="8"/>
      <c r="CO649" s="8"/>
      <c r="CP649" s="8"/>
      <c r="CQ649" s="8"/>
      <c r="CR649" s="8"/>
      <c r="CS649" s="8"/>
    </row>
    <row r="650" ht="14.25" customHeight="1">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c r="BC650" s="15"/>
      <c r="BD650" s="15"/>
      <c r="BE650" s="15"/>
      <c r="BF650" s="15"/>
      <c r="BG650" s="15"/>
      <c r="BH650" s="15"/>
      <c r="BI650" s="15"/>
      <c r="BJ650" s="15"/>
      <c r="BK650" s="15"/>
      <c r="BL650" s="15"/>
      <c r="BM650" s="15"/>
      <c r="BN650" s="15"/>
      <c r="BO650" s="15"/>
      <c r="BP650" s="15"/>
      <c r="BQ650" s="15"/>
      <c r="BR650" s="15"/>
      <c r="BS650" s="15"/>
      <c r="BT650" s="15"/>
      <c r="BU650" s="15"/>
      <c r="BV650" s="15"/>
      <c r="BW650" s="15"/>
      <c r="BX650" s="15"/>
      <c r="BY650" s="15"/>
      <c r="BZ650" s="15"/>
      <c r="CA650" s="8"/>
      <c r="CB650" s="8"/>
      <c r="CC650" s="8"/>
      <c r="CD650" s="8"/>
      <c r="CE650" s="8"/>
      <c r="CF650" s="8"/>
      <c r="CG650" s="8"/>
      <c r="CH650" s="8"/>
      <c r="CI650" s="8"/>
      <c r="CJ650" s="8"/>
      <c r="CK650" s="8"/>
      <c r="CL650" s="8"/>
      <c r="CM650" s="8"/>
      <c r="CN650" s="8"/>
      <c r="CO650" s="8"/>
      <c r="CP650" s="8"/>
      <c r="CQ650" s="8"/>
      <c r="CR650" s="8"/>
      <c r="CS650" s="8"/>
    </row>
    <row r="651" ht="14.25" customHeight="1">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5"/>
      <c r="BC651" s="15"/>
      <c r="BD651" s="15"/>
      <c r="BE651" s="15"/>
      <c r="BF651" s="15"/>
      <c r="BG651" s="15"/>
      <c r="BH651" s="15"/>
      <c r="BI651" s="15"/>
      <c r="BJ651" s="15"/>
      <c r="BK651" s="15"/>
      <c r="BL651" s="15"/>
      <c r="BM651" s="15"/>
      <c r="BN651" s="15"/>
      <c r="BO651" s="15"/>
      <c r="BP651" s="15"/>
      <c r="BQ651" s="15"/>
      <c r="BR651" s="15"/>
      <c r="BS651" s="15"/>
      <c r="BT651" s="15"/>
      <c r="BU651" s="15"/>
      <c r="BV651" s="15"/>
      <c r="BW651" s="15"/>
      <c r="BX651" s="15"/>
      <c r="BY651" s="15"/>
      <c r="BZ651" s="15"/>
      <c r="CA651" s="8"/>
      <c r="CB651" s="8"/>
      <c r="CC651" s="8"/>
      <c r="CD651" s="8"/>
      <c r="CE651" s="8"/>
      <c r="CF651" s="8"/>
      <c r="CG651" s="8"/>
      <c r="CH651" s="8"/>
      <c r="CI651" s="8"/>
      <c r="CJ651" s="8"/>
      <c r="CK651" s="8"/>
      <c r="CL651" s="8"/>
      <c r="CM651" s="8"/>
      <c r="CN651" s="8"/>
      <c r="CO651" s="8"/>
      <c r="CP651" s="8"/>
      <c r="CQ651" s="8"/>
      <c r="CR651" s="8"/>
      <c r="CS651" s="8"/>
    </row>
    <row r="652" ht="14.25" customHeight="1">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c r="BC652" s="15"/>
      <c r="BD652" s="15"/>
      <c r="BE652" s="15"/>
      <c r="BF652" s="15"/>
      <c r="BG652" s="15"/>
      <c r="BH652" s="15"/>
      <c r="BI652" s="15"/>
      <c r="BJ652" s="15"/>
      <c r="BK652" s="15"/>
      <c r="BL652" s="15"/>
      <c r="BM652" s="15"/>
      <c r="BN652" s="15"/>
      <c r="BO652" s="15"/>
      <c r="BP652" s="15"/>
      <c r="BQ652" s="15"/>
      <c r="BR652" s="15"/>
      <c r="BS652" s="15"/>
      <c r="BT652" s="15"/>
      <c r="BU652" s="15"/>
      <c r="BV652" s="15"/>
      <c r="BW652" s="15"/>
      <c r="BX652" s="15"/>
      <c r="BY652" s="15"/>
      <c r="BZ652" s="15"/>
      <c r="CA652" s="8"/>
      <c r="CB652" s="8"/>
      <c r="CC652" s="8"/>
      <c r="CD652" s="8"/>
      <c r="CE652" s="8"/>
      <c r="CF652" s="8"/>
      <c r="CG652" s="8"/>
      <c r="CH652" s="8"/>
      <c r="CI652" s="8"/>
      <c r="CJ652" s="8"/>
      <c r="CK652" s="8"/>
      <c r="CL652" s="8"/>
      <c r="CM652" s="8"/>
      <c r="CN652" s="8"/>
      <c r="CO652" s="8"/>
      <c r="CP652" s="8"/>
      <c r="CQ652" s="8"/>
      <c r="CR652" s="8"/>
      <c r="CS652" s="8"/>
    </row>
    <row r="653" ht="14.25" customHeight="1">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c r="AY653" s="15"/>
      <c r="AZ653" s="15"/>
      <c r="BA653" s="15"/>
      <c r="BB653" s="15"/>
      <c r="BC653" s="15"/>
      <c r="BD653" s="15"/>
      <c r="BE653" s="15"/>
      <c r="BF653" s="15"/>
      <c r="BG653" s="15"/>
      <c r="BH653" s="15"/>
      <c r="BI653" s="15"/>
      <c r="BJ653" s="15"/>
      <c r="BK653" s="15"/>
      <c r="BL653" s="15"/>
      <c r="BM653" s="15"/>
      <c r="BN653" s="15"/>
      <c r="BO653" s="15"/>
      <c r="BP653" s="15"/>
      <c r="BQ653" s="15"/>
      <c r="BR653" s="15"/>
      <c r="BS653" s="15"/>
      <c r="BT653" s="15"/>
      <c r="BU653" s="15"/>
      <c r="BV653" s="15"/>
      <c r="BW653" s="15"/>
      <c r="BX653" s="15"/>
      <c r="BY653" s="15"/>
      <c r="BZ653" s="15"/>
      <c r="CA653" s="8"/>
      <c r="CB653" s="8"/>
      <c r="CC653" s="8"/>
      <c r="CD653" s="8"/>
      <c r="CE653" s="8"/>
      <c r="CF653" s="8"/>
      <c r="CG653" s="8"/>
      <c r="CH653" s="8"/>
      <c r="CI653" s="8"/>
      <c r="CJ653" s="8"/>
      <c r="CK653" s="8"/>
      <c r="CL653" s="8"/>
      <c r="CM653" s="8"/>
      <c r="CN653" s="8"/>
      <c r="CO653" s="8"/>
      <c r="CP653" s="8"/>
      <c r="CQ653" s="8"/>
      <c r="CR653" s="8"/>
      <c r="CS653" s="8"/>
    </row>
    <row r="654" ht="14.25" customHeight="1">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c r="AY654" s="15"/>
      <c r="AZ654" s="15"/>
      <c r="BA654" s="15"/>
      <c r="BB654" s="15"/>
      <c r="BC654" s="15"/>
      <c r="BD654" s="15"/>
      <c r="BE654" s="15"/>
      <c r="BF654" s="15"/>
      <c r="BG654" s="15"/>
      <c r="BH654" s="15"/>
      <c r="BI654" s="15"/>
      <c r="BJ654" s="15"/>
      <c r="BK654" s="15"/>
      <c r="BL654" s="15"/>
      <c r="BM654" s="15"/>
      <c r="BN654" s="15"/>
      <c r="BO654" s="15"/>
      <c r="BP654" s="15"/>
      <c r="BQ654" s="15"/>
      <c r="BR654" s="15"/>
      <c r="BS654" s="15"/>
      <c r="BT654" s="15"/>
      <c r="BU654" s="15"/>
      <c r="BV654" s="15"/>
      <c r="BW654" s="15"/>
      <c r="BX654" s="15"/>
      <c r="BY654" s="15"/>
      <c r="BZ654" s="15"/>
      <c r="CA654" s="8"/>
      <c r="CB654" s="8"/>
      <c r="CC654" s="8"/>
      <c r="CD654" s="8"/>
      <c r="CE654" s="8"/>
      <c r="CF654" s="8"/>
      <c r="CG654" s="8"/>
      <c r="CH654" s="8"/>
      <c r="CI654" s="8"/>
      <c r="CJ654" s="8"/>
      <c r="CK654" s="8"/>
      <c r="CL654" s="8"/>
      <c r="CM654" s="8"/>
      <c r="CN654" s="8"/>
      <c r="CO654" s="8"/>
      <c r="CP654" s="8"/>
      <c r="CQ654" s="8"/>
      <c r="CR654" s="8"/>
      <c r="CS654" s="8"/>
    </row>
    <row r="655" ht="14.25" customHeight="1">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c r="AY655" s="15"/>
      <c r="AZ655" s="15"/>
      <c r="BA655" s="15"/>
      <c r="BB655" s="15"/>
      <c r="BC655" s="15"/>
      <c r="BD655" s="15"/>
      <c r="BE655" s="15"/>
      <c r="BF655" s="15"/>
      <c r="BG655" s="15"/>
      <c r="BH655" s="15"/>
      <c r="BI655" s="15"/>
      <c r="BJ655" s="15"/>
      <c r="BK655" s="15"/>
      <c r="BL655" s="15"/>
      <c r="BM655" s="15"/>
      <c r="BN655" s="15"/>
      <c r="BO655" s="15"/>
      <c r="BP655" s="15"/>
      <c r="BQ655" s="15"/>
      <c r="BR655" s="15"/>
      <c r="BS655" s="15"/>
      <c r="BT655" s="15"/>
      <c r="BU655" s="15"/>
      <c r="BV655" s="15"/>
      <c r="BW655" s="15"/>
      <c r="BX655" s="15"/>
      <c r="BY655" s="15"/>
      <c r="BZ655" s="15"/>
      <c r="CA655" s="8"/>
      <c r="CB655" s="8"/>
      <c r="CC655" s="8"/>
      <c r="CD655" s="8"/>
      <c r="CE655" s="8"/>
      <c r="CF655" s="8"/>
      <c r="CG655" s="8"/>
      <c r="CH655" s="8"/>
      <c r="CI655" s="8"/>
      <c r="CJ655" s="8"/>
      <c r="CK655" s="8"/>
      <c r="CL655" s="8"/>
      <c r="CM655" s="8"/>
      <c r="CN655" s="8"/>
      <c r="CO655" s="8"/>
      <c r="CP655" s="8"/>
      <c r="CQ655" s="8"/>
      <c r="CR655" s="8"/>
      <c r="CS655" s="8"/>
    </row>
    <row r="656" ht="14.25" customHeight="1">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15"/>
      <c r="AO656" s="15"/>
      <c r="AP656" s="15"/>
      <c r="AQ656" s="15"/>
      <c r="AR656" s="15"/>
      <c r="AS656" s="15"/>
      <c r="AT656" s="15"/>
      <c r="AU656" s="15"/>
      <c r="AV656" s="15"/>
      <c r="AW656" s="15"/>
      <c r="AX656" s="15"/>
      <c r="AY656" s="15"/>
      <c r="AZ656" s="15"/>
      <c r="BA656" s="15"/>
      <c r="BB656" s="15"/>
      <c r="BC656" s="15"/>
      <c r="BD656" s="15"/>
      <c r="BE656" s="15"/>
      <c r="BF656" s="15"/>
      <c r="BG656" s="15"/>
      <c r="BH656" s="15"/>
      <c r="BI656" s="15"/>
      <c r="BJ656" s="15"/>
      <c r="BK656" s="15"/>
      <c r="BL656" s="15"/>
      <c r="BM656" s="15"/>
      <c r="BN656" s="15"/>
      <c r="BO656" s="15"/>
      <c r="BP656" s="15"/>
      <c r="BQ656" s="15"/>
      <c r="BR656" s="15"/>
      <c r="BS656" s="15"/>
      <c r="BT656" s="15"/>
      <c r="BU656" s="15"/>
      <c r="BV656" s="15"/>
      <c r="BW656" s="15"/>
      <c r="BX656" s="15"/>
      <c r="BY656" s="15"/>
      <c r="BZ656" s="15"/>
      <c r="CA656" s="8"/>
      <c r="CB656" s="8"/>
      <c r="CC656" s="8"/>
      <c r="CD656" s="8"/>
      <c r="CE656" s="8"/>
      <c r="CF656" s="8"/>
      <c r="CG656" s="8"/>
      <c r="CH656" s="8"/>
      <c r="CI656" s="8"/>
      <c r="CJ656" s="8"/>
      <c r="CK656" s="8"/>
      <c r="CL656" s="8"/>
      <c r="CM656" s="8"/>
      <c r="CN656" s="8"/>
      <c r="CO656" s="8"/>
      <c r="CP656" s="8"/>
      <c r="CQ656" s="8"/>
      <c r="CR656" s="8"/>
      <c r="CS656" s="8"/>
    </row>
    <row r="657" ht="14.25" customHeight="1">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c r="AG657" s="15"/>
      <c r="AH657" s="15"/>
      <c r="AI657" s="15"/>
      <c r="AJ657" s="15"/>
      <c r="AK657" s="15"/>
      <c r="AL657" s="15"/>
      <c r="AM657" s="15"/>
      <c r="AN657" s="15"/>
      <c r="AO657" s="15"/>
      <c r="AP657" s="15"/>
      <c r="AQ657" s="15"/>
      <c r="AR657" s="15"/>
      <c r="AS657" s="15"/>
      <c r="AT657" s="15"/>
      <c r="AU657" s="15"/>
      <c r="AV657" s="15"/>
      <c r="AW657" s="15"/>
      <c r="AX657" s="15"/>
      <c r="AY657" s="15"/>
      <c r="AZ657" s="15"/>
      <c r="BA657" s="15"/>
      <c r="BB657" s="15"/>
      <c r="BC657" s="15"/>
      <c r="BD657" s="15"/>
      <c r="BE657" s="15"/>
      <c r="BF657" s="15"/>
      <c r="BG657" s="15"/>
      <c r="BH657" s="15"/>
      <c r="BI657" s="15"/>
      <c r="BJ657" s="15"/>
      <c r="BK657" s="15"/>
      <c r="BL657" s="15"/>
      <c r="BM657" s="15"/>
      <c r="BN657" s="15"/>
      <c r="BO657" s="15"/>
      <c r="BP657" s="15"/>
      <c r="BQ657" s="15"/>
      <c r="BR657" s="15"/>
      <c r="BS657" s="15"/>
      <c r="BT657" s="15"/>
      <c r="BU657" s="15"/>
      <c r="BV657" s="15"/>
      <c r="BW657" s="15"/>
      <c r="BX657" s="15"/>
      <c r="BY657" s="15"/>
      <c r="BZ657" s="15"/>
      <c r="CA657" s="8"/>
      <c r="CB657" s="8"/>
      <c r="CC657" s="8"/>
      <c r="CD657" s="8"/>
      <c r="CE657" s="8"/>
      <c r="CF657" s="8"/>
      <c r="CG657" s="8"/>
      <c r="CH657" s="8"/>
      <c r="CI657" s="8"/>
      <c r="CJ657" s="8"/>
      <c r="CK657" s="8"/>
      <c r="CL657" s="8"/>
      <c r="CM657" s="8"/>
      <c r="CN657" s="8"/>
      <c r="CO657" s="8"/>
      <c r="CP657" s="8"/>
      <c r="CQ657" s="8"/>
      <c r="CR657" s="8"/>
      <c r="CS657" s="8"/>
    </row>
    <row r="658" ht="14.25" customHeight="1">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c r="BC658" s="15"/>
      <c r="BD658" s="15"/>
      <c r="BE658" s="15"/>
      <c r="BF658" s="15"/>
      <c r="BG658" s="15"/>
      <c r="BH658" s="15"/>
      <c r="BI658" s="15"/>
      <c r="BJ658" s="15"/>
      <c r="BK658" s="15"/>
      <c r="BL658" s="15"/>
      <c r="BM658" s="15"/>
      <c r="BN658" s="15"/>
      <c r="BO658" s="15"/>
      <c r="BP658" s="15"/>
      <c r="BQ658" s="15"/>
      <c r="BR658" s="15"/>
      <c r="BS658" s="15"/>
      <c r="BT658" s="15"/>
      <c r="BU658" s="15"/>
      <c r="BV658" s="15"/>
      <c r="BW658" s="15"/>
      <c r="BX658" s="15"/>
      <c r="BY658" s="15"/>
      <c r="BZ658" s="15"/>
      <c r="CA658" s="8"/>
      <c r="CB658" s="8"/>
      <c r="CC658" s="8"/>
      <c r="CD658" s="8"/>
      <c r="CE658" s="8"/>
      <c r="CF658" s="8"/>
      <c r="CG658" s="8"/>
      <c r="CH658" s="8"/>
      <c r="CI658" s="8"/>
      <c r="CJ658" s="8"/>
      <c r="CK658" s="8"/>
      <c r="CL658" s="8"/>
      <c r="CM658" s="8"/>
      <c r="CN658" s="8"/>
      <c r="CO658" s="8"/>
      <c r="CP658" s="8"/>
      <c r="CQ658" s="8"/>
      <c r="CR658" s="8"/>
      <c r="CS658" s="8"/>
    </row>
    <row r="659" ht="14.25" customHeight="1">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c r="AG659" s="15"/>
      <c r="AH659" s="15"/>
      <c r="AI659" s="15"/>
      <c r="AJ659" s="15"/>
      <c r="AK659" s="15"/>
      <c r="AL659" s="15"/>
      <c r="AM659" s="15"/>
      <c r="AN659" s="15"/>
      <c r="AO659" s="15"/>
      <c r="AP659" s="15"/>
      <c r="AQ659" s="15"/>
      <c r="AR659" s="15"/>
      <c r="AS659" s="15"/>
      <c r="AT659" s="15"/>
      <c r="AU659" s="15"/>
      <c r="AV659" s="15"/>
      <c r="AW659" s="15"/>
      <c r="AX659" s="15"/>
      <c r="AY659" s="15"/>
      <c r="AZ659" s="15"/>
      <c r="BA659" s="15"/>
      <c r="BB659" s="15"/>
      <c r="BC659" s="15"/>
      <c r="BD659" s="15"/>
      <c r="BE659" s="15"/>
      <c r="BF659" s="15"/>
      <c r="BG659" s="15"/>
      <c r="BH659" s="15"/>
      <c r="BI659" s="15"/>
      <c r="BJ659" s="15"/>
      <c r="BK659" s="15"/>
      <c r="BL659" s="15"/>
      <c r="BM659" s="15"/>
      <c r="BN659" s="15"/>
      <c r="BO659" s="15"/>
      <c r="BP659" s="15"/>
      <c r="BQ659" s="15"/>
      <c r="BR659" s="15"/>
      <c r="BS659" s="15"/>
      <c r="BT659" s="15"/>
      <c r="BU659" s="15"/>
      <c r="BV659" s="15"/>
      <c r="BW659" s="15"/>
      <c r="BX659" s="15"/>
      <c r="BY659" s="15"/>
      <c r="BZ659" s="15"/>
      <c r="CA659" s="8"/>
      <c r="CB659" s="8"/>
      <c r="CC659" s="8"/>
      <c r="CD659" s="8"/>
      <c r="CE659" s="8"/>
      <c r="CF659" s="8"/>
      <c r="CG659" s="8"/>
      <c r="CH659" s="8"/>
      <c r="CI659" s="8"/>
      <c r="CJ659" s="8"/>
      <c r="CK659" s="8"/>
      <c r="CL659" s="8"/>
      <c r="CM659" s="8"/>
      <c r="CN659" s="8"/>
      <c r="CO659" s="8"/>
      <c r="CP659" s="8"/>
      <c r="CQ659" s="8"/>
      <c r="CR659" s="8"/>
      <c r="CS659" s="8"/>
    </row>
    <row r="660" ht="14.25" customHeight="1">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c r="BC660" s="15"/>
      <c r="BD660" s="15"/>
      <c r="BE660" s="15"/>
      <c r="BF660" s="15"/>
      <c r="BG660" s="15"/>
      <c r="BH660" s="15"/>
      <c r="BI660" s="15"/>
      <c r="BJ660" s="15"/>
      <c r="BK660" s="15"/>
      <c r="BL660" s="15"/>
      <c r="BM660" s="15"/>
      <c r="BN660" s="15"/>
      <c r="BO660" s="15"/>
      <c r="BP660" s="15"/>
      <c r="BQ660" s="15"/>
      <c r="BR660" s="15"/>
      <c r="BS660" s="15"/>
      <c r="BT660" s="15"/>
      <c r="BU660" s="15"/>
      <c r="BV660" s="15"/>
      <c r="BW660" s="15"/>
      <c r="BX660" s="15"/>
      <c r="BY660" s="15"/>
      <c r="BZ660" s="15"/>
      <c r="CA660" s="8"/>
      <c r="CB660" s="8"/>
      <c r="CC660" s="8"/>
      <c r="CD660" s="8"/>
      <c r="CE660" s="8"/>
      <c r="CF660" s="8"/>
      <c r="CG660" s="8"/>
      <c r="CH660" s="8"/>
      <c r="CI660" s="8"/>
      <c r="CJ660" s="8"/>
      <c r="CK660" s="8"/>
      <c r="CL660" s="8"/>
      <c r="CM660" s="8"/>
      <c r="CN660" s="8"/>
      <c r="CO660" s="8"/>
      <c r="CP660" s="8"/>
      <c r="CQ660" s="8"/>
      <c r="CR660" s="8"/>
      <c r="CS660" s="8"/>
    </row>
    <row r="661" ht="14.25" customHeight="1">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5"/>
      <c r="BC661" s="15"/>
      <c r="BD661" s="15"/>
      <c r="BE661" s="15"/>
      <c r="BF661" s="15"/>
      <c r="BG661" s="15"/>
      <c r="BH661" s="15"/>
      <c r="BI661" s="15"/>
      <c r="BJ661" s="15"/>
      <c r="BK661" s="15"/>
      <c r="BL661" s="15"/>
      <c r="BM661" s="15"/>
      <c r="BN661" s="15"/>
      <c r="BO661" s="15"/>
      <c r="BP661" s="15"/>
      <c r="BQ661" s="15"/>
      <c r="BR661" s="15"/>
      <c r="BS661" s="15"/>
      <c r="BT661" s="15"/>
      <c r="BU661" s="15"/>
      <c r="BV661" s="15"/>
      <c r="BW661" s="15"/>
      <c r="BX661" s="15"/>
      <c r="BY661" s="15"/>
      <c r="BZ661" s="15"/>
      <c r="CA661" s="8"/>
      <c r="CB661" s="8"/>
      <c r="CC661" s="8"/>
      <c r="CD661" s="8"/>
      <c r="CE661" s="8"/>
      <c r="CF661" s="8"/>
      <c r="CG661" s="8"/>
      <c r="CH661" s="8"/>
      <c r="CI661" s="8"/>
      <c r="CJ661" s="8"/>
      <c r="CK661" s="8"/>
      <c r="CL661" s="8"/>
      <c r="CM661" s="8"/>
      <c r="CN661" s="8"/>
      <c r="CO661" s="8"/>
      <c r="CP661" s="8"/>
      <c r="CQ661" s="8"/>
      <c r="CR661" s="8"/>
      <c r="CS661" s="8"/>
    </row>
    <row r="662" ht="14.25" customHeight="1">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c r="BC662" s="15"/>
      <c r="BD662" s="15"/>
      <c r="BE662" s="15"/>
      <c r="BF662" s="15"/>
      <c r="BG662" s="15"/>
      <c r="BH662" s="15"/>
      <c r="BI662" s="15"/>
      <c r="BJ662" s="15"/>
      <c r="BK662" s="15"/>
      <c r="BL662" s="15"/>
      <c r="BM662" s="15"/>
      <c r="BN662" s="15"/>
      <c r="BO662" s="15"/>
      <c r="BP662" s="15"/>
      <c r="BQ662" s="15"/>
      <c r="BR662" s="15"/>
      <c r="BS662" s="15"/>
      <c r="BT662" s="15"/>
      <c r="BU662" s="15"/>
      <c r="BV662" s="15"/>
      <c r="BW662" s="15"/>
      <c r="BX662" s="15"/>
      <c r="BY662" s="15"/>
      <c r="BZ662" s="15"/>
      <c r="CA662" s="8"/>
      <c r="CB662" s="8"/>
      <c r="CC662" s="8"/>
      <c r="CD662" s="8"/>
      <c r="CE662" s="8"/>
      <c r="CF662" s="8"/>
      <c r="CG662" s="8"/>
      <c r="CH662" s="8"/>
      <c r="CI662" s="8"/>
      <c r="CJ662" s="8"/>
      <c r="CK662" s="8"/>
      <c r="CL662" s="8"/>
      <c r="CM662" s="8"/>
      <c r="CN662" s="8"/>
      <c r="CO662" s="8"/>
      <c r="CP662" s="8"/>
      <c r="CQ662" s="8"/>
      <c r="CR662" s="8"/>
      <c r="CS662" s="8"/>
    </row>
    <row r="663" ht="14.25" customHeight="1">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c r="AG663" s="15"/>
      <c r="AH663" s="15"/>
      <c r="AI663" s="15"/>
      <c r="AJ663" s="15"/>
      <c r="AK663" s="15"/>
      <c r="AL663" s="15"/>
      <c r="AM663" s="15"/>
      <c r="AN663" s="15"/>
      <c r="AO663" s="15"/>
      <c r="AP663" s="15"/>
      <c r="AQ663" s="15"/>
      <c r="AR663" s="15"/>
      <c r="AS663" s="15"/>
      <c r="AT663" s="15"/>
      <c r="AU663" s="15"/>
      <c r="AV663" s="15"/>
      <c r="AW663" s="15"/>
      <c r="AX663" s="15"/>
      <c r="AY663" s="15"/>
      <c r="AZ663" s="15"/>
      <c r="BA663" s="15"/>
      <c r="BB663" s="15"/>
      <c r="BC663" s="15"/>
      <c r="BD663" s="15"/>
      <c r="BE663" s="15"/>
      <c r="BF663" s="15"/>
      <c r="BG663" s="15"/>
      <c r="BH663" s="15"/>
      <c r="BI663" s="15"/>
      <c r="BJ663" s="15"/>
      <c r="BK663" s="15"/>
      <c r="BL663" s="15"/>
      <c r="BM663" s="15"/>
      <c r="BN663" s="15"/>
      <c r="BO663" s="15"/>
      <c r="BP663" s="15"/>
      <c r="BQ663" s="15"/>
      <c r="BR663" s="15"/>
      <c r="BS663" s="15"/>
      <c r="BT663" s="15"/>
      <c r="BU663" s="15"/>
      <c r="BV663" s="15"/>
      <c r="BW663" s="15"/>
      <c r="BX663" s="15"/>
      <c r="BY663" s="15"/>
      <c r="BZ663" s="15"/>
      <c r="CA663" s="8"/>
      <c r="CB663" s="8"/>
      <c r="CC663" s="8"/>
      <c r="CD663" s="8"/>
      <c r="CE663" s="8"/>
      <c r="CF663" s="8"/>
      <c r="CG663" s="8"/>
      <c r="CH663" s="8"/>
      <c r="CI663" s="8"/>
      <c r="CJ663" s="8"/>
      <c r="CK663" s="8"/>
      <c r="CL663" s="8"/>
      <c r="CM663" s="8"/>
      <c r="CN663" s="8"/>
      <c r="CO663" s="8"/>
      <c r="CP663" s="8"/>
      <c r="CQ663" s="8"/>
      <c r="CR663" s="8"/>
      <c r="CS663" s="8"/>
    </row>
    <row r="664" ht="14.25" customHeight="1">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c r="BC664" s="15"/>
      <c r="BD664" s="15"/>
      <c r="BE664" s="15"/>
      <c r="BF664" s="15"/>
      <c r="BG664" s="15"/>
      <c r="BH664" s="15"/>
      <c r="BI664" s="15"/>
      <c r="BJ664" s="15"/>
      <c r="BK664" s="15"/>
      <c r="BL664" s="15"/>
      <c r="BM664" s="15"/>
      <c r="BN664" s="15"/>
      <c r="BO664" s="15"/>
      <c r="BP664" s="15"/>
      <c r="BQ664" s="15"/>
      <c r="BR664" s="15"/>
      <c r="BS664" s="15"/>
      <c r="BT664" s="15"/>
      <c r="BU664" s="15"/>
      <c r="BV664" s="15"/>
      <c r="BW664" s="15"/>
      <c r="BX664" s="15"/>
      <c r="BY664" s="15"/>
      <c r="BZ664" s="15"/>
      <c r="CA664" s="8"/>
      <c r="CB664" s="8"/>
      <c r="CC664" s="8"/>
      <c r="CD664" s="8"/>
      <c r="CE664" s="8"/>
      <c r="CF664" s="8"/>
      <c r="CG664" s="8"/>
      <c r="CH664" s="8"/>
      <c r="CI664" s="8"/>
      <c r="CJ664" s="8"/>
      <c r="CK664" s="8"/>
      <c r="CL664" s="8"/>
      <c r="CM664" s="8"/>
      <c r="CN664" s="8"/>
      <c r="CO664" s="8"/>
      <c r="CP664" s="8"/>
      <c r="CQ664" s="8"/>
      <c r="CR664" s="8"/>
      <c r="CS664" s="8"/>
    </row>
    <row r="665" ht="14.25" customHeight="1">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c r="AG665" s="15"/>
      <c r="AH665" s="15"/>
      <c r="AI665" s="15"/>
      <c r="AJ665" s="15"/>
      <c r="AK665" s="15"/>
      <c r="AL665" s="15"/>
      <c r="AM665" s="15"/>
      <c r="AN665" s="15"/>
      <c r="AO665" s="15"/>
      <c r="AP665" s="15"/>
      <c r="AQ665" s="15"/>
      <c r="AR665" s="15"/>
      <c r="AS665" s="15"/>
      <c r="AT665" s="15"/>
      <c r="AU665" s="15"/>
      <c r="AV665" s="15"/>
      <c r="AW665" s="15"/>
      <c r="AX665" s="15"/>
      <c r="AY665" s="15"/>
      <c r="AZ665" s="15"/>
      <c r="BA665" s="15"/>
      <c r="BB665" s="15"/>
      <c r="BC665" s="15"/>
      <c r="BD665" s="15"/>
      <c r="BE665" s="15"/>
      <c r="BF665" s="15"/>
      <c r="BG665" s="15"/>
      <c r="BH665" s="15"/>
      <c r="BI665" s="15"/>
      <c r="BJ665" s="15"/>
      <c r="BK665" s="15"/>
      <c r="BL665" s="15"/>
      <c r="BM665" s="15"/>
      <c r="BN665" s="15"/>
      <c r="BO665" s="15"/>
      <c r="BP665" s="15"/>
      <c r="BQ665" s="15"/>
      <c r="BR665" s="15"/>
      <c r="BS665" s="15"/>
      <c r="BT665" s="15"/>
      <c r="BU665" s="15"/>
      <c r="BV665" s="15"/>
      <c r="BW665" s="15"/>
      <c r="BX665" s="15"/>
      <c r="BY665" s="15"/>
      <c r="BZ665" s="15"/>
      <c r="CA665" s="8"/>
      <c r="CB665" s="8"/>
      <c r="CC665" s="8"/>
      <c r="CD665" s="8"/>
      <c r="CE665" s="8"/>
      <c r="CF665" s="8"/>
      <c r="CG665" s="8"/>
      <c r="CH665" s="8"/>
      <c r="CI665" s="8"/>
      <c r="CJ665" s="8"/>
      <c r="CK665" s="8"/>
      <c r="CL665" s="8"/>
      <c r="CM665" s="8"/>
      <c r="CN665" s="8"/>
      <c r="CO665" s="8"/>
      <c r="CP665" s="8"/>
      <c r="CQ665" s="8"/>
      <c r="CR665" s="8"/>
      <c r="CS665" s="8"/>
    </row>
    <row r="666" ht="14.25" customHeight="1">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c r="BC666" s="15"/>
      <c r="BD666" s="15"/>
      <c r="BE666" s="15"/>
      <c r="BF666" s="15"/>
      <c r="BG666" s="15"/>
      <c r="BH666" s="15"/>
      <c r="BI666" s="15"/>
      <c r="BJ666" s="15"/>
      <c r="BK666" s="15"/>
      <c r="BL666" s="15"/>
      <c r="BM666" s="15"/>
      <c r="BN666" s="15"/>
      <c r="BO666" s="15"/>
      <c r="BP666" s="15"/>
      <c r="BQ666" s="15"/>
      <c r="BR666" s="15"/>
      <c r="BS666" s="15"/>
      <c r="BT666" s="15"/>
      <c r="BU666" s="15"/>
      <c r="BV666" s="15"/>
      <c r="BW666" s="15"/>
      <c r="BX666" s="15"/>
      <c r="BY666" s="15"/>
      <c r="BZ666" s="15"/>
      <c r="CA666" s="8"/>
      <c r="CB666" s="8"/>
      <c r="CC666" s="8"/>
      <c r="CD666" s="8"/>
      <c r="CE666" s="8"/>
      <c r="CF666" s="8"/>
      <c r="CG666" s="8"/>
      <c r="CH666" s="8"/>
      <c r="CI666" s="8"/>
      <c r="CJ666" s="8"/>
      <c r="CK666" s="8"/>
      <c r="CL666" s="8"/>
      <c r="CM666" s="8"/>
      <c r="CN666" s="8"/>
      <c r="CO666" s="8"/>
      <c r="CP666" s="8"/>
      <c r="CQ666" s="8"/>
      <c r="CR666" s="8"/>
      <c r="CS666" s="8"/>
    </row>
    <row r="667" ht="14.25" customHeight="1">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c r="AG667" s="15"/>
      <c r="AH667" s="15"/>
      <c r="AI667" s="15"/>
      <c r="AJ667" s="15"/>
      <c r="AK667" s="15"/>
      <c r="AL667" s="15"/>
      <c r="AM667" s="15"/>
      <c r="AN667" s="15"/>
      <c r="AO667" s="15"/>
      <c r="AP667" s="15"/>
      <c r="AQ667" s="15"/>
      <c r="AR667" s="15"/>
      <c r="AS667" s="15"/>
      <c r="AT667" s="15"/>
      <c r="AU667" s="15"/>
      <c r="AV667" s="15"/>
      <c r="AW667" s="15"/>
      <c r="AX667" s="15"/>
      <c r="AY667" s="15"/>
      <c r="AZ667" s="15"/>
      <c r="BA667" s="15"/>
      <c r="BB667" s="15"/>
      <c r="BC667" s="15"/>
      <c r="BD667" s="15"/>
      <c r="BE667" s="15"/>
      <c r="BF667" s="15"/>
      <c r="BG667" s="15"/>
      <c r="BH667" s="15"/>
      <c r="BI667" s="15"/>
      <c r="BJ667" s="15"/>
      <c r="BK667" s="15"/>
      <c r="BL667" s="15"/>
      <c r="BM667" s="15"/>
      <c r="BN667" s="15"/>
      <c r="BO667" s="15"/>
      <c r="BP667" s="15"/>
      <c r="BQ667" s="15"/>
      <c r="BR667" s="15"/>
      <c r="BS667" s="15"/>
      <c r="BT667" s="15"/>
      <c r="BU667" s="15"/>
      <c r="BV667" s="15"/>
      <c r="BW667" s="15"/>
      <c r="BX667" s="15"/>
      <c r="BY667" s="15"/>
      <c r="BZ667" s="15"/>
      <c r="CA667" s="8"/>
      <c r="CB667" s="8"/>
      <c r="CC667" s="8"/>
      <c r="CD667" s="8"/>
      <c r="CE667" s="8"/>
      <c r="CF667" s="8"/>
      <c r="CG667" s="8"/>
      <c r="CH667" s="8"/>
      <c r="CI667" s="8"/>
      <c r="CJ667" s="8"/>
      <c r="CK667" s="8"/>
      <c r="CL667" s="8"/>
      <c r="CM667" s="8"/>
      <c r="CN667" s="8"/>
      <c r="CO667" s="8"/>
      <c r="CP667" s="8"/>
      <c r="CQ667" s="8"/>
      <c r="CR667" s="8"/>
      <c r="CS667" s="8"/>
    </row>
    <row r="668" ht="14.25" customHeight="1">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c r="BC668" s="15"/>
      <c r="BD668" s="15"/>
      <c r="BE668" s="15"/>
      <c r="BF668" s="15"/>
      <c r="BG668" s="15"/>
      <c r="BH668" s="15"/>
      <c r="BI668" s="15"/>
      <c r="BJ668" s="15"/>
      <c r="BK668" s="15"/>
      <c r="BL668" s="15"/>
      <c r="BM668" s="15"/>
      <c r="BN668" s="15"/>
      <c r="BO668" s="15"/>
      <c r="BP668" s="15"/>
      <c r="BQ668" s="15"/>
      <c r="BR668" s="15"/>
      <c r="BS668" s="15"/>
      <c r="BT668" s="15"/>
      <c r="BU668" s="15"/>
      <c r="BV668" s="15"/>
      <c r="BW668" s="15"/>
      <c r="BX668" s="15"/>
      <c r="BY668" s="15"/>
      <c r="BZ668" s="15"/>
      <c r="CA668" s="8"/>
      <c r="CB668" s="8"/>
      <c r="CC668" s="8"/>
      <c r="CD668" s="8"/>
      <c r="CE668" s="8"/>
      <c r="CF668" s="8"/>
      <c r="CG668" s="8"/>
      <c r="CH668" s="8"/>
      <c r="CI668" s="8"/>
      <c r="CJ668" s="8"/>
      <c r="CK668" s="8"/>
      <c r="CL668" s="8"/>
      <c r="CM668" s="8"/>
      <c r="CN668" s="8"/>
      <c r="CO668" s="8"/>
      <c r="CP668" s="8"/>
      <c r="CQ668" s="8"/>
      <c r="CR668" s="8"/>
      <c r="CS668" s="8"/>
    </row>
    <row r="669" ht="14.25" customHeight="1">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c r="AG669" s="15"/>
      <c r="AH669" s="15"/>
      <c r="AI669" s="15"/>
      <c r="AJ669" s="15"/>
      <c r="AK669" s="15"/>
      <c r="AL669" s="15"/>
      <c r="AM669" s="15"/>
      <c r="AN669" s="15"/>
      <c r="AO669" s="15"/>
      <c r="AP669" s="15"/>
      <c r="AQ669" s="15"/>
      <c r="AR669" s="15"/>
      <c r="AS669" s="15"/>
      <c r="AT669" s="15"/>
      <c r="AU669" s="15"/>
      <c r="AV669" s="15"/>
      <c r="AW669" s="15"/>
      <c r="AX669" s="15"/>
      <c r="AY669" s="15"/>
      <c r="AZ669" s="15"/>
      <c r="BA669" s="15"/>
      <c r="BB669" s="15"/>
      <c r="BC669" s="15"/>
      <c r="BD669" s="15"/>
      <c r="BE669" s="15"/>
      <c r="BF669" s="15"/>
      <c r="BG669" s="15"/>
      <c r="BH669" s="15"/>
      <c r="BI669" s="15"/>
      <c r="BJ669" s="15"/>
      <c r="BK669" s="15"/>
      <c r="BL669" s="15"/>
      <c r="BM669" s="15"/>
      <c r="BN669" s="15"/>
      <c r="BO669" s="15"/>
      <c r="BP669" s="15"/>
      <c r="BQ669" s="15"/>
      <c r="BR669" s="15"/>
      <c r="BS669" s="15"/>
      <c r="BT669" s="15"/>
      <c r="BU669" s="15"/>
      <c r="BV669" s="15"/>
      <c r="BW669" s="15"/>
      <c r="BX669" s="15"/>
      <c r="BY669" s="15"/>
      <c r="BZ669" s="15"/>
      <c r="CA669" s="8"/>
      <c r="CB669" s="8"/>
      <c r="CC669" s="8"/>
      <c r="CD669" s="8"/>
      <c r="CE669" s="8"/>
      <c r="CF669" s="8"/>
      <c r="CG669" s="8"/>
      <c r="CH669" s="8"/>
      <c r="CI669" s="8"/>
      <c r="CJ669" s="8"/>
      <c r="CK669" s="8"/>
      <c r="CL669" s="8"/>
      <c r="CM669" s="8"/>
      <c r="CN669" s="8"/>
      <c r="CO669" s="8"/>
      <c r="CP669" s="8"/>
      <c r="CQ669" s="8"/>
      <c r="CR669" s="8"/>
      <c r="CS669" s="8"/>
    </row>
    <row r="670" ht="14.25" customHeight="1">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c r="BC670" s="15"/>
      <c r="BD670" s="15"/>
      <c r="BE670" s="15"/>
      <c r="BF670" s="15"/>
      <c r="BG670" s="15"/>
      <c r="BH670" s="15"/>
      <c r="BI670" s="15"/>
      <c r="BJ670" s="15"/>
      <c r="BK670" s="15"/>
      <c r="BL670" s="15"/>
      <c r="BM670" s="15"/>
      <c r="BN670" s="15"/>
      <c r="BO670" s="15"/>
      <c r="BP670" s="15"/>
      <c r="BQ670" s="15"/>
      <c r="BR670" s="15"/>
      <c r="BS670" s="15"/>
      <c r="BT670" s="15"/>
      <c r="BU670" s="15"/>
      <c r="BV670" s="15"/>
      <c r="BW670" s="15"/>
      <c r="BX670" s="15"/>
      <c r="BY670" s="15"/>
      <c r="BZ670" s="15"/>
      <c r="CA670" s="8"/>
      <c r="CB670" s="8"/>
      <c r="CC670" s="8"/>
      <c r="CD670" s="8"/>
      <c r="CE670" s="8"/>
      <c r="CF670" s="8"/>
      <c r="CG670" s="8"/>
      <c r="CH670" s="8"/>
      <c r="CI670" s="8"/>
      <c r="CJ670" s="8"/>
      <c r="CK670" s="8"/>
      <c r="CL670" s="8"/>
      <c r="CM670" s="8"/>
      <c r="CN670" s="8"/>
      <c r="CO670" s="8"/>
      <c r="CP670" s="8"/>
      <c r="CQ670" s="8"/>
      <c r="CR670" s="8"/>
      <c r="CS670" s="8"/>
    </row>
    <row r="671" ht="14.25" customHeight="1">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c r="AB671" s="15"/>
      <c r="AC671" s="15"/>
      <c r="AD671" s="15"/>
      <c r="AE671" s="15"/>
      <c r="AF671" s="15"/>
      <c r="AG671" s="15"/>
      <c r="AH671" s="15"/>
      <c r="AI671" s="15"/>
      <c r="AJ671" s="15"/>
      <c r="AK671" s="15"/>
      <c r="AL671" s="15"/>
      <c r="AM671" s="15"/>
      <c r="AN671" s="15"/>
      <c r="AO671" s="15"/>
      <c r="AP671" s="15"/>
      <c r="AQ671" s="15"/>
      <c r="AR671" s="15"/>
      <c r="AS671" s="15"/>
      <c r="AT671" s="15"/>
      <c r="AU671" s="15"/>
      <c r="AV671" s="15"/>
      <c r="AW671" s="15"/>
      <c r="AX671" s="15"/>
      <c r="AY671" s="15"/>
      <c r="AZ671" s="15"/>
      <c r="BA671" s="15"/>
      <c r="BB671" s="15"/>
      <c r="BC671" s="15"/>
      <c r="BD671" s="15"/>
      <c r="BE671" s="15"/>
      <c r="BF671" s="15"/>
      <c r="BG671" s="15"/>
      <c r="BH671" s="15"/>
      <c r="BI671" s="15"/>
      <c r="BJ671" s="15"/>
      <c r="BK671" s="15"/>
      <c r="BL671" s="15"/>
      <c r="BM671" s="15"/>
      <c r="BN671" s="15"/>
      <c r="BO671" s="15"/>
      <c r="BP671" s="15"/>
      <c r="BQ671" s="15"/>
      <c r="BR671" s="15"/>
      <c r="BS671" s="15"/>
      <c r="BT671" s="15"/>
      <c r="BU671" s="15"/>
      <c r="BV671" s="15"/>
      <c r="BW671" s="15"/>
      <c r="BX671" s="15"/>
      <c r="BY671" s="15"/>
      <c r="BZ671" s="15"/>
      <c r="CA671" s="8"/>
      <c r="CB671" s="8"/>
      <c r="CC671" s="8"/>
      <c r="CD671" s="8"/>
      <c r="CE671" s="8"/>
      <c r="CF671" s="8"/>
      <c r="CG671" s="8"/>
      <c r="CH671" s="8"/>
      <c r="CI671" s="8"/>
      <c r="CJ671" s="8"/>
      <c r="CK671" s="8"/>
      <c r="CL671" s="8"/>
      <c r="CM671" s="8"/>
      <c r="CN671" s="8"/>
      <c r="CO671" s="8"/>
      <c r="CP671" s="8"/>
      <c r="CQ671" s="8"/>
      <c r="CR671" s="8"/>
      <c r="CS671" s="8"/>
    </row>
    <row r="672" ht="14.25" customHeight="1">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c r="BC672" s="15"/>
      <c r="BD672" s="15"/>
      <c r="BE672" s="15"/>
      <c r="BF672" s="15"/>
      <c r="BG672" s="15"/>
      <c r="BH672" s="15"/>
      <c r="BI672" s="15"/>
      <c r="BJ672" s="15"/>
      <c r="BK672" s="15"/>
      <c r="BL672" s="15"/>
      <c r="BM672" s="15"/>
      <c r="BN672" s="15"/>
      <c r="BO672" s="15"/>
      <c r="BP672" s="15"/>
      <c r="BQ672" s="15"/>
      <c r="BR672" s="15"/>
      <c r="BS672" s="15"/>
      <c r="BT672" s="15"/>
      <c r="BU672" s="15"/>
      <c r="BV672" s="15"/>
      <c r="BW672" s="15"/>
      <c r="BX672" s="15"/>
      <c r="BY672" s="15"/>
      <c r="BZ672" s="15"/>
      <c r="CA672" s="8"/>
      <c r="CB672" s="8"/>
      <c r="CC672" s="8"/>
      <c r="CD672" s="8"/>
      <c r="CE672" s="8"/>
      <c r="CF672" s="8"/>
      <c r="CG672" s="8"/>
      <c r="CH672" s="8"/>
      <c r="CI672" s="8"/>
      <c r="CJ672" s="8"/>
      <c r="CK672" s="8"/>
      <c r="CL672" s="8"/>
      <c r="CM672" s="8"/>
      <c r="CN672" s="8"/>
      <c r="CO672" s="8"/>
      <c r="CP672" s="8"/>
      <c r="CQ672" s="8"/>
      <c r="CR672" s="8"/>
      <c r="CS672" s="8"/>
    </row>
    <row r="673" ht="14.25" customHeight="1">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c r="AB673" s="15"/>
      <c r="AC673" s="15"/>
      <c r="AD673" s="15"/>
      <c r="AE673" s="15"/>
      <c r="AF673" s="15"/>
      <c r="AG673" s="15"/>
      <c r="AH673" s="15"/>
      <c r="AI673" s="15"/>
      <c r="AJ673" s="15"/>
      <c r="AK673" s="15"/>
      <c r="AL673" s="15"/>
      <c r="AM673" s="15"/>
      <c r="AN673" s="15"/>
      <c r="AO673" s="15"/>
      <c r="AP673" s="15"/>
      <c r="AQ673" s="15"/>
      <c r="AR673" s="15"/>
      <c r="AS673" s="15"/>
      <c r="AT673" s="15"/>
      <c r="AU673" s="15"/>
      <c r="AV673" s="15"/>
      <c r="AW673" s="15"/>
      <c r="AX673" s="15"/>
      <c r="AY673" s="15"/>
      <c r="AZ673" s="15"/>
      <c r="BA673" s="15"/>
      <c r="BB673" s="15"/>
      <c r="BC673" s="15"/>
      <c r="BD673" s="15"/>
      <c r="BE673" s="15"/>
      <c r="BF673" s="15"/>
      <c r="BG673" s="15"/>
      <c r="BH673" s="15"/>
      <c r="BI673" s="15"/>
      <c r="BJ673" s="15"/>
      <c r="BK673" s="15"/>
      <c r="BL673" s="15"/>
      <c r="BM673" s="15"/>
      <c r="BN673" s="15"/>
      <c r="BO673" s="15"/>
      <c r="BP673" s="15"/>
      <c r="BQ673" s="15"/>
      <c r="BR673" s="15"/>
      <c r="BS673" s="15"/>
      <c r="BT673" s="15"/>
      <c r="BU673" s="15"/>
      <c r="BV673" s="15"/>
      <c r="BW673" s="15"/>
      <c r="BX673" s="15"/>
      <c r="BY673" s="15"/>
      <c r="BZ673" s="15"/>
      <c r="CA673" s="8"/>
      <c r="CB673" s="8"/>
      <c r="CC673" s="8"/>
      <c r="CD673" s="8"/>
      <c r="CE673" s="8"/>
      <c r="CF673" s="8"/>
      <c r="CG673" s="8"/>
      <c r="CH673" s="8"/>
      <c r="CI673" s="8"/>
      <c r="CJ673" s="8"/>
      <c r="CK673" s="8"/>
      <c r="CL673" s="8"/>
      <c r="CM673" s="8"/>
      <c r="CN673" s="8"/>
      <c r="CO673" s="8"/>
      <c r="CP673" s="8"/>
      <c r="CQ673" s="8"/>
      <c r="CR673" s="8"/>
      <c r="CS673" s="8"/>
    </row>
    <row r="674" ht="14.25" customHeight="1">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c r="BC674" s="15"/>
      <c r="BD674" s="15"/>
      <c r="BE674" s="15"/>
      <c r="BF674" s="15"/>
      <c r="BG674" s="15"/>
      <c r="BH674" s="15"/>
      <c r="BI674" s="15"/>
      <c r="BJ674" s="15"/>
      <c r="BK674" s="15"/>
      <c r="BL674" s="15"/>
      <c r="BM674" s="15"/>
      <c r="BN674" s="15"/>
      <c r="BO674" s="15"/>
      <c r="BP674" s="15"/>
      <c r="BQ674" s="15"/>
      <c r="BR674" s="15"/>
      <c r="BS674" s="15"/>
      <c r="BT674" s="15"/>
      <c r="BU674" s="15"/>
      <c r="BV674" s="15"/>
      <c r="BW674" s="15"/>
      <c r="BX674" s="15"/>
      <c r="BY674" s="15"/>
      <c r="BZ674" s="15"/>
      <c r="CA674" s="8"/>
      <c r="CB674" s="8"/>
      <c r="CC674" s="8"/>
      <c r="CD674" s="8"/>
      <c r="CE674" s="8"/>
      <c r="CF674" s="8"/>
      <c r="CG674" s="8"/>
      <c r="CH674" s="8"/>
      <c r="CI674" s="8"/>
      <c r="CJ674" s="8"/>
      <c r="CK674" s="8"/>
      <c r="CL674" s="8"/>
      <c r="CM674" s="8"/>
      <c r="CN674" s="8"/>
      <c r="CO674" s="8"/>
      <c r="CP674" s="8"/>
      <c r="CQ674" s="8"/>
      <c r="CR674" s="8"/>
      <c r="CS674" s="8"/>
    </row>
    <row r="675" ht="14.25" customHeight="1">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c r="AB675" s="15"/>
      <c r="AC675" s="15"/>
      <c r="AD675" s="15"/>
      <c r="AE675" s="15"/>
      <c r="AF675" s="15"/>
      <c r="AG675" s="15"/>
      <c r="AH675" s="15"/>
      <c r="AI675" s="15"/>
      <c r="AJ675" s="15"/>
      <c r="AK675" s="15"/>
      <c r="AL675" s="15"/>
      <c r="AM675" s="15"/>
      <c r="AN675" s="15"/>
      <c r="AO675" s="15"/>
      <c r="AP675" s="15"/>
      <c r="AQ675" s="15"/>
      <c r="AR675" s="15"/>
      <c r="AS675" s="15"/>
      <c r="AT675" s="15"/>
      <c r="AU675" s="15"/>
      <c r="AV675" s="15"/>
      <c r="AW675" s="15"/>
      <c r="AX675" s="15"/>
      <c r="AY675" s="15"/>
      <c r="AZ675" s="15"/>
      <c r="BA675" s="15"/>
      <c r="BB675" s="15"/>
      <c r="BC675" s="15"/>
      <c r="BD675" s="15"/>
      <c r="BE675" s="15"/>
      <c r="BF675" s="15"/>
      <c r="BG675" s="15"/>
      <c r="BH675" s="15"/>
      <c r="BI675" s="15"/>
      <c r="BJ675" s="15"/>
      <c r="BK675" s="15"/>
      <c r="BL675" s="15"/>
      <c r="BM675" s="15"/>
      <c r="BN675" s="15"/>
      <c r="BO675" s="15"/>
      <c r="BP675" s="15"/>
      <c r="BQ675" s="15"/>
      <c r="BR675" s="15"/>
      <c r="BS675" s="15"/>
      <c r="BT675" s="15"/>
      <c r="BU675" s="15"/>
      <c r="BV675" s="15"/>
      <c r="BW675" s="15"/>
      <c r="BX675" s="15"/>
      <c r="BY675" s="15"/>
      <c r="BZ675" s="15"/>
      <c r="CA675" s="8"/>
      <c r="CB675" s="8"/>
      <c r="CC675" s="8"/>
      <c r="CD675" s="8"/>
      <c r="CE675" s="8"/>
      <c r="CF675" s="8"/>
      <c r="CG675" s="8"/>
      <c r="CH675" s="8"/>
      <c r="CI675" s="8"/>
      <c r="CJ675" s="8"/>
      <c r="CK675" s="8"/>
      <c r="CL675" s="8"/>
      <c r="CM675" s="8"/>
      <c r="CN675" s="8"/>
      <c r="CO675" s="8"/>
      <c r="CP675" s="8"/>
      <c r="CQ675" s="8"/>
      <c r="CR675" s="8"/>
      <c r="CS675" s="8"/>
    </row>
    <row r="676" ht="14.25" customHeight="1">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c r="BC676" s="15"/>
      <c r="BD676" s="15"/>
      <c r="BE676" s="15"/>
      <c r="BF676" s="15"/>
      <c r="BG676" s="15"/>
      <c r="BH676" s="15"/>
      <c r="BI676" s="15"/>
      <c r="BJ676" s="15"/>
      <c r="BK676" s="15"/>
      <c r="BL676" s="15"/>
      <c r="BM676" s="15"/>
      <c r="BN676" s="15"/>
      <c r="BO676" s="15"/>
      <c r="BP676" s="15"/>
      <c r="BQ676" s="15"/>
      <c r="BR676" s="15"/>
      <c r="BS676" s="15"/>
      <c r="BT676" s="15"/>
      <c r="BU676" s="15"/>
      <c r="BV676" s="15"/>
      <c r="BW676" s="15"/>
      <c r="BX676" s="15"/>
      <c r="BY676" s="15"/>
      <c r="BZ676" s="15"/>
      <c r="CA676" s="8"/>
      <c r="CB676" s="8"/>
      <c r="CC676" s="8"/>
      <c r="CD676" s="8"/>
      <c r="CE676" s="8"/>
      <c r="CF676" s="8"/>
      <c r="CG676" s="8"/>
      <c r="CH676" s="8"/>
      <c r="CI676" s="8"/>
      <c r="CJ676" s="8"/>
      <c r="CK676" s="8"/>
      <c r="CL676" s="8"/>
      <c r="CM676" s="8"/>
      <c r="CN676" s="8"/>
      <c r="CO676" s="8"/>
      <c r="CP676" s="8"/>
      <c r="CQ676" s="8"/>
      <c r="CR676" s="8"/>
      <c r="CS676" s="8"/>
    </row>
    <row r="677" ht="14.25" customHeight="1">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c r="AB677" s="15"/>
      <c r="AC677" s="15"/>
      <c r="AD677" s="15"/>
      <c r="AE677" s="15"/>
      <c r="AF677" s="15"/>
      <c r="AG677" s="15"/>
      <c r="AH677" s="15"/>
      <c r="AI677" s="15"/>
      <c r="AJ677" s="15"/>
      <c r="AK677" s="15"/>
      <c r="AL677" s="15"/>
      <c r="AM677" s="15"/>
      <c r="AN677" s="15"/>
      <c r="AO677" s="15"/>
      <c r="AP677" s="15"/>
      <c r="AQ677" s="15"/>
      <c r="AR677" s="15"/>
      <c r="AS677" s="15"/>
      <c r="AT677" s="15"/>
      <c r="AU677" s="15"/>
      <c r="AV677" s="15"/>
      <c r="AW677" s="15"/>
      <c r="AX677" s="15"/>
      <c r="AY677" s="15"/>
      <c r="AZ677" s="15"/>
      <c r="BA677" s="15"/>
      <c r="BB677" s="15"/>
      <c r="BC677" s="15"/>
      <c r="BD677" s="15"/>
      <c r="BE677" s="15"/>
      <c r="BF677" s="15"/>
      <c r="BG677" s="15"/>
      <c r="BH677" s="15"/>
      <c r="BI677" s="15"/>
      <c r="BJ677" s="15"/>
      <c r="BK677" s="15"/>
      <c r="BL677" s="15"/>
      <c r="BM677" s="15"/>
      <c r="BN677" s="15"/>
      <c r="BO677" s="15"/>
      <c r="BP677" s="15"/>
      <c r="BQ677" s="15"/>
      <c r="BR677" s="15"/>
      <c r="BS677" s="15"/>
      <c r="BT677" s="15"/>
      <c r="BU677" s="15"/>
      <c r="BV677" s="15"/>
      <c r="BW677" s="15"/>
      <c r="BX677" s="15"/>
      <c r="BY677" s="15"/>
      <c r="BZ677" s="15"/>
      <c r="CA677" s="8"/>
      <c r="CB677" s="8"/>
      <c r="CC677" s="8"/>
      <c r="CD677" s="8"/>
      <c r="CE677" s="8"/>
      <c r="CF677" s="8"/>
      <c r="CG677" s="8"/>
      <c r="CH677" s="8"/>
      <c r="CI677" s="8"/>
      <c r="CJ677" s="8"/>
      <c r="CK677" s="8"/>
      <c r="CL677" s="8"/>
      <c r="CM677" s="8"/>
      <c r="CN677" s="8"/>
      <c r="CO677" s="8"/>
      <c r="CP677" s="8"/>
      <c r="CQ677" s="8"/>
      <c r="CR677" s="8"/>
      <c r="CS677" s="8"/>
    </row>
    <row r="678" ht="14.25" customHeight="1">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c r="BC678" s="15"/>
      <c r="BD678" s="15"/>
      <c r="BE678" s="15"/>
      <c r="BF678" s="15"/>
      <c r="BG678" s="15"/>
      <c r="BH678" s="15"/>
      <c r="BI678" s="15"/>
      <c r="BJ678" s="15"/>
      <c r="BK678" s="15"/>
      <c r="BL678" s="15"/>
      <c r="BM678" s="15"/>
      <c r="BN678" s="15"/>
      <c r="BO678" s="15"/>
      <c r="BP678" s="15"/>
      <c r="BQ678" s="15"/>
      <c r="BR678" s="15"/>
      <c r="BS678" s="15"/>
      <c r="BT678" s="15"/>
      <c r="BU678" s="15"/>
      <c r="BV678" s="15"/>
      <c r="BW678" s="15"/>
      <c r="BX678" s="15"/>
      <c r="BY678" s="15"/>
      <c r="BZ678" s="15"/>
      <c r="CA678" s="8"/>
      <c r="CB678" s="8"/>
      <c r="CC678" s="8"/>
      <c r="CD678" s="8"/>
      <c r="CE678" s="8"/>
      <c r="CF678" s="8"/>
      <c r="CG678" s="8"/>
      <c r="CH678" s="8"/>
      <c r="CI678" s="8"/>
      <c r="CJ678" s="8"/>
      <c r="CK678" s="8"/>
      <c r="CL678" s="8"/>
      <c r="CM678" s="8"/>
      <c r="CN678" s="8"/>
      <c r="CO678" s="8"/>
      <c r="CP678" s="8"/>
      <c r="CQ678" s="8"/>
      <c r="CR678" s="8"/>
      <c r="CS678" s="8"/>
    </row>
    <row r="679" ht="14.25" customHeight="1">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c r="AB679" s="15"/>
      <c r="AC679" s="15"/>
      <c r="AD679" s="15"/>
      <c r="AE679" s="15"/>
      <c r="AF679" s="15"/>
      <c r="AG679" s="15"/>
      <c r="AH679" s="15"/>
      <c r="AI679" s="15"/>
      <c r="AJ679" s="15"/>
      <c r="AK679" s="15"/>
      <c r="AL679" s="15"/>
      <c r="AM679" s="15"/>
      <c r="AN679" s="15"/>
      <c r="AO679" s="15"/>
      <c r="AP679" s="15"/>
      <c r="AQ679" s="15"/>
      <c r="AR679" s="15"/>
      <c r="AS679" s="15"/>
      <c r="AT679" s="15"/>
      <c r="AU679" s="15"/>
      <c r="AV679" s="15"/>
      <c r="AW679" s="15"/>
      <c r="AX679" s="15"/>
      <c r="AY679" s="15"/>
      <c r="AZ679" s="15"/>
      <c r="BA679" s="15"/>
      <c r="BB679" s="15"/>
      <c r="BC679" s="15"/>
      <c r="BD679" s="15"/>
      <c r="BE679" s="15"/>
      <c r="BF679" s="15"/>
      <c r="BG679" s="15"/>
      <c r="BH679" s="15"/>
      <c r="BI679" s="15"/>
      <c r="BJ679" s="15"/>
      <c r="BK679" s="15"/>
      <c r="BL679" s="15"/>
      <c r="BM679" s="15"/>
      <c r="BN679" s="15"/>
      <c r="BO679" s="15"/>
      <c r="BP679" s="15"/>
      <c r="BQ679" s="15"/>
      <c r="BR679" s="15"/>
      <c r="BS679" s="15"/>
      <c r="BT679" s="15"/>
      <c r="BU679" s="15"/>
      <c r="BV679" s="15"/>
      <c r="BW679" s="15"/>
      <c r="BX679" s="15"/>
      <c r="BY679" s="15"/>
      <c r="BZ679" s="15"/>
      <c r="CA679" s="8"/>
      <c r="CB679" s="8"/>
      <c r="CC679" s="8"/>
      <c r="CD679" s="8"/>
      <c r="CE679" s="8"/>
      <c r="CF679" s="8"/>
      <c r="CG679" s="8"/>
      <c r="CH679" s="8"/>
      <c r="CI679" s="8"/>
      <c r="CJ679" s="8"/>
      <c r="CK679" s="8"/>
      <c r="CL679" s="8"/>
      <c r="CM679" s="8"/>
      <c r="CN679" s="8"/>
      <c r="CO679" s="8"/>
      <c r="CP679" s="8"/>
      <c r="CQ679" s="8"/>
      <c r="CR679" s="8"/>
      <c r="CS679" s="8"/>
    </row>
    <row r="680" ht="14.25" customHeight="1">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c r="BC680" s="15"/>
      <c r="BD680" s="15"/>
      <c r="BE680" s="15"/>
      <c r="BF680" s="15"/>
      <c r="BG680" s="15"/>
      <c r="BH680" s="15"/>
      <c r="BI680" s="15"/>
      <c r="BJ680" s="15"/>
      <c r="BK680" s="15"/>
      <c r="BL680" s="15"/>
      <c r="BM680" s="15"/>
      <c r="BN680" s="15"/>
      <c r="BO680" s="15"/>
      <c r="BP680" s="15"/>
      <c r="BQ680" s="15"/>
      <c r="BR680" s="15"/>
      <c r="BS680" s="15"/>
      <c r="BT680" s="15"/>
      <c r="BU680" s="15"/>
      <c r="BV680" s="15"/>
      <c r="BW680" s="15"/>
      <c r="BX680" s="15"/>
      <c r="BY680" s="15"/>
      <c r="BZ680" s="15"/>
      <c r="CA680" s="8"/>
      <c r="CB680" s="8"/>
      <c r="CC680" s="8"/>
      <c r="CD680" s="8"/>
      <c r="CE680" s="8"/>
      <c r="CF680" s="8"/>
      <c r="CG680" s="8"/>
      <c r="CH680" s="8"/>
      <c r="CI680" s="8"/>
      <c r="CJ680" s="8"/>
      <c r="CK680" s="8"/>
      <c r="CL680" s="8"/>
      <c r="CM680" s="8"/>
      <c r="CN680" s="8"/>
      <c r="CO680" s="8"/>
      <c r="CP680" s="8"/>
      <c r="CQ680" s="8"/>
      <c r="CR680" s="8"/>
      <c r="CS680" s="8"/>
    </row>
    <row r="681" ht="14.25" customHeight="1">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c r="AB681" s="15"/>
      <c r="AC681" s="15"/>
      <c r="AD681" s="15"/>
      <c r="AE681" s="15"/>
      <c r="AF681" s="15"/>
      <c r="AG681" s="15"/>
      <c r="AH681" s="15"/>
      <c r="AI681" s="15"/>
      <c r="AJ681" s="15"/>
      <c r="AK681" s="15"/>
      <c r="AL681" s="15"/>
      <c r="AM681" s="15"/>
      <c r="AN681" s="15"/>
      <c r="AO681" s="15"/>
      <c r="AP681" s="15"/>
      <c r="AQ681" s="15"/>
      <c r="AR681" s="15"/>
      <c r="AS681" s="15"/>
      <c r="AT681" s="15"/>
      <c r="AU681" s="15"/>
      <c r="AV681" s="15"/>
      <c r="AW681" s="15"/>
      <c r="AX681" s="15"/>
      <c r="AY681" s="15"/>
      <c r="AZ681" s="15"/>
      <c r="BA681" s="15"/>
      <c r="BB681" s="15"/>
      <c r="BC681" s="15"/>
      <c r="BD681" s="15"/>
      <c r="BE681" s="15"/>
      <c r="BF681" s="15"/>
      <c r="BG681" s="15"/>
      <c r="BH681" s="15"/>
      <c r="BI681" s="15"/>
      <c r="BJ681" s="15"/>
      <c r="BK681" s="15"/>
      <c r="BL681" s="15"/>
      <c r="BM681" s="15"/>
      <c r="BN681" s="15"/>
      <c r="BO681" s="15"/>
      <c r="BP681" s="15"/>
      <c r="BQ681" s="15"/>
      <c r="BR681" s="15"/>
      <c r="BS681" s="15"/>
      <c r="BT681" s="15"/>
      <c r="BU681" s="15"/>
      <c r="BV681" s="15"/>
      <c r="BW681" s="15"/>
      <c r="BX681" s="15"/>
      <c r="BY681" s="15"/>
      <c r="BZ681" s="15"/>
      <c r="CA681" s="8"/>
      <c r="CB681" s="8"/>
      <c r="CC681" s="8"/>
      <c r="CD681" s="8"/>
      <c r="CE681" s="8"/>
      <c r="CF681" s="8"/>
      <c r="CG681" s="8"/>
      <c r="CH681" s="8"/>
      <c r="CI681" s="8"/>
      <c r="CJ681" s="8"/>
      <c r="CK681" s="8"/>
      <c r="CL681" s="8"/>
      <c r="CM681" s="8"/>
      <c r="CN681" s="8"/>
      <c r="CO681" s="8"/>
      <c r="CP681" s="8"/>
      <c r="CQ681" s="8"/>
      <c r="CR681" s="8"/>
      <c r="CS681" s="8"/>
    </row>
    <row r="682" ht="14.25" customHeight="1">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c r="BC682" s="15"/>
      <c r="BD682" s="15"/>
      <c r="BE682" s="15"/>
      <c r="BF682" s="15"/>
      <c r="BG682" s="15"/>
      <c r="BH682" s="15"/>
      <c r="BI682" s="15"/>
      <c r="BJ682" s="15"/>
      <c r="BK682" s="15"/>
      <c r="BL682" s="15"/>
      <c r="BM682" s="15"/>
      <c r="BN682" s="15"/>
      <c r="BO682" s="15"/>
      <c r="BP682" s="15"/>
      <c r="BQ682" s="15"/>
      <c r="BR682" s="15"/>
      <c r="BS682" s="15"/>
      <c r="BT682" s="15"/>
      <c r="BU682" s="15"/>
      <c r="BV682" s="15"/>
      <c r="BW682" s="15"/>
      <c r="BX682" s="15"/>
      <c r="BY682" s="15"/>
      <c r="BZ682" s="15"/>
      <c r="CA682" s="8"/>
      <c r="CB682" s="8"/>
      <c r="CC682" s="8"/>
      <c r="CD682" s="8"/>
      <c r="CE682" s="8"/>
      <c r="CF682" s="8"/>
      <c r="CG682" s="8"/>
      <c r="CH682" s="8"/>
      <c r="CI682" s="8"/>
      <c r="CJ682" s="8"/>
      <c r="CK682" s="8"/>
      <c r="CL682" s="8"/>
      <c r="CM682" s="8"/>
      <c r="CN682" s="8"/>
      <c r="CO682" s="8"/>
      <c r="CP682" s="8"/>
      <c r="CQ682" s="8"/>
      <c r="CR682" s="8"/>
      <c r="CS682" s="8"/>
    </row>
    <row r="683" ht="14.25" customHeight="1">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c r="AB683" s="15"/>
      <c r="AC683" s="15"/>
      <c r="AD683" s="15"/>
      <c r="AE683" s="15"/>
      <c r="AF683" s="15"/>
      <c r="AG683" s="15"/>
      <c r="AH683" s="15"/>
      <c r="AI683" s="15"/>
      <c r="AJ683" s="15"/>
      <c r="AK683" s="15"/>
      <c r="AL683" s="15"/>
      <c r="AM683" s="15"/>
      <c r="AN683" s="15"/>
      <c r="AO683" s="15"/>
      <c r="AP683" s="15"/>
      <c r="AQ683" s="15"/>
      <c r="AR683" s="15"/>
      <c r="AS683" s="15"/>
      <c r="AT683" s="15"/>
      <c r="AU683" s="15"/>
      <c r="AV683" s="15"/>
      <c r="AW683" s="15"/>
      <c r="AX683" s="15"/>
      <c r="AY683" s="15"/>
      <c r="AZ683" s="15"/>
      <c r="BA683" s="15"/>
      <c r="BB683" s="15"/>
      <c r="BC683" s="15"/>
      <c r="BD683" s="15"/>
      <c r="BE683" s="15"/>
      <c r="BF683" s="15"/>
      <c r="BG683" s="15"/>
      <c r="BH683" s="15"/>
      <c r="BI683" s="15"/>
      <c r="BJ683" s="15"/>
      <c r="BK683" s="15"/>
      <c r="BL683" s="15"/>
      <c r="BM683" s="15"/>
      <c r="BN683" s="15"/>
      <c r="BO683" s="15"/>
      <c r="BP683" s="15"/>
      <c r="BQ683" s="15"/>
      <c r="BR683" s="15"/>
      <c r="BS683" s="15"/>
      <c r="BT683" s="15"/>
      <c r="BU683" s="15"/>
      <c r="BV683" s="15"/>
      <c r="BW683" s="15"/>
      <c r="BX683" s="15"/>
      <c r="BY683" s="15"/>
      <c r="BZ683" s="15"/>
      <c r="CA683" s="8"/>
      <c r="CB683" s="8"/>
      <c r="CC683" s="8"/>
      <c r="CD683" s="8"/>
      <c r="CE683" s="8"/>
      <c r="CF683" s="8"/>
      <c r="CG683" s="8"/>
      <c r="CH683" s="8"/>
      <c r="CI683" s="8"/>
      <c r="CJ683" s="8"/>
      <c r="CK683" s="8"/>
      <c r="CL683" s="8"/>
      <c r="CM683" s="8"/>
      <c r="CN683" s="8"/>
      <c r="CO683" s="8"/>
      <c r="CP683" s="8"/>
      <c r="CQ683" s="8"/>
      <c r="CR683" s="8"/>
      <c r="CS683" s="8"/>
    </row>
    <row r="684" ht="14.25" customHeight="1">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c r="BC684" s="15"/>
      <c r="BD684" s="15"/>
      <c r="BE684" s="15"/>
      <c r="BF684" s="15"/>
      <c r="BG684" s="15"/>
      <c r="BH684" s="15"/>
      <c r="BI684" s="15"/>
      <c r="BJ684" s="15"/>
      <c r="BK684" s="15"/>
      <c r="BL684" s="15"/>
      <c r="BM684" s="15"/>
      <c r="BN684" s="15"/>
      <c r="BO684" s="15"/>
      <c r="BP684" s="15"/>
      <c r="BQ684" s="15"/>
      <c r="BR684" s="15"/>
      <c r="BS684" s="15"/>
      <c r="BT684" s="15"/>
      <c r="BU684" s="15"/>
      <c r="BV684" s="15"/>
      <c r="BW684" s="15"/>
      <c r="BX684" s="15"/>
      <c r="BY684" s="15"/>
      <c r="BZ684" s="15"/>
      <c r="CA684" s="8"/>
      <c r="CB684" s="8"/>
      <c r="CC684" s="8"/>
      <c r="CD684" s="8"/>
      <c r="CE684" s="8"/>
      <c r="CF684" s="8"/>
      <c r="CG684" s="8"/>
      <c r="CH684" s="8"/>
      <c r="CI684" s="8"/>
      <c r="CJ684" s="8"/>
      <c r="CK684" s="8"/>
      <c r="CL684" s="8"/>
      <c r="CM684" s="8"/>
      <c r="CN684" s="8"/>
      <c r="CO684" s="8"/>
      <c r="CP684" s="8"/>
      <c r="CQ684" s="8"/>
      <c r="CR684" s="8"/>
      <c r="CS684" s="8"/>
    </row>
    <row r="685" ht="14.25" customHeight="1">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15"/>
      <c r="AF685" s="15"/>
      <c r="AG685" s="15"/>
      <c r="AH685" s="15"/>
      <c r="AI685" s="15"/>
      <c r="AJ685" s="15"/>
      <c r="AK685" s="15"/>
      <c r="AL685" s="15"/>
      <c r="AM685" s="15"/>
      <c r="AN685" s="15"/>
      <c r="AO685" s="15"/>
      <c r="AP685" s="15"/>
      <c r="AQ685" s="15"/>
      <c r="AR685" s="15"/>
      <c r="AS685" s="15"/>
      <c r="AT685" s="15"/>
      <c r="AU685" s="15"/>
      <c r="AV685" s="15"/>
      <c r="AW685" s="15"/>
      <c r="AX685" s="15"/>
      <c r="AY685" s="15"/>
      <c r="AZ685" s="15"/>
      <c r="BA685" s="15"/>
      <c r="BB685" s="15"/>
      <c r="BC685" s="15"/>
      <c r="BD685" s="15"/>
      <c r="BE685" s="15"/>
      <c r="BF685" s="15"/>
      <c r="BG685" s="15"/>
      <c r="BH685" s="15"/>
      <c r="BI685" s="15"/>
      <c r="BJ685" s="15"/>
      <c r="BK685" s="15"/>
      <c r="BL685" s="15"/>
      <c r="BM685" s="15"/>
      <c r="BN685" s="15"/>
      <c r="BO685" s="15"/>
      <c r="BP685" s="15"/>
      <c r="BQ685" s="15"/>
      <c r="BR685" s="15"/>
      <c r="BS685" s="15"/>
      <c r="BT685" s="15"/>
      <c r="BU685" s="15"/>
      <c r="BV685" s="15"/>
      <c r="BW685" s="15"/>
      <c r="BX685" s="15"/>
      <c r="BY685" s="15"/>
      <c r="BZ685" s="15"/>
      <c r="CA685" s="8"/>
      <c r="CB685" s="8"/>
      <c r="CC685" s="8"/>
      <c r="CD685" s="8"/>
      <c r="CE685" s="8"/>
      <c r="CF685" s="8"/>
      <c r="CG685" s="8"/>
      <c r="CH685" s="8"/>
      <c r="CI685" s="8"/>
      <c r="CJ685" s="8"/>
      <c r="CK685" s="8"/>
      <c r="CL685" s="8"/>
      <c r="CM685" s="8"/>
      <c r="CN685" s="8"/>
      <c r="CO685" s="8"/>
      <c r="CP685" s="8"/>
      <c r="CQ685" s="8"/>
      <c r="CR685" s="8"/>
      <c r="CS685" s="8"/>
    </row>
    <row r="686" ht="14.25" customHeight="1">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c r="BC686" s="15"/>
      <c r="BD686" s="15"/>
      <c r="BE686" s="15"/>
      <c r="BF686" s="15"/>
      <c r="BG686" s="15"/>
      <c r="BH686" s="15"/>
      <c r="BI686" s="15"/>
      <c r="BJ686" s="15"/>
      <c r="BK686" s="15"/>
      <c r="BL686" s="15"/>
      <c r="BM686" s="15"/>
      <c r="BN686" s="15"/>
      <c r="BO686" s="15"/>
      <c r="BP686" s="15"/>
      <c r="BQ686" s="15"/>
      <c r="BR686" s="15"/>
      <c r="BS686" s="15"/>
      <c r="BT686" s="15"/>
      <c r="BU686" s="15"/>
      <c r="BV686" s="15"/>
      <c r="BW686" s="15"/>
      <c r="BX686" s="15"/>
      <c r="BY686" s="15"/>
      <c r="BZ686" s="15"/>
      <c r="CA686" s="8"/>
      <c r="CB686" s="8"/>
      <c r="CC686" s="8"/>
      <c r="CD686" s="8"/>
      <c r="CE686" s="8"/>
      <c r="CF686" s="8"/>
      <c r="CG686" s="8"/>
      <c r="CH686" s="8"/>
      <c r="CI686" s="8"/>
      <c r="CJ686" s="8"/>
      <c r="CK686" s="8"/>
      <c r="CL686" s="8"/>
      <c r="CM686" s="8"/>
      <c r="CN686" s="8"/>
      <c r="CO686" s="8"/>
      <c r="CP686" s="8"/>
      <c r="CQ686" s="8"/>
      <c r="CR686" s="8"/>
      <c r="CS686" s="8"/>
    </row>
    <row r="687" ht="14.25" customHeight="1">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c r="AB687" s="15"/>
      <c r="AC687" s="15"/>
      <c r="AD687" s="15"/>
      <c r="AE687" s="15"/>
      <c r="AF687" s="15"/>
      <c r="AG687" s="15"/>
      <c r="AH687" s="15"/>
      <c r="AI687" s="15"/>
      <c r="AJ687" s="15"/>
      <c r="AK687" s="15"/>
      <c r="AL687" s="15"/>
      <c r="AM687" s="15"/>
      <c r="AN687" s="15"/>
      <c r="AO687" s="15"/>
      <c r="AP687" s="15"/>
      <c r="AQ687" s="15"/>
      <c r="AR687" s="15"/>
      <c r="AS687" s="15"/>
      <c r="AT687" s="15"/>
      <c r="AU687" s="15"/>
      <c r="AV687" s="15"/>
      <c r="AW687" s="15"/>
      <c r="AX687" s="15"/>
      <c r="AY687" s="15"/>
      <c r="AZ687" s="15"/>
      <c r="BA687" s="15"/>
      <c r="BB687" s="15"/>
      <c r="BC687" s="15"/>
      <c r="BD687" s="15"/>
      <c r="BE687" s="15"/>
      <c r="BF687" s="15"/>
      <c r="BG687" s="15"/>
      <c r="BH687" s="15"/>
      <c r="BI687" s="15"/>
      <c r="BJ687" s="15"/>
      <c r="BK687" s="15"/>
      <c r="BL687" s="15"/>
      <c r="BM687" s="15"/>
      <c r="BN687" s="15"/>
      <c r="BO687" s="15"/>
      <c r="BP687" s="15"/>
      <c r="BQ687" s="15"/>
      <c r="BR687" s="15"/>
      <c r="BS687" s="15"/>
      <c r="BT687" s="15"/>
      <c r="BU687" s="15"/>
      <c r="BV687" s="15"/>
      <c r="BW687" s="15"/>
      <c r="BX687" s="15"/>
      <c r="BY687" s="15"/>
      <c r="BZ687" s="15"/>
      <c r="CA687" s="8"/>
      <c r="CB687" s="8"/>
      <c r="CC687" s="8"/>
      <c r="CD687" s="8"/>
      <c r="CE687" s="8"/>
      <c r="CF687" s="8"/>
      <c r="CG687" s="8"/>
      <c r="CH687" s="8"/>
      <c r="CI687" s="8"/>
      <c r="CJ687" s="8"/>
      <c r="CK687" s="8"/>
      <c r="CL687" s="8"/>
      <c r="CM687" s="8"/>
      <c r="CN687" s="8"/>
      <c r="CO687" s="8"/>
      <c r="CP687" s="8"/>
      <c r="CQ687" s="8"/>
      <c r="CR687" s="8"/>
      <c r="CS687" s="8"/>
    </row>
    <row r="688" ht="14.25" customHeight="1">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c r="BC688" s="15"/>
      <c r="BD688" s="15"/>
      <c r="BE688" s="15"/>
      <c r="BF688" s="15"/>
      <c r="BG688" s="15"/>
      <c r="BH688" s="15"/>
      <c r="BI688" s="15"/>
      <c r="BJ688" s="15"/>
      <c r="BK688" s="15"/>
      <c r="BL688" s="15"/>
      <c r="BM688" s="15"/>
      <c r="BN688" s="15"/>
      <c r="BO688" s="15"/>
      <c r="BP688" s="15"/>
      <c r="BQ688" s="15"/>
      <c r="BR688" s="15"/>
      <c r="BS688" s="15"/>
      <c r="BT688" s="15"/>
      <c r="BU688" s="15"/>
      <c r="BV688" s="15"/>
      <c r="BW688" s="15"/>
      <c r="BX688" s="15"/>
      <c r="BY688" s="15"/>
      <c r="BZ688" s="15"/>
      <c r="CA688" s="8"/>
      <c r="CB688" s="8"/>
      <c r="CC688" s="8"/>
      <c r="CD688" s="8"/>
      <c r="CE688" s="8"/>
      <c r="CF688" s="8"/>
      <c r="CG688" s="8"/>
      <c r="CH688" s="8"/>
      <c r="CI688" s="8"/>
      <c r="CJ688" s="8"/>
      <c r="CK688" s="8"/>
      <c r="CL688" s="8"/>
      <c r="CM688" s="8"/>
      <c r="CN688" s="8"/>
      <c r="CO688" s="8"/>
      <c r="CP688" s="8"/>
      <c r="CQ688" s="8"/>
      <c r="CR688" s="8"/>
      <c r="CS688" s="8"/>
    </row>
    <row r="689" ht="14.25" customHeight="1">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c r="AB689" s="15"/>
      <c r="AC689" s="15"/>
      <c r="AD689" s="15"/>
      <c r="AE689" s="15"/>
      <c r="AF689" s="15"/>
      <c r="AG689" s="15"/>
      <c r="AH689" s="15"/>
      <c r="AI689" s="15"/>
      <c r="AJ689" s="15"/>
      <c r="AK689" s="15"/>
      <c r="AL689" s="15"/>
      <c r="AM689" s="15"/>
      <c r="AN689" s="15"/>
      <c r="AO689" s="15"/>
      <c r="AP689" s="15"/>
      <c r="AQ689" s="15"/>
      <c r="AR689" s="15"/>
      <c r="AS689" s="15"/>
      <c r="AT689" s="15"/>
      <c r="AU689" s="15"/>
      <c r="AV689" s="15"/>
      <c r="AW689" s="15"/>
      <c r="AX689" s="15"/>
      <c r="AY689" s="15"/>
      <c r="AZ689" s="15"/>
      <c r="BA689" s="15"/>
      <c r="BB689" s="15"/>
      <c r="BC689" s="15"/>
      <c r="BD689" s="15"/>
      <c r="BE689" s="15"/>
      <c r="BF689" s="15"/>
      <c r="BG689" s="15"/>
      <c r="BH689" s="15"/>
      <c r="BI689" s="15"/>
      <c r="BJ689" s="15"/>
      <c r="BK689" s="15"/>
      <c r="BL689" s="15"/>
      <c r="BM689" s="15"/>
      <c r="BN689" s="15"/>
      <c r="BO689" s="15"/>
      <c r="BP689" s="15"/>
      <c r="BQ689" s="15"/>
      <c r="BR689" s="15"/>
      <c r="BS689" s="15"/>
      <c r="BT689" s="15"/>
      <c r="BU689" s="15"/>
      <c r="BV689" s="15"/>
      <c r="BW689" s="15"/>
      <c r="BX689" s="15"/>
      <c r="BY689" s="15"/>
      <c r="BZ689" s="15"/>
      <c r="CA689" s="8"/>
      <c r="CB689" s="8"/>
      <c r="CC689" s="8"/>
      <c r="CD689" s="8"/>
      <c r="CE689" s="8"/>
      <c r="CF689" s="8"/>
      <c r="CG689" s="8"/>
      <c r="CH689" s="8"/>
      <c r="CI689" s="8"/>
      <c r="CJ689" s="8"/>
      <c r="CK689" s="8"/>
      <c r="CL689" s="8"/>
      <c r="CM689" s="8"/>
      <c r="CN689" s="8"/>
      <c r="CO689" s="8"/>
      <c r="CP689" s="8"/>
      <c r="CQ689" s="8"/>
      <c r="CR689" s="8"/>
      <c r="CS689" s="8"/>
    </row>
    <row r="690" ht="14.25" customHeight="1">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c r="BC690" s="15"/>
      <c r="BD690" s="15"/>
      <c r="BE690" s="15"/>
      <c r="BF690" s="15"/>
      <c r="BG690" s="15"/>
      <c r="BH690" s="15"/>
      <c r="BI690" s="15"/>
      <c r="BJ690" s="15"/>
      <c r="BK690" s="15"/>
      <c r="BL690" s="15"/>
      <c r="BM690" s="15"/>
      <c r="BN690" s="15"/>
      <c r="BO690" s="15"/>
      <c r="BP690" s="15"/>
      <c r="BQ690" s="15"/>
      <c r="BR690" s="15"/>
      <c r="BS690" s="15"/>
      <c r="BT690" s="15"/>
      <c r="BU690" s="15"/>
      <c r="BV690" s="15"/>
      <c r="BW690" s="15"/>
      <c r="BX690" s="15"/>
      <c r="BY690" s="15"/>
      <c r="BZ690" s="15"/>
      <c r="CA690" s="8"/>
      <c r="CB690" s="8"/>
      <c r="CC690" s="8"/>
      <c r="CD690" s="8"/>
      <c r="CE690" s="8"/>
      <c r="CF690" s="8"/>
      <c r="CG690" s="8"/>
      <c r="CH690" s="8"/>
      <c r="CI690" s="8"/>
      <c r="CJ690" s="8"/>
      <c r="CK690" s="8"/>
      <c r="CL690" s="8"/>
      <c r="CM690" s="8"/>
      <c r="CN690" s="8"/>
      <c r="CO690" s="8"/>
      <c r="CP690" s="8"/>
      <c r="CQ690" s="8"/>
      <c r="CR690" s="8"/>
      <c r="CS690" s="8"/>
    </row>
    <row r="691" ht="14.25" customHeight="1">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c r="AB691" s="15"/>
      <c r="AC691" s="15"/>
      <c r="AD691" s="15"/>
      <c r="AE691" s="15"/>
      <c r="AF691" s="15"/>
      <c r="AG691" s="15"/>
      <c r="AH691" s="15"/>
      <c r="AI691" s="15"/>
      <c r="AJ691" s="15"/>
      <c r="AK691" s="15"/>
      <c r="AL691" s="15"/>
      <c r="AM691" s="15"/>
      <c r="AN691" s="15"/>
      <c r="AO691" s="15"/>
      <c r="AP691" s="15"/>
      <c r="AQ691" s="15"/>
      <c r="AR691" s="15"/>
      <c r="AS691" s="15"/>
      <c r="AT691" s="15"/>
      <c r="AU691" s="15"/>
      <c r="AV691" s="15"/>
      <c r="AW691" s="15"/>
      <c r="AX691" s="15"/>
      <c r="AY691" s="15"/>
      <c r="AZ691" s="15"/>
      <c r="BA691" s="15"/>
      <c r="BB691" s="15"/>
      <c r="BC691" s="15"/>
      <c r="BD691" s="15"/>
      <c r="BE691" s="15"/>
      <c r="BF691" s="15"/>
      <c r="BG691" s="15"/>
      <c r="BH691" s="15"/>
      <c r="BI691" s="15"/>
      <c r="BJ691" s="15"/>
      <c r="BK691" s="15"/>
      <c r="BL691" s="15"/>
      <c r="BM691" s="15"/>
      <c r="BN691" s="15"/>
      <c r="BO691" s="15"/>
      <c r="BP691" s="15"/>
      <c r="BQ691" s="15"/>
      <c r="BR691" s="15"/>
      <c r="BS691" s="15"/>
      <c r="BT691" s="15"/>
      <c r="BU691" s="15"/>
      <c r="BV691" s="15"/>
      <c r="BW691" s="15"/>
      <c r="BX691" s="15"/>
      <c r="BY691" s="15"/>
      <c r="BZ691" s="15"/>
      <c r="CA691" s="8"/>
      <c r="CB691" s="8"/>
      <c r="CC691" s="8"/>
      <c r="CD691" s="8"/>
      <c r="CE691" s="8"/>
      <c r="CF691" s="8"/>
      <c r="CG691" s="8"/>
      <c r="CH691" s="8"/>
      <c r="CI691" s="8"/>
      <c r="CJ691" s="8"/>
      <c r="CK691" s="8"/>
      <c r="CL691" s="8"/>
      <c r="CM691" s="8"/>
      <c r="CN691" s="8"/>
      <c r="CO691" s="8"/>
      <c r="CP691" s="8"/>
      <c r="CQ691" s="8"/>
      <c r="CR691" s="8"/>
      <c r="CS691" s="8"/>
    </row>
    <row r="692" ht="14.25" customHeight="1">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c r="BC692" s="15"/>
      <c r="BD692" s="15"/>
      <c r="BE692" s="15"/>
      <c r="BF692" s="15"/>
      <c r="BG692" s="15"/>
      <c r="BH692" s="15"/>
      <c r="BI692" s="15"/>
      <c r="BJ692" s="15"/>
      <c r="BK692" s="15"/>
      <c r="BL692" s="15"/>
      <c r="BM692" s="15"/>
      <c r="BN692" s="15"/>
      <c r="BO692" s="15"/>
      <c r="BP692" s="15"/>
      <c r="BQ692" s="15"/>
      <c r="BR692" s="15"/>
      <c r="BS692" s="15"/>
      <c r="BT692" s="15"/>
      <c r="BU692" s="15"/>
      <c r="BV692" s="15"/>
      <c r="BW692" s="15"/>
      <c r="BX692" s="15"/>
      <c r="BY692" s="15"/>
      <c r="BZ692" s="15"/>
      <c r="CA692" s="8"/>
      <c r="CB692" s="8"/>
      <c r="CC692" s="8"/>
      <c r="CD692" s="8"/>
      <c r="CE692" s="8"/>
      <c r="CF692" s="8"/>
      <c r="CG692" s="8"/>
      <c r="CH692" s="8"/>
      <c r="CI692" s="8"/>
      <c r="CJ692" s="8"/>
      <c r="CK692" s="8"/>
      <c r="CL692" s="8"/>
      <c r="CM692" s="8"/>
      <c r="CN692" s="8"/>
      <c r="CO692" s="8"/>
      <c r="CP692" s="8"/>
      <c r="CQ692" s="8"/>
      <c r="CR692" s="8"/>
      <c r="CS692" s="8"/>
    </row>
    <row r="693" ht="14.25" customHeight="1">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5"/>
      <c r="BC693" s="15"/>
      <c r="BD693" s="15"/>
      <c r="BE693" s="15"/>
      <c r="BF693" s="15"/>
      <c r="BG693" s="15"/>
      <c r="BH693" s="15"/>
      <c r="BI693" s="15"/>
      <c r="BJ693" s="15"/>
      <c r="BK693" s="15"/>
      <c r="BL693" s="15"/>
      <c r="BM693" s="15"/>
      <c r="BN693" s="15"/>
      <c r="BO693" s="15"/>
      <c r="BP693" s="15"/>
      <c r="BQ693" s="15"/>
      <c r="BR693" s="15"/>
      <c r="BS693" s="15"/>
      <c r="BT693" s="15"/>
      <c r="BU693" s="15"/>
      <c r="BV693" s="15"/>
      <c r="BW693" s="15"/>
      <c r="BX693" s="15"/>
      <c r="BY693" s="15"/>
      <c r="BZ693" s="15"/>
      <c r="CA693" s="8"/>
      <c r="CB693" s="8"/>
      <c r="CC693" s="8"/>
      <c r="CD693" s="8"/>
      <c r="CE693" s="8"/>
      <c r="CF693" s="8"/>
      <c r="CG693" s="8"/>
      <c r="CH693" s="8"/>
      <c r="CI693" s="8"/>
      <c r="CJ693" s="8"/>
      <c r="CK693" s="8"/>
      <c r="CL693" s="8"/>
      <c r="CM693" s="8"/>
      <c r="CN693" s="8"/>
      <c r="CO693" s="8"/>
      <c r="CP693" s="8"/>
      <c r="CQ693" s="8"/>
      <c r="CR693" s="8"/>
      <c r="CS693" s="8"/>
    </row>
    <row r="694" ht="14.25" customHeight="1">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c r="BC694" s="15"/>
      <c r="BD694" s="15"/>
      <c r="BE694" s="15"/>
      <c r="BF694" s="15"/>
      <c r="BG694" s="15"/>
      <c r="BH694" s="15"/>
      <c r="BI694" s="15"/>
      <c r="BJ694" s="15"/>
      <c r="BK694" s="15"/>
      <c r="BL694" s="15"/>
      <c r="BM694" s="15"/>
      <c r="BN694" s="15"/>
      <c r="BO694" s="15"/>
      <c r="BP694" s="15"/>
      <c r="BQ694" s="15"/>
      <c r="BR694" s="15"/>
      <c r="BS694" s="15"/>
      <c r="BT694" s="15"/>
      <c r="BU694" s="15"/>
      <c r="BV694" s="15"/>
      <c r="BW694" s="15"/>
      <c r="BX694" s="15"/>
      <c r="BY694" s="15"/>
      <c r="BZ694" s="15"/>
      <c r="CA694" s="8"/>
      <c r="CB694" s="8"/>
      <c r="CC694" s="8"/>
      <c r="CD694" s="8"/>
      <c r="CE694" s="8"/>
      <c r="CF694" s="8"/>
      <c r="CG694" s="8"/>
      <c r="CH694" s="8"/>
      <c r="CI694" s="8"/>
      <c r="CJ694" s="8"/>
      <c r="CK694" s="8"/>
      <c r="CL694" s="8"/>
      <c r="CM694" s="8"/>
      <c r="CN694" s="8"/>
      <c r="CO694" s="8"/>
      <c r="CP694" s="8"/>
      <c r="CQ694" s="8"/>
      <c r="CR694" s="8"/>
      <c r="CS694" s="8"/>
    </row>
    <row r="695" ht="14.25" customHeight="1">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c r="AA695" s="15"/>
      <c r="AB695" s="15"/>
      <c r="AC695" s="15"/>
      <c r="AD695" s="15"/>
      <c r="AE695" s="15"/>
      <c r="AF695" s="15"/>
      <c r="AG695" s="15"/>
      <c r="AH695" s="15"/>
      <c r="AI695" s="15"/>
      <c r="AJ695" s="15"/>
      <c r="AK695" s="15"/>
      <c r="AL695" s="15"/>
      <c r="AM695" s="15"/>
      <c r="AN695" s="15"/>
      <c r="AO695" s="15"/>
      <c r="AP695" s="15"/>
      <c r="AQ695" s="15"/>
      <c r="AR695" s="15"/>
      <c r="AS695" s="15"/>
      <c r="AT695" s="15"/>
      <c r="AU695" s="15"/>
      <c r="AV695" s="15"/>
      <c r="AW695" s="15"/>
      <c r="AX695" s="15"/>
      <c r="AY695" s="15"/>
      <c r="AZ695" s="15"/>
      <c r="BA695" s="15"/>
      <c r="BB695" s="15"/>
      <c r="BC695" s="15"/>
      <c r="BD695" s="15"/>
      <c r="BE695" s="15"/>
      <c r="BF695" s="15"/>
      <c r="BG695" s="15"/>
      <c r="BH695" s="15"/>
      <c r="BI695" s="15"/>
      <c r="BJ695" s="15"/>
      <c r="BK695" s="15"/>
      <c r="BL695" s="15"/>
      <c r="BM695" s="15"/>
      <c r="BN695" s="15"/>
      <c r="BO695" s="15"/>
      <c r="BP695" s="15"/>
      <c r="BQ695" s="15"/>
      <c r="BR695" s="15"/>
      <c r="BS695" s="15"/>
      <c r="BT695" s="15"/>
      <c r="BU695" s="15"/>
      <c r="BV695" s="15"/>
      <c r="BW695" s="15"/>
      <c r="BX695" s="15"/>
      <c r="BY695" s="15"/>
      <c r="BZ695" s="15"/>
      <c r="CA695" s="8"/>
      <c r="CB695" s="8"/>
      <c r="CC695" s="8"/>
      <c r="CD695" s="8"/>
      <c r="CE695" s="8"/>
      <c r="CF695" s="8"/>
      <c r="CG695" s="8"/>
      <c r="CH695" s="8"/>
      <c r="CI695" s="8"/>
      <c r="CJ695" s="8"/>
      <c r="CK695" s="8"/>
      <c r="CL695" s="8"/>
      <c r="CM695" s="8"/>
      <c r="CN695" s="8"/>
      <c r="CO695" s="8"/>
      <c r="CP695" s="8"/>
      <c r="CQ695" s="8"/>
      <c r="CR695" s="8"/>
      <c r="CS695" s="8"/>
    </row>
    <row r="696" ht="14.25" customHeight="1">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c r="BC696" s="15"/>
      <c r="BD696" s="15"/>
      <c r="BE696" s="15"/>
      <c r="BF696" s="15"/>
      <c r="BG696" s="15"/>
      <c r="BH696" s="15"/>
      <c r="BI696" s="15"/>
      <c r="BJ696" s="15"/>
      <c r="BK696" s="15"/>
      <c r="BL696" s="15"/>
      <c r="BM696" s="15"/>
      <c r="BN696" s="15"/>
      <c r="BO696" s="15"/>
      <c r="BP696" s="15"/>
      <c r="BQ696" s="15"/>
      <c r="BR696" s="15"/>
      <c r="BS696" s="15"/>
      <c r="BT696" s="15"/>
      <c r="BU696" s="15"/>
      <c r="BV696" s="15"/>
      <c r="BW696" s="15"/>
      <c r="BX696" s="15"/>
      <c r="BY696" s="15"/>
      <c r="BZ696" s="15"/>
      <c r="CA696" s="8"/>
      <c r="CB696" s="8"/>
      <c r="CC696" s="8"/>
      <c r="CD696" s="8"/>
      <c r="CE696" s="8"/>
      <c r="CF696" s="8"/>
      <c r="CG696" s="8"/>
      <c r="CH696" s="8"/>
      <c r="CI696" s="8"/>
      <c r="CJ696" s="8"/>
      <c r="CK696" s="8"/>
      <c r="CL696" s="8"/>
      <c r="CM696" s="8"/>
      <c r="CN696" s="8"/>
      <c r="CO696" s="8"/>
      <c r="CP696" s="8"/>
      <c r="CQ696" s="8"/>
      <c r="CR696" s="8"/>
      <c r="CS696" s="8"/>
    </row>
    <row r="697" ht="14.25" customHeight="1">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c r="AA697" s="15"/>
      <c r="AB697" s="15"/>
      <c r="AC697" s="15"/>
      <c r="AD697" s="15"/>
      <c r="AE697" s="15"/>
      <c r="AF697" s="15"/>
      <c r="AG697" s="15"/>
      <c r="AH697" s="15"/>
      <c r="AI697" s="15"/>
      <c r="AJ697" s="15"/>
      <c r="AK697" s="15"/>
      <c r="AL697" s="15"/>
      <c r="AM697" s="15"/>
      <c r="AN697" s="15"/>
      <c r="AO697" s="15"/>
      <c r="AP697" s="15"/>
      <c r="AQ697" s="15"/>
      <c r="AR697" s="15"/>
      <c r="AS697" s="15"/>
      <c r="AT697" s="15"/>
      <c r="AU697" s="15"/>
      <c r="AV697" s="15"/>
      <c r="AW697" s="15"/>
      <c r="AX697" s="15"/>
      <c r="AY697" s="15"/>
      <c r="AZ697" s="15"/>
      <c r="BA697" s="15"/>
      <c r="BB697" s="15"/>
      <c r="BC697" s="15"/>
      <c r="BD697" s="15"/>
      <c r="BE697" s="15"/>
      <c r="BF697" s="15"/>
      <c r="BG697" s="15"/>
      <c r="BH697" s="15"/>
      <c r="BI697" s="15"/>
      <c r="BJ697" s="15"/>
      <c r="BK697" s="15"/>
      <c r="BL697" s="15"/>
      <c r="BM697" s="15"/>
      <c r="BN697" s="15"/>
      <c r="BO697" s="15"/>
      <c r="BP697" s="15"/>
      <c r="BQ697" s="15"/>
      <c r="BR697" s="15"/>
      <c r="BS697" s="15"/>
      <c r="BT697" s="15"/>
      <c r="BU697" s="15"/>
      <c r="BV697" s="15"/>
      <c r="BW697" s="15"/>
      <c r="BX697" s="15"/>
      <c r="BY697" s="15"/>
      <c r="BZ697" s="15"/>
      <c r="CA697" s="8"/>
      <c r="CB697" s="8"/>
      <c r="CC697" s="8"/>
      <c r="CD697" s="8"/>
      <c r="CE697" s="8"/>
      <c r="CF697" s="8"/>
      <c r="CG697" s="8"/>
      <c r="CH697" s="8"/>
      <c r="CI697" s="8"/>
      <c r="CJ697" s="8"/>
      <c r="CK697" s="8"/>
      <c r="CL697" s="8"/>
      <c r="CM697" s="8"/>
      <c r="CN697" s="8"/>
      <c r="CO697" s="8"/>
      <c r="CP697" s="8"/>
      <c r="CQ697" s="8"/>
      <c r="CR697" s="8"/>
      <c r="CS697" s="8"/>
    </row>
    <row r="698" ht="14.25" customHeight="1">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c r="BC698" s="15"/>
      <c r="BD698" s="15"/>
      <c r="BE698" s="15"/>
      <c r="BF698" s="15"/>
      <c r="BG698" s="15"/>
      <c r="BH698" s="15"/>
      <c r="BI698" s="15"/>
      <c r="BJ698" s="15"/>
      <c r="BK698" s="15"/>
      <c r="BL698" s="15"/>
      <c r="BM698" s="15"/>
      <c r="BN698" s="15"/>
      <c r="BO698" s="15"/>
      <c r="BP698" s="15"/>
      <c r="BQ698" s="15"/>
      <c r="BR698" s="15"/>
      <c r="BS698" s="15"/>
      <c r="BT698" s="15"/>
      <c r="BU698" s="15"/>
      <c r="BV698" s="15"/>
      <c r="BW698" s="15"/>
      <c r="BX698" s="15"/>
      <c r="BY698" s="15"/>
      <c r="BZ698" s="15"/>
      <c r="CA698" s="8"/>
      <c r="CB698" s="8"/>
      <c r="CC698" s="8"/>
      <c r="CD698" s="8"/>
      <c r="CE698" s="8"/>
      <c r="CF698" s="8"/>
      <c r="CG698" s="8"/>
      <c r="CH698" s="8"/>
      <c r="CI698" s="8"/>
      <c r="CJ698" s="8"/>
      <c r="CK698" s="8"/>
      <c r="CL698" s="8"/>
      <c r="CM698" s="8"/>
      <c r="CN698" s="8"/>
      <c r="CO698" s="8"/>
      <c r="CP698" s="8"/>
      <c r="CQ698" s="8"/>
      <c r="CR698" s="8"/>
      <c r="CS698" s="8"/>
    </row>
    <row r="699" ht="14.25" customHeight="1">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c r="AA699" s="15"/>
      <c r="AB699" s="15"/>
      <c r="AC699" s="15"/>
      <c r="AD699" s="15"/>
      <c r="AE699" s="15"/>
      <c r="AF699" s="15"/>
      <c r="AG699" s="15"/>
      <c r="AH699" s="15"/>
      <c r="AI699" s="15"/>
      <c r="AJ699" s="15"/>
      <c r="AK699" s="15"/>
      <c r="AL699" s="15"/>
      <c r="AM699" s="15"/>
      <c r="AN699" s="15"/>
      <c r="AO699" s="15"/>
      <c r="AP699" s="15"/>
      <c r="AQ699" s="15"/>
      <c r="AR699" s="15"/>
      <c r="AS699" s="15"/>
      <c r="AT699" s="15"/>
      <c r="AU699" s="15"/>
      <c r="AV699" s="15"/>
      <c r="AW699" s="15"/>
      <c r="AX699" s="15"/>
      <c r="AY699" s="15"/>
      <c r="AZ699" s="15"/>
      <c r="BA699" s="15"/>
      <c r="BB699" s="15"/>
      <c r="BC699" s="15"/>
      <c r="BD699" s="15"/>
      <c r="BE699" s="15"/>
      <c r="BF699" s="15"/>
      <c r="BG699" s="15"/>
      <c r="BH699" s="15"/>
      <c r="BI699" s="15"/>
      <c r="BJ699" s="15"/>
      <c r="BK699" s="15"/>
      <c r="BL699" s="15"/>
      <c r="BM699" s="15"/>
      <c r="BN699" s="15"/>
      <c r="BO699" s="15"/>
      <c r="BP699" s="15"/>
      <c r="BQ699" s="15"/>
      <c r="BR699" s="15"/>
      <c r="BS699" s="15"/>
      <c r="BT699" s="15"/>
      <c r="BU699" s="15"/>
      <c r="BV699" s="15"/>
      <c r="BW699" s="15"/>
      <c r="BX699" s="15"/>
      <c r="BY699" s="15"/>
      <c r="BZ699" s="15"/>
      <c r="CA699" s="8"/>
      <c r="CB699" s="8"/>
      <c r="CC699" s="8"/>
      <c r="CD699" s="8"/>
      <c r="CE699" s="8"/>
      <c r="CF699" s="8"/>
      <c r="CG699" s="8"/>
      <c r="CH699" s="8"/>
      <c r="CI699" s="8"/>
      <c r="CJ699" s="8"/>
      <c r="CK699" s="8"/>
      <c r="CL699" s="8"/>
      <c r="CM699" s="8"/>
      <c r="CN699" s="8"/>
      <c r="CO699" s="8"/>
      <c r="CP699" s="8"/>
      <c r="CQ699" s="8"/>
      <c r="CR699" s="8"/>
      <c r="CS699" s="8"/>
    </row>
    <row r="700" ht="14.25" customHeight="1">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c r="BC700" s="15"/>
      <c r="BD700" s="15"/>
      <c r="BE700" s="15"/>
      <c r="BF700" s="15"/>
      <c r="BG700" s="15"/>
      <c r="BH700" s="15"/>
      <c r="BI700" s="15"/>
      <c r="BJ700" s="15"/>
      <c r="BK700" s="15"/>
      <c r="BL700" s="15"/>
      <c r="BM700" s="15"/>
      <c r="BN700" s="15"/>
      <c r="BO700" s="15"/>
      <c r="BP700" s="15"/>
      <c r="BQ700" s="15"/>
      <c r="BR700" s="15"/>
      <c r="BS700" s="15"/>
      <c r="BT700" s="15"/>
      <c r="BU700" s="15"/>
      <c r="BV700" s="15"/>
      <c r="BW700" s="15"/>
      <c r="BX700" s="15"/>
      <c r="BY700" s="15"/>
      <c r="BZ700" s="15"/>
      <c r="CA700" s="8"/>
      <c r="CB700" s="8"/>
      <c r="CC700" s="8"/>
      <c r="CD700" s="8"/>
      <c r="CE700" s="8"/>
      <c r="CF700" s="8"/>
      <c r="CG700" s="8"/>
      <c r="CH700" s="8"/>
      <c r="CI700" s="8"/>
      <c r="CJ700" s="8"/>
      <c r="CK700" s="8"/>
      <c r="CL700" s="8"/>
      <c r="CM700" s="8"/>
      <c r="CN700" s="8"/>
      <c r="CO700" s="8"/>
      <c r="CP700" s="8"/>
      <c r="CQ700" s="8"/>
      <c r="CR700" s="8"/>
      <c r="CS700" s="8"/>
    </row>
    <row r="701" ht="14.25" customHeight="1">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c r="AA701" s="15"/>
      <c r="AB701" s="15"/>
      <c r="AC701" s="15"/>
      <c r="AD701" s="15"/>
      <c r="AE701" s="15"/>
      <c r="AF701" s="15"/>
      <c r="AG701" s="15"/>
      <c r="AH701" s="15"/>
      <c r="AI701" s="15"/>
      <c r="AJ701" s="15"/>
      <c r="AK701" s="15"/>
      <c r="AL701" s="15"/>
      <c r="AM701" s="15"/>
      <c r="AN701" s="15"/>
      <c r="AO701" s="15"/>
      <c r="AP701" s="15"/>
      <c r="AQ701" s="15"/>
      <c r="AR701" s="15"/>
      <c r="AS701" s="15"/>
      <c r="AT701" s="15"/>
      <c r="AU701" s="15"/>
      <c r="AV701" s="15"/>
      <c r="AW701" s="15"/>
      <c r="AX701" s="15"/>
      <c r="AY701" s="15"/>
      <c r="AZ701" s="15"/>
      <c r="BA701" s="15"/>
      <c r="BB701" s="15"/>
      <c r="BC701" s="15"/>
      <c r="BD701" s="15"/>
      <c r="BE701" s="15"/>
      <c r="BF701" s="15"/>
      <c r="BG701" s="15"/>
      <c r="BH701" s="15"/>
      <c r="BI701" s="15"/>
      <c r="BJ701" s="15"/>
      <c r="BK701" s="15"/>
      <c r="BL701" s="15"/>
      <c r="BM701" s="15"/>
      <c r="BN701" s="15"/>
      <c r="BO701" s="15"/>
      <c r="BP701" s="15"/>
      <c r="BQ701" s="15"/>
      <c r="BR701" s="15"/>
      <c r="BS701" s="15"/>
      <c r="BT701" s="15"/>
      <c r="BU701" s="15"/>
      <c r="BV701" s="15"/>
      <c r="BW701" s="15"/>
      <c r="BX701" s="15"/>
      <c r="BY701" s="15"/>
      <c r="BZ701" s="15"/>
      <c r="CA701" s="8"/>
      <c r="CB701" s="8"/>
      <c r="CC701" s="8"/>
      <c r="CD701" s="8"/>
      <c r="CE701" s="8"/>
      <c r="CF701" s="8"/>
      <c r="CG701" s="8"/>
      <c r="CH701" s="8"/>
      <c r="CI701" s="8"/>
      <c r="CJ701" s="8"/>
      <c r="CK701" s="8"/>
      <c r="CL701" s="8"/>
      <c r="CM701" s="8"/>
      <c r="CN701" s="8"/>
      <c r="CO701" s="8"/>
      <c r="CP701" s="8"/>
      <c r="CQ701" s="8"/>
      <c r="CR701" s="8"/>
      <c r="CS701" s="8"/>
    </row>
    <row r="702" ht="14.25" customHeight="1">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c r="BC702" s="15"/>
      <c r="BD702" s="15"/>
      <c r="BE702" s="15"/>
      <c r="BF702" s="15"/>
      <c r="BG702" s="15"/>
      <c r="BH702" s="15"/>
      <c r="BI702" s="15"/>
      <c r="BJ702" s="15"/>
      <c r="BK702" s="15"/>
      <c r="BL702" s="15"/>
      <c r="BM702" s="15"/>
      <c r="BN702" s="15"/>
      <c r="BO702" s="15"/>
      <c r="BP702" s="15"/>
      <c r="BQ702" s="15"/>
      <c r="BR702" s="15"/>
      <c r="BS702" s="15"/>
      <c r="BT702" s="15"/>
      <c r="BU702" s="15"/>
      <c r="BV702" s="15"/>
      <c r="BW702" s="15"/>
      <c r="BX702" s="15"/>
      <c r="BY702" s="15"/>
      <c r="BZ702" s="15"/>
      <c r="CA702" s="8"/>
      <c r="CB702" s="8"/>
      <c r="CC702" s="8"/>
      <c r="CD702" s="8"/>
      <c r="CE702" s="8"/>
      <c r="CF702" s="8"/>
      <c r="CG702" s="8"/>
      <c r="CH702" s="8"/>
      <c r="CI702" s="8"/>
      <c r="CJ702" s="8"/>
      <c r="CK702" s="8"/>
      <c r="CL702" s="8"/>
      <c r="CM702" s="8"/>
      <c r="CN702" s="8"/>
      <c r="CO702" s="8"/>
      <c r="CP702" s="8"/>
      <c r="CQ702" s="8"/>
      <c r="CR702" s="8"/>
      <c r="CS702" s="8"/>
    </row>
    <row r="703" ht="14.25" customHeight="1">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5"/>
      <c r="BC703" s="15"/>
      <c r="BD703" s="15"/>
      <c r="BE703" s="15"/>
      <c r="BF703" s="15"/>
      <c r="BG703" s="15"/>
      <c r="BH703" s="15"/>
      <c r="BI703" s="15"/>
      <c r="BJ703" s="15"/>
      <c r="BK703" s="15"/>
      <c r="BL703" s="15"/>
      <c r="BM703" s="15"/>
      <c r="BN703" s="15"/>
      <c r="BO703" s="15"/>
      <c r="BP703" s="15"/>
      <c r="BQ703" s="15"/>
      <c r="BR703" s="15"/>
      <c r="BS703" s="15"/>
      <c r="BT703" s="15"/>
      <c r="BU703" s="15"/>
      <c r="BV703" s="15"/>
      <c r="BW703" s="15"/>
      <c r="BX703" s="15"/>
      <c r="BY703" s="15"/>
      <c r="BZ703" s="15"/>
      <c r="CA703" s="8"/>
      <c r="CB703" s="8"/>
      <c r="CC703" s="8"/>
      <c r="CD703" s="8"/>
      <c r="CE703" s="8"/>
      <c r="CF703" s="8"/>
      <c r="CG703" s="8"/>
      <c r="CH703" s="8"/>
      <c r="CI703" s="8"/>
      <c r="CJ703" s="8"/>
      <c r="CK703" s="8"/>
      <c r="CL703" s="8"/>
      <c r="CM703" s="8"/>
      <c r="CN703" s="8"/>
      <c r="CO703" s="8"/>
      <c r="CP703" s="8"/>
      <c r="CQ703" s="8"/>
      <c r="CR703" s="8"/>
      <c r="CS703" s="8"/>
    </row>
    <row r="704" ht="14.25" customHeight="1">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c r="BC704" s="15"/>
      <c r="BD704" s="15"/>
      <c r="BE704" s="15"/>
      <c r="BF704" s="15"/>
      <c r="BG704" s="15"/>
      <c r="BH704" s="15"/>
      <c r="BI704" s="15"/>
      <c r="BJ704" s="15"/>
      <c r="BK704" s="15"/>
      <c r="BL704" s="15"/>
      <c r="BM704" s="15"/>
      <c r="BN704" s="15"/>
      <c r="BO704" s="15"/>
      <c r="BP704" s="15"/>
      <c r="BQ704" s="15"/>
      <c r="BR704" s="15"/>
      <c r="BS704" s="15"/>
      <c r="BT704" s="15"/>
      <c r="BU704" s="15"/>
      <c r="BV704" s="15"/>
      <c r="BW704" s="15"/>
      <c r="BX704" s="15"/>
      <c r="BY704" s="15"/>
      <c r="BZ704" s="15"/>
      <c r="CA704" s="8"/>
      <c r="CB704" s="8"/>
      <c r="CC704" s="8"/>
      <c r="CD704" s="8"/>
      <c r="CE704" s="8"/>
      <c r="CF704" s="8"/>
      <c r="CG704" s="8"/>
      <c r="CH704" s="8"/>
      <c r="CI704" s="8"/>
      <c r="CJ704" s="8"/>
      <c r="CK704" s="8"/>
      <c r="CL704" s="8"/>
      <c r="CM704" s="8"/>
      <c r="CN704" s="8"/>
      <c r="CO704" s="8"/>
      <c r="CP704" s="8"/>
      <c r="CQ704" s="8"/>
      <c r="CR704" s="8"/>
      <c r="CS704" s="8"/>
    </row>
    <row r="705" ht="14.25" customHeight="1">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5"/>
      <c r="BC705" s="15"/>
      <c r="BD705" s="15"/>
      <c r="BE705" s="15"/>
      <c r="BF705" s="15"/>
      <c r="BG705" s="15"/>
      <c r="BH705" s="15"/>
      <c r="BI705" s="15"/>
      <c r="BJ705" s="15"/>
      <c r="BK705" s="15"/>
      <c r="BL705" s="15"/>
      <c r="BM705" s="15"/>
      <c r="BN705" s="15"/>
      <c r="BO705" s="15"/>
      <c r="BP705" s="15"/>
      <c r="BQ705" s="15"/>
      <c r="BR705" s="15"/>
      <c r="BS705" s="15"/>
      <c r="BT705" s="15"/>
      <c r="BU705" s="15"/>
      <c r="BV705" s="15"/>
      <c r="BW705" s="15"/>
      <c r="BX705" s="15"/>
      <c r="BY705" s="15"/>
      <c r="BZ705" s="15"/>
      <c r="CA705" s="8"/>
      <c r="CB705" s="8"/>
      <c r="CC705" s="8"/>
      <c r="CD705" s="8"/>
      <c r="CE705" s="8"/>
      <c r="CF705" s="8"/>
      <c r="CG705" s="8"/>
      <c r="CH705" s="8"/>
      <c r="CI705" s="8"/>
      <c r="CJ705" s="8"/>
      <c r="CK705" s="8"/>
      <c r="CL705" s="8"/>
      <c r="CM705" s="8"/>
      <c r="CN705" s="8"/>
      <c r="CO705" s="8"/>
      <c r="CP705" s="8"/>
      <c r="CQ705" s="8"/>
      <c r="CR705" s="8"/>
      <c r="CS705" s="8"/>
    </row>
    <row r="706" ht="14.25" customHeight="1">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c r="BC706" s="15"/>
      <c r="BD706" s="15"/>
      <c r="BE706" s="15"/>
      <c r="BF706" s="15"/>
      <c r="BG706" s="15"/>
      <c r="BH706" s="15"/>
      <c r="BI706" s="15"/>
      <c r="BJ706" s="15"/>
      <c r="BK706" s="15"/>
      <c r="BL706" s="15"/>
      <c r="BM706" s="15"/>
      <c r="BN706" s="15"/>
      <c r="BO706" s="15"/>
      <c r="BP706" s="15"/>
      <c r="BQ706" s="15"/>
      <c r="BR706" s="15"/>
      <c r="BS706" s="15"/>
      <c r="BT706" s="15"/>
      <c r="BU706" s="15"/>
      <c r="BV706" s="15"/>
      <c r="BW706" s="15"/>
      <c r="BX706" s="15"/>
      <c r="BY706" s="15"/>
      <c r="BZ706" s="15"/>
      <c r="CA706" s="8"/>
      <c r="CB706" s="8"/>
      <c r="CC706" s="8"/>
      <c r="CD706" s="8"/>
      <c r="CE706" s="8"/>
      <c r="CF706" s="8"/>
      <c r="CG706" s="8"/>
      <c r="CH706" s="8"/>
      <c r="CI706" s="8"/>
      <c r="CJ706" s="8"/>
      <c r="CK706" s="8"/>
      <c r="CL706" s="8"/>
      <c r="CM706" s="8"/>
      <c r="CN706" s="8"/>
      <c r="CO706" s="8"/>
      <c r="CP706" s="8"/>
      <c r="CQ706" s="8"/>
      <c r="CR706" s="8"/>
      <c r="CS706" s="8"/>
    </row>
    <row r="707" ht="14.25" customHeight="1">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c r="AA707" s="15"/>
      <c r="AB707" s="15"/>
      <c r="AC707" s="15"/>
      <c r="AD707" s="15"/>
      <c r="AE707" s="15"/>
      <c r="AF707" s="15"/>
      <c r="AG707" s="15"/>
      <c r="AH707" s="15"/>
      <c r="AI707" s="15"/>
      <c r="AJ707" s="15"/>
      <c r="AK707" s="15"/>
      <c r="AL707" s="15"/>
      <c r="AM707" s="15"/>
      <c r="AN707" s="15"/>
      <c r="AO707" s="15"/>
      <c r="AP707" s="15"/>
      <c r="AQ707" s="15"/>
      <c r="AR707" s="15"/>
      <c r="AS707" s="15"/>
      <c r="AT707" s="15"/>
      <c r="AU707" s="15"/>
      <c r="AV707" s="15"/>
      <c r="AW707" s="15"/>
      <c r="AX707" s="15"/>
      <c r="AY707" s="15"/>
      <c r="AZ707" s="15"/>
      <c r="BA707" s="15"/>
      <c r="BB707" s="15"/>
      <c r="BC707" s="15"/>
      <c r="BD707" s="15"/>
      <c r="BE707" s="15"/>
      <c r="BF707" s="15"/>
      <c r="BG707" s="15"/>
      <c r="BH707" s="15"/>
      <c r="BI707" s="15"/>
      <c r="BJ707" s="15"/>
      <c r="BK707" s="15"/>
      <c r="BL707" s="15"/>
      <c r="BM707" s="15"/>
      <c r="BN707" s="15"/>
      <c r="BO707" s="15"/>
      <c r="BP707" s="15"/>
      <c r="BQ707" s="15"/>
      <c r="BR707" s="15"/>
      <c r="BS707" s="15"/>
      <c r="BT707" s="15"/>
      <c r="BU707" s="15"/>
      <c r="BV707" s="15"/>
      <c r="BW707" s="15"/>
      <c r="BX707" s="15"/>
      <c r="BY707" s="15"/>
      <c r="BZ707" s="15"/>
      <c r="CA707" s="8"/>
      <c r="CB707" s="8"/>
      <c r="CC707" s="8"/>
      <c r="CD707" s="8"/>
      <c r="CE707" s="8"/>
      <c r="CF707" s="8"/>
      <c r="CG707" s="8"/>
      <c r="CH707" s="8"/>
      <c r="CI707" s="8"/>
      <c r="CJ707" s="8"/>
      <c r="CK707" s="8"/>
      <c r="CL707" s="8"/>
      <c r="CM707" s="8"/>
      <c r="CN707" s="8"/>
      <c r="CO707" s="8"/>
      <c r="CP707" s="8"/>
      <c r="CQ707" s="8"/>
      <c r="CR707" s="8"/>
      <c r="CS707" s="8"/>
    </row>
    <row r="708" ht="14.25" customHeight="1">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c r="BC708" s="15"/>
      <c r="BD708" s="15"/>
      <c r="BE708" s="15"/>
      <c r="BF708" s="15"/>
      <c r="BG708" s="15"/>
      <c r="BH708" s="15"/>
      <c r="BI708" s="15"/>
      <c r="BJ708" s="15"/>
      <c r="BK708" s="15"/>
      <c r="BL708" s="15"/>
      <c r="BM708" s="15"/>
      <c r="BN708" s="15"/>
      <c r="BO708" s="15"/>
      <c r="BP708" s="15"/>
      <c r="BQ708" s="15"/>
      <c r="BR708" s="15"/>
      <c r="BS708" s="15"/>
      <c r="BT708" s="15"/>
      <c r="BU708" s="15"/>
      <c r="BV708" s="15"/>
      <c r="BW708" s="15"/>
      <c r="BX708" s="15"/>
      <c r="BY708" s="15"/>
      <c r="BZ708" s="15"/>
      <c r="CA708" s="8"/>
      <c r="CB708" s="8"/>
      <c r="CC708" s="8"/>
      <c r="CD708" s="8"/>
      <c r="CE708" s="8"/>
      <c r="CF708" s="8"/>
      <c r="CG708" s="8"/>
      <c r="CH708" s="8"/>
      <c r="CI708" s="8"/>
      <c r="CJ708" s="8"/>
      <c r="CK708" s="8"/>
      <c r="CL708" s="8"/>
      <c r="CM708" s="8"/>
      <c r="CN708" s="8"/>
      <c r="CO708" s="8"/>
      <c r="CP708" s="8"/>
      <c r="CQ708" s="8"/>
      <c r="CR708" s="8"/>
      <c r="CS708" s="8"/>
    </row>
    <row r="709" ht="14.25" customHeight="1">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c r="AA709" s="15"/>
      <c r="AB709" s="15"/>
      <c r="AC709" s="15"/>
      <c r="AD709" s="15"/>
      <c r="AE709" s="15"/>
      <c r="AF709" s="15"/>
      <c r="AG709" s="15"/>
      <c r="AH709" s="15"/>
      <c r="AI709" s="15"/>
      <c r="AJ709" s="15"/>
      <c r="AK709" s="15"/>
      <c r="AL709" s="15"/>
      <c r="AM709" s="15"/>
      <c r="AN709" s="15"/>
      <c r="AO709" s="15"/>
      <c r="AP709" s="15"/>
      <c r="AQ709" s="15"/>
      <c r="AR709" s="15"/>
      <c r="AS709" s="15"/>
      <c r="AT709" s="15"/>
      <c r="AU709" s="15"/>
      <c r="AV709" s="15"/>
      <c r="AW709" s="15"/>
      <c r="AX709" s="15"/>
      <c r="AY709" s="15"/>
      <c r="AZ709" s="15"/>
      <c r="BA709" s="15"/>
      <c r="BB709" s="15"/>
      <c r="BC709" s="15"/>
      <c r="BD709" s="15"/>
      <c r="BE709" s="15"/>
      <c r="BF709" s="15"/>
      <c r="BG709" s="15"/>
      <c r="BH709" s="15"/>
      <c r="BI709" s="15"/>
      <c r="BJ709" s="15"/>
      <c r="BK709" s="15"/>
      <c r="BL709" s="15"/>
      <c r="BM709" s="15"/>
      <c r="BN709" s="15"/>
      <c r="BO709" s="15"/>
      <c r="BP709" s="15"/>
      <c r="BQ709" s="15"/>
      <c r="BR709" s="15"/>
      <c r="BS709" s="15"/>
      <c r="BT709" s="15"/>
      <c r="BU709" s="15"/>
      <c r="BV709" s="15"/>
      <c r="BW709" s="15"/>
      <c r="BX709" s="15"/>
      <c r="BY709" s="15"/>
      <c r="BZ709" s="15"/>
      <c r="CA709" s="8"/>
      <c r="CB709" s="8"/>
      <c r="CC709" s="8"/>
      <c r="CD709" s="8"/>
      <c r="CE709" s="8"/>
      <c r="CF709" s="8"/>
      <c r="CG709" s="8"/>
      <c r="CH709" s="8"/>
      <c r="CI709" s="8"/>
      <c r="CJ709" s="8"/>
      <c r="CK709" s="8"/>
      <c r="CL709" s="8"/>
      <c r="CM709" s="8"/>
      <c r="CN709" s="8"/>
      <c r="CO709" s="8"/>
      <c r="CP709" s="8"/>
      <c r="CQ709" s="8"/>
      <c r="CR709" s="8"/>
      <c r="CS709" s="8"/>
    </row>
    <row r="710" ht="14.25" customHeight="1">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c r="BC710" s="15"/>
      <c r="BD710" s="15"/>
      <c r="BE710" s="15"/>
      <c r="BF710" s="15"/>
      <c r="BG710" s="15"/>
      <c r="BH710" s="15"/>
      <c r="BI710" s="15"/>
      <c r="BJ710" s="15"/>
      <c r="BK710" s="15"/>
      <c r="BL710" s="15"/>
      <c r="BM710" s="15"/>
      <c r="BN710" s="15"/>
      <c r="BO710" s="15"/>
      <c r="BP710" s="15"/>
      <c r="BQ710" s="15"/>
      <c r="BR710" s="15"/>
      <c r="BS710" s="15"/>
      <c r="BT710" s="15"/>
      <c r="BU710" s="15"/>
      <c r="BV710" s="15"/>
      <c r="BW710" s="15"/>
      <c r="BX710" s="15"/>
      <c r="BY710" s="15"/>
      <c r="BZ710" s="15"/>
      <c r="CA710" s="8"/>
      <c r="CB710" s="8"/>
      <c r="CC710" s="8"/>
      <c r="CD710" s="8"/>
      <c r="CE710" s="8"/>
      <c r="CF710" s="8"/>
      <c r="CG710" s="8"/>
      <c r="CH710" s="8"/>
      <c r="CI710" s="8"/>
      <c r="CJ710" s="8"/>
      <c r="CK710" s="8"/>
      <c r="CL710" s="8"/>
      <c r="CM710" s="8"/>
      <c r="CN710" s="8"/>
      <c r="CO710" s="8"/>
      <c r="CP710" s="8"/>
      <c r="CQ710" s="8"/>
      <c r="CR710" s="8"/>
      <c r="CS710" s="8"/>
    </row>
    <row r="711" ht="14.25" customHeight="1">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c r="AA711" s="15"/>
      <c r="AB711" s="15"/>
      <c r="AC711" s="15"/>
      <c r="AD711" s="15"/>
      <c r="AE711" s="15"/>
      <c r="AF711" s="15"/>
      <c r="AG711" s="15"/>
      <c r="AH711" s="15"/>
      <c r="AI711" s="15"/>
      <c r="AJ711" s="15"/>
      <c r="AK711" s="15"/>
      <c r="AL711" s="15"/>
      <c r="AM711" s="15"/>
      <c r="AN711" s="15"/>
      <c r="AO711" s="15"/>
      <c r="AP711" s="15"/>
      <c r="AQ711" s="15"/>
      <c r="AR711" s="15"/>
      <c r="AS711" s="15"/>
      <c r="AT711" s="15"/>
      <c r="AU711" s="15"/>
      <c r="AV711" s="15"/>
      <c r="AW711" s="15"/>
      <c r="AX711" s="15"/>
      <c r="AY711" s="15"/>
      <c r="AZ711" s="15"/>
      <c r="BA711" s="15"/>
      <c r="BB711" s="15"/>
      <c r="BC711" s="15"/>
      <c r="BD711" s="15"/>
      <c r="BE711" s="15"/>
      <c r="BF711" s="15"/>
      <c r="BG711" s="15"/>
      <c r="BH711" s="15"/>
      <c r="BI711" s="15"/>
      <c r="BJ711" s="15"/>
      <c r="BK711" s="15"/>
      <c r="BL711" s="15"/>
      <c r="BM711" s="15"/>
      <c r="BN711" s="15"/>
      <c r="BO711" s="15"/>
      <c r="BP711" s="15"/>
      <c r="BQ711" s="15"/>
      <c r="BR711" s="15"/>
      <c r="BS711" s="15"/>
      <c r="BT711" s="15"/>
      <c r="BU711" s="15"/>
      <c r="BV711" s="15"/>
      <c r="BW711" s="15"/>
      <c r="BX711" s="15"/>
      <c r="BY711" s="15"/>
      <c r="BZ711" s="15"/>
      <c r="CA711" s="8"/>
      <c r="CB711" s="8"/>
      <c r="CC711" s="8"/>
      <c r="CD711" s="8"/>
      <c r="CE711" s="8"/>
      <c r="CF711" s="8"/>
      <c r="CG711" s="8"/>
      <c r="CH711" s="8"/>
      <c r="CI711" s="8"/>
      <c r="CJ711" s="8"/>
      <c r="CK711" s="8"/>
      <c r="CL711" s="8"/>
      <c r="CM711" s="8"/>
      <c r="CN711" s="8"/>
      <c r="CO711" s="8"/>
      <c r="CP711" s="8"/>
      <c r="CQ711" s="8"/>
      <c r="CR711" s="8"/>
      <c r="CS711" s="8"/>
    </row>
    <row r="712" ht="14.25" customHeight="1">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c r="BC712" s="15"/>
      <c r="BD712" s="15"/>
      <c r="BE712" s="15"/>
      <c r="BF712" s="15"/>
      <c r="BG712" s="15"/>
      <c r="BH712" s="15"/>
      <c r="BI712" s="15"/>
      <c r="BJ712" s="15"/>
      <c r="BK712" s="15"/>
      <c r="BL712" s="15"/>
      <c r="BM712" s="15"/>
      <c r="BN712" s="15"/>
      <c r="BO712" s="15"/>
      <c r="BP712" s="15"/>
      <c r="BQ712" s="15"/>
      <c r="BR712" s="15"/>
      <c r="BS712" s="15"/>
      <c r="BT712" s="15"/>
      <c r="BU712" s="15"/>
      <c r="BV712" s="15"/>
      <c r="BW712" s="15"/>
      <c r="BX712" s="15"/>
      <c r="BY712" s="15"/>
      <c r="BZ712" s="15"/>
      <c r="CA712" s="8"/>
      <c r="CB712" s="8"/>
      <c r="CC712" s="8"/>
      <c r="CD712" s="8"/>
      <c r="CE712" s="8"/>
      <c r="CF712" s="8"/>
      <c r="CG712" s="8"/>
      <c r="CH712" s="8"/>
      <c r="CI712" s="8"/>
      <c r="CJ712" s="8"/>
      <c r="CK712" s="8"/>
      <c r="CL712" s="8"/>
      <c r="CM712" s="8"/>
      <c r="CN712" s="8"/>
      <c r="CO712" s="8"/>
      <c r="CP712" s="8"/>
      <c r="CQ712" s="8"/>
      <c r="CR712" s="8"/>
      <c r="CS712" s="8"/>
    </row>
    <row r="713" ht="14.25" customHeight="1">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c r="AA713" s="15"/>
      <c r="AB713" s="15"/>
      <c r="AC713" s="15"/>
      <c r="AD713" s="15"/>
      <c r="AE713" s="15"/>
      <c r="AF713" s="15"/>
      <c r="AG713" s="15"/>
      <c r="AH713" s="15"/>
      <c r="AI713" s="15"/>
      <c r="AJ713" s="15"/>
      <c r="AK713" s="15"/>
      <c r="AL713" s="15"/>
      <c r="AM713" s="15"/>
      <c r="AN713" s="15"/>
      <c r="AO713" s="15"/>
      <c r="AP713" s="15"/>
      <c r="AQ713" s="15"/>
      <c r="AR713" s="15"/>
      <c r="AS713" s="15"/>
      <c r="AT713" s="15"/>
      <c r="AU713" s="15"/>
      <c r="AV713" s="15"/>
      <c r="AW713" s="15"/>
      <c r="AX713" s="15"/>
      <c r="AY713" s="15"/>
      <c r="AZ713" s="15"/>
      <c r="BA713" s="15"/>
      <c r="BB713" s="15"/>
      <c r="BC713" s="15"/>
      <c r="BD713" s="15"/>
      <c r="BE713" s="15"/>
      <c r="BF713" s="15"/>
      <c r="BG713" s="15"/>
      <c r="BH713" s="15"/>
      <c r="BI713" s="15"/>
      <c r="BJ713" s="15"/>
      <c r="BK713" s="15"/>
      <c r="BL713" s="15"/>
      <c r="BM713" s="15"/>
      <c r="BN713" s="15"/>
      <c r="BO713" s="15"/>
      <c r="BP713" s="15"/>
      <c r="BQ713" s="15"/>
      <c r="BR713" s="15"/>
      <c r="BS713" s="15"/>
      <c r="BT713" s="15"/>
      <c r="BU713" s="15"/>
      <c r="BV713" s="15"/>
      <c r="BW713" s="15"/>
      <c r="BX713" s="15"/>
      <c r="BY713" s="15"/>
      <c r="BZ713" s="15"/>
      <c r="CA713" s="8"/>
      <c r="CB713" s="8"/>
      <c r="CC713" s="8"/>
      <c r="CD713" s="8"/>
      <c r="CE713" s="8"/>
      <c r="CF713" s="8"/>
      <c r="CG713" s="8"/>
      <c r="CH713" s="8"/>
      <c r="CI713" s="8"/>
      <c r="CJ713" s="8"/>
      <c r="CK713" s="8"/>
      <c r="CL713" s="8"/>
      <c r="CM713" s="8"/>
      <c r="CN713" s="8"/>
      <c r="CO713" s="8"/>
      <c r="CP713" s="8"/>
      <c r="CQ713" s="8"/>
      <c r="CR713" s="8"/>
      <c r="CS713" s="8"/>
    </row>
    <row r="714" ht="14.25" customHeight="1">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c r="BC714" s="15"/>
      <c r="BD714" s="15"/>
      <c r="BE714" s="15"/>
      <c r="BF714" s="15"/>
      <c r="BG714" s="15"/>
      <c r="BH714" s="15"/>
      <c r="BI714" s="15"/>
      <c r="BJ714" s="15"/>
      <c r="BK714" s="15"/>
      <c r="BL714" s="15"/>
      <c r="BM714" s="15"/>
      <c r="BN714" s="15"/>
      <c r="BO714" s="15"/>
      <c r="BP714" s="15"/>
      <c r="BQ714" s="15"/>
      <c r="BR714" s="15"/>
      <c r="BS714" s="15"/>
      <c r="BT714" s="15"/>
      <c r="BU714" s="15"/>
      <c r="BV714" s="15"/>
      <c r="BW714" s="15"/>
      <c r="BX714" s="15"/>
      <c r="BY714" s="15"/>
      <c r="BZ714" s="15"/>
      <c r="CA714" s="8"/>
      <c r="CB714" s="8"/>
      <c r="CC714" s="8"/>
      <c r="CD714" s="8"/>
      <c r="CE714" s="8"/>
      <c r="CF714" s="8"/>
      <c r="CG714" s="8"/>
      <c r="CH714" s="8"/>
      <c r="CI714" s="8"/>
      <c r="CJ714" s="8"/>
      <c r="CK714" s="8"/>
      <c r="CL714" s="8"/>
      <c r="CM714" s="8"/>
      <c r="CN714" s="8"/>
      <c r="CO714" s="8"/>
      <c r="CP714" s="8"/>
      <c r="CQ714" s="8"/>
      <c r="CR714" s="8"/>
      <c r="CS714" s="8"/>
    </row>
    <row r="715" ht="14.25" customHeight="1">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c r="AA715" s="15"/>
      <c r="AB715" s="15"/>
      <c r="AC715" s="15"/>
      <c r="AD715" s="15"/>
      <c r="AE715" s="15"/>
      <c r="AF715" s="15"/>
      <c r="AG715" s="15"/>
      <c r="AH715" s="15"/>
      <c r="AI715" s="15"/>
      <c r="AJ715" s="15"/>
      <c r="AK715" s="15"/>
      <c r="AL715" s="15"/>
      <c r="AM715" s="15"/>
      <c r="AN715" s="15"/>
      <c r="AO715" s="15"/>
      <c r="AP715" s="15"/>
      <c r="AQ715" s="15"/>
      <c r="AR715" s="15"/>
      <c r="AS715" s="15"/>
      <c r="AT715" s="15"/>
      <c r="AU715" s="15"/>
      <c r="AV715" s="15"/>
      <c r="AW715" s="15"/>
      <c r="AX715" s="15"/>
      <c r="AY715" s="15"/>
      <c r="AZ715" s="15"/>
      <c r="BA715" s="15"/>
      <c r="BB715" s="15"/>
      <c r="BC715" s="15"/>
      <c r="BD715" s="15"/>
      <c r="BE715" s="15"/>
      <c r="BF715" s="15"/>
      <c r="BG715" s="15"/>
      <c r="BH715" s="15"/>
      <c r="BI715" s="15"/>
      <c r="BJ715" s="15"/>
      <c r="BK715" s="15"/>
      <c r="BL715" s="15"/>
      <c r="BM715" s="15"/>
      <c r="BN715" s="15"/>
      <c r="BO715" s="15"/>
      <c r="BP715" s="15"/>
      <c r="BQ715" s="15"/>
      <c r="BR715" s="15"/>
      <c r="BS715" s="15"/>
      <c r="BT715" s="15"/>
      <c r="BU715" s="15"/>
      <c r="BV715" s="15"/>
      <c r="BW715" s="15"/>
      <c r="BX715" s="15"/>
      <c r="BY715" s="15"/>
      <c r="BZ715" s="15"/>
      <c r="CA715" s="8"/>
      <c r="CB715" s="8"/>
      <c r="CC715" s="8"/>
      <c r="CD715" s="8"/>
      <c r="CE715" s="8"/>
      <c r="CF715" s="8"/>
      <c r="CG715" s="8"/>
      <c r="CH715" s="8"/>
      <c r="CI715" s="8"/>
      <c r="CJ715" s="8"/>
      <c r="CK715" s="8"/>
      <c r="CL715" s="8"/>
      <c r="CM715" s="8"/>
      <c r="CN715" s="8"/>
      <c r="CO715" s="8"/>
      <c r="CP715" s="8"/>
      <c r="CQ715" s="8"/>
      <c r="CR715" s="8"/>
      <c r="CS715" s="8"/>
    </row>
    <row r="716" ht="14.25" customHeight="1">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c r="BC716" s="15"/>
      <c r="BD716" s="15"/>
      <c r="BE716" s="15"/>
      <c r="BF716" s="15"/>
      <c r="BG716" s="15"/>
      <c r="BH716" s="15"/>
      <c r="BI716" s="15"/>
      <c r="BJ716" s="15"/>
      <c r="BK716" s="15"/>
      <c r="BL716" s="15"/>
      <c r="BM716" s="15"/>
      <c r="BN716" s="15"/>
      <c r="BO716" s="15"/>
      <c r="BP716" s="15"/>
      <c r="BQ716" s="15"/>
      <c r="BR716" s="15"/>
      <c r="BS716" s="15"/>
      <c r="BT716" s="15"/>
      <c r="BU716" s="15"/>
      <c r="BV716" s="15"/>
      <c r="BW716" s="15"/>
      <c r="BX716" s="15"/>
      <c r="BY716" s="15"/>
      <c r="BZ716" s="15"/>
      <c r="CA716" s="8"/>
      <c r="CB716" s="8"/>
      <c r="CC716" s="8"/>
      <c r="CD716" s="8"/>
      <c r="CE716" s="8"/>
      <c r="CF716" s="8"/>
      <c r="CG716" s="8"/>
      <c r="CH716" s="8"/>
      <c r="CI716" s="8"/>
      <c r="CJ716" s="8"/>
      <c r="CK716" s="8"/>
      <c r="CL716" s="8"/>
      <c r="CM716" s="8"/>
      <c r="CN716" s="8"/>
      <c r="CO716" s="8"/>
      <c r="CP716" s="8"/>
      <c r="CQ716" s="8"/>
      <c r="CR716" s="8"/>
      <c r="CS716" s="8"/>
    </row>
    <row r="717" ht="14.25" customHeight="1">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c r="AA717" s="15"/>
      <c r="AB717" s="15"/>
      <c r="AC717" s="15"/>
      <c r="AD717" s="15"/>
      <c r="AE717" s="15"/>
      <c r="AF717" s="15"/>
      <c r="AG717" s="15"/>
      <c r="AH717" s="15"/>
      <c r="AI717" s="15"/>
      <c r="AJ717" s="15"/>
      <c r="AK717" s="15"/>
      <c r="AL717" s="15"/>
      <c r="AM717" s="15"/>
      <c r="AN717" s="15"/>
      <c r="AO717" s="15"/>
      <c r="AP717" s="15"/>
      <c r="AQ717" s="15"/>
      <c r="AR717" s="15"/>
      <c r="AS717" s="15"/>
      <c r="AT717" s="15"/>
      <c r="AU717" s="15"/>
      <c r="AV717" s="15"/>
      <c r="AW717" s="15"/>
      <c r="AX717" s="15"/>
      <c r="AY717" s="15"/>
      <c r="AZ717" s="15"/>
      <c r="BA717" s="15"/>
      <c r="BB717" s="15"/>
      <c r="BC717" s="15"/>
      <c r="BD717" s="15"/>
      <c r="BE717" s="15"/>
      <c r="BF717" s="15"/>
      <c r="BG717" s="15"/>
      <c r="BH717" s="15"/>
      <c r="BI717" s="15"/>
      <c r="BJ717" s="15"/>
      <c r="BK717" s="15"/>
      <c r="BL717" s="15"/>
      <c r="BM717" s="15"/>
      <c r="BN717" s="15"/>
      <c r="BO717" s="15"/>
      <c r="BP717" s="15"/>
      <c r="BQ717" s="15"/>
      <c r="BR717" s="15"/>
      <c r="BS717" s="15"/>
      <c r="BT717" s="15"/>
      <c r="BU717" s="15"/>
      <c r="BV717" s="15"/>
      <c r="BW717" s="15"/>
      <c r="BX717" s="15"/>
      <c r="BY717" s="15"/>
      <c r="BZ717" s="15"/>
      <c r="CA717" s="8"/>
      <c r="CB717" s="8"/>
      <c r="CC717" s="8"/>
      <c r="CD717" s="8"/>
      <c r="CE717" s="8"/>
      <c r="CF717" s="8"/>
      <c r="CG717" s="8"/>
      <c r="CH717" s="8"/>
      <c r="CI717" s="8"/>
      <c r="CJ717" s="8"/>
      <c r="CK717" s="8"/>
      <c r="CL717" s="8"/>
      <c r="CM717" s="8"/>
      <c r="CN717" s="8"/>
      <c r="CO717" s="8"/>
      <c r="CP717" s="8"/>
      <c r="CQ717" s="8"/>
      <c r="CR717" s="8"/>
      <c r="CS717" s="8"/>
    </row>
    <row r="718" ht="14.25" customHeight="1">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c r="BC718" s="15"/>
      <c r="BD718" s="15"/>
      <c r="BE718" s="15"/>
      <c r="BF718" s="15"/>
      <c r="BG718" s="15"/>
      <c r="BH718" s="15"/>
      <c r="BI718" s="15"/>
      <c r="BJ718" s="15"/>
      <c r="BK718" s="15"/>
      <c r="BL718" s="15"/>
      <c r="BM718" s="15"/>
      <c r="BN718" s="15"/>
      <c r="BO718" s="15"/>
      <c r="BP718" s="15"/>
      <c r="BQ718" s="15"/>
      <c r="BR718" s="15"/>
      <c r="BS718" s="15"/>
      <c r="BT718" s="15"/>
      <c r="BU718" s="15"/>
      <c r="BV718" s="15"/>
      <c r="BW718" s="15"/>
      <c r="BX718" s="15"/>
      <c r="BY718" s="15"/>
      <c r="BZ718" s="15"/>
      <c r="CA718" s="8"/>
      <c r="CB718" s="8"/>
      <c r="CC718" s="8"/>
      <c r="CD718" s="8"/>
      <c r="CE718" s="8"/>
      <c r="CF718" s="8"/>
      <c r="CG718" s="8"/>
      <c r="CH718" s="8"/>
      <c r="CI718" s="8"/>
      <c r="CJ718" s="8"/>
      <c r="CK718" s="8"/>
      <c r="CL718" s="8"/>
      <c r="CM718" s="8"/>
      <c r="CN718" s="8"/>
      <c r="CO718" s="8"/>
      <c r="CP718" s="8"/>
      <c r="CQ718" s="8"/>
      <c r="CR718" s="8"/>
      <c r="CS718" s="8"/>
    </row>
    <row r="719" ht="14.25" customHeight="1">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5"/>
      <c r="BC719" s="15"/>
      <c r="BD719" s="15"/>
      <c r="BE719" s="15"/>
      <c r="BF719" s="15"/>
      <c r="BG719" s="15"/>
      <c r="BH719" s="15"/>
      <c r="BI719" s="15"/>
      <c r="BJ719" s="15"/>
      <c r="BK719" s="15"/>
      <c r="BL719" s="15"/>
      <c r="BM719" s="15"/>
      <c r="BN719" s="15"/>
      <c r="BO719" s="15"/>
      <c r="BP719" s="15"/>
      <c r="BQ719" s="15"/>
      <c r="BR719" s="15"/>
      <c r="BS719" s="15"/>
      <c r="BT719" s="15"/>
      <c r="BU719" s="15"/>
      <c r="BV719" s="15"/>
      <c r="BW719" s="15"/>
      <c r="BX719" s="15"/>
      <c r="BY719" s="15"/>
      <c r="BZ719" s="15"/>
      <c r="CA719" s="8"/>
      <c r="CB719" s="8"/>
      <c r="CC719" s="8"/>
      <c r="CD719" s="8"/>
      <c r="CE719" s="8"/>
      <c r="CF719" s="8"/>
      <c r="CG719" s="8"/>
      <c r="CH719" s="8"/>
      <c r="CI719" s="8"/>
      <c r="CJ719" s="8"/>
      <c r="CK719" s="8"/>
      <c r="CL719" s="8"/>
      <c r="CM719" s="8"/>
      <c r="CN719" s="8"/>
      <c r="CO719" s="8"/>
      <c r="CP719" s="8"/>
      <c r="CQ719" s="8"/>
      <c r="CR719" s="8"/>
      <c r="CS719" s="8"/>
    </row>
    <row r="720" ht="14.25" customHeight="1">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c r="BC720" s="15"/>
      <c r="BD720" s="15"/>
      <c r="BE720" s="15"/>
      <c r="BF720" s="15"/>
      <c r="BG720" s="15"/>
      <c r="BH720" s="15"/>
      <c r="BI720" s="15"/>
      <c r="BJ720" s="15"/>
      <c r="BK720" s="15"/>
      <c r="BL720" s="15"/>
      <c r="BM720" s="15"/>
      <c r="BN720" s="15"/>
      <c r="BO720" s="15"/>
      <c r="BP720" s="15"/>
      <c r="BQ720" s="15"/>
      <c r="BR720" s="15"/>
      <c r="BS720" s="15"/>
      <c r="BT720" s="15"/>
      <c r="BU720" s="15"/>
      <c r="BV720" s="15"/>
      <c r="BW720" s="15"/>
      <c r="BX720" s="15"/>
      <c r="BY720" s="15"/>
      <c r="BZ720" s="15"/>
      <c r="CA720" s="8"/>
      <c r="CB720" s="8"/>
      <c r="CC720" s="8"/>
      <c r="CD720" s="8"/>
      <c r="CE720" s="8"/>
      <c r="CF720" s="8"/>
      <c r="CG720" s="8"/>
      <c r="CH720" s="8"/>
      <c r="CI720" s="8"/>
      <c r="CJ720" s="8"/>
      <c r="CK720" s="8"/>
      <c r="CL720" s="8"/>
      <c r="CM720" s="8"/>
      <c r="CN720" s="8"/>
      <c r="CO720" s="8"/>
      <c r="CP720" s="8"/>
      <c r="CQ720" s="8"/>
      <c r="CR720" s="8"/>
      <c r="CS720" s="8"/>
    </row>
    <row r="721" ht="14.25" customHeight="1">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5"/>
      <c r="BC721" s="15"/>
      <c r="BD721" s="15"/>
      <c r="BE721" s="15"/>
      <c r="BF721" s="15"/>
      <c r="BG721" s="15"/>
      <c r="BH721" s="15"/>
      <c r="BI721" s="15"/>
      <c r="BJ721" s="15"/>
      <c r="BK721" s="15"/>
      <c r="BL721" s="15"/>
      <c r="BM721" s="15"/>
      <c r="BN721" s="15"/>
      <c r="BO721" s="15"/>
      <c r="BP721" s="15"/>
      <c r="BQ721" s="15"/>
      <c r="BR721" s="15"/>
      <c r="BS721" s="15"/>
      <c r="BT721" s="15"/>
      <c r="BU721" s="15"/>
      <c r="BV721" s="15"/>
      <c r="BW721" s="15"/>
      <c r="BX721" s="15"/>
      <c r="BY721" s="15"/>
      <c r="BZ721" s="15"/>
      <c r="CA721" s="8"/>
      <c r="CB721" s="8"/>
      <c r="CC721" s="8"/>
      <c r="CD721" s="8"/>
      <c r="CE721" s="8"/>
      <c r="CF721" s="8"/>
      <c r="CG721" s="8"/>
      <c r="CH721" s="8"/>
      <c r="CI721" s="8"/>
      <c r="CJ721" s="8"/>
      <c r="CK721" s="8"/>
      <c r="CL721" s="8"/>
      <c r="CM721" s="8"/>
      <c r="CN721" s="8"/>
      <c r="CO721" s="8"/>
      <c r="CP721" s="8"/>
      <c r="CQ721" s="8"/>
      <c r="CR721" s="8"/>
      <c r="CS721" s="8"/>
    </row>
    <row r="722" ht="14.25" customHeight="1">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c r="AA722" s="15"/>
      <c r="AB722" s="15"/>
      <c r="AC722" s="15"/>
      <c r="AD722" s="15"/>
      <c r="AE722" s="15"/>
      <c r="AF722" s="15"/>
      <c r="AG722" s="15"/>
      <c r="AH722" s="15"/>
      <c r="AI722" s="15"/>
      <c r="AJ722" s="15"/>
      <c r="AK722" s="15"/>
      <c r="AL722" s="15"/>
      <c r="AM722" s="15"/>
      <c r="AN722" s="15"/>
      <c r="AO722" s="15"/>
      <c r="AP722" s="15"/>
      <c r="AQ722" s="15"/>
      <c r="AR722" s="15"/>
      <c r="AS722" s="15"/>
      <c r="AT722" s="15"/>
      <c r="AU722" s="15"/>
      <c r="AV722" s="15"/>
      <c r="AW722" s="15"/>
      <c r="AX722" s="15"/>
      <c r="AY722" s="15"/>
      <c r="AZ722" s="15"/>
      <c r="BA722" s="15"/>
      <c r="BB722" s="15"/>
      <c r="BC722" s="15"/>
      <c r="BD722" s="15"/>
      <c r="BE722" s="15"/>
      <c r="BF722" s="15"/>
      <c r="BG722" s="15"/>
      <c r="BH722" s="15"/>
      <c r="BI722" s="15"/>
      <c r="BJ722" s="15"/>
      <c r="BK722" s="15"/>
      <c r="BL722" s="15"/>
      <c r="BM722" s="15"/>
      <c r="BN722" s="15"/>
      <c r="BO722" s="15"/>
      <c r="BP722" s="15"/>
      <c r="BQ722" s="15"/>
      <c r="BR722" s="15"/>
      <c r="BS722" s="15"/>
      <c r="BT722" s="15"/>
      <c r="BU722" s="15"/>
      <c r="BV722" s="15"/>
      <c r="BW722" s="15"/>
      <c r="BX722" s="15"/>
      <c r="BY722" s="15"/>
      <c r="BZ722" s="15"/>
      <c r="CA722" s="8"/>
      <c r="CB722" s="8"/>
      <c r="CC722" s="8"/>
      <c r="CD722" s="8"/>
      <c r="CE722" s="8"/>
      <c r="CF722" s="8"/>
      <c r="CG722" s="8"/>
      <c r="CH722" s="8"/>
      <c r="CI722" s="8"/>
      <c r="CJ722" s="8"/>
      <c r="CK722" s="8"/>
      <c r="CL722" s="8"/>
      <c r="CM722" s="8"/>
      <c r="CN722" s="8"/>
      <c r="CO722" s="8"/>
      <c r="CP722" s="8"/>
      <c r="CQ722" s="8"/>
      <c r="CR722" s="8"/>
      <c r="CS722" s="8"/>
    </row>
    <row r="723" ht="14.25" customHeight="1">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c r="AA723" s="15"/>
      <c r="AB723" s="15"/>
      <c r="AC723" s="15"/>
      <c r="AD723" s="15"/>
      <c r="AE723" s="15"/>
      <c r="AF723" s="15"/>
      <c r="AG723" s="15"/>
      <c r="AH723" s="15"/>
      <c r="AI723" s="15"/>
      <c r="AJ723" s="15"/>
      <c r="AK723" s="15"/>
      <c r="AL723" s="15"/>
      <c r="AM723" s="15"/>
      <c r="AN723" s="15"/>
      <c r="AO723" s="15"/>
      <c r="AP723" s="15"/>
      <c r="AQ723" s="15"/>
      <c r="AR723" s="15"/>
      <c r="AS723" s="15"/>
      <c r="AT723" s="15"/>
      <c r="AU723" s="15"/>
      <c r="AV723" s="15"/>
      <c r="AW723" s="15"/>
      <c r="AX723" s="15"/>
      <c r="AY723" s="15"/>
      <c r="AZ723" s="15"/>
      <c r="BA723" s="15"/>
      <c r="BB723" s="15"/>
      <c r="BC723" s="15"/>
      <c r="BD723" s="15"/>
      <c r="BE723" s="15"/>
      <c r="BF723" s="15"/>
      <c r="BG723" s="15"/>
      <c r="BH723" s="15"/>
      <c r="BI723" s="15"/>
      <c r="BJ723" s="15"/>
      <c r="BK723" s="15"/>
      <c r="BL723" s="15"/>
      <c r="BM723" s="15"/>
      <c r="BN723" s="15"/>
      <c r="BO723" s="15"/>
      <c r="BP723" s="15"/>
      <c r="BQ723" s="15"/>
      <c r="BR723" s="15"/>
      <c r="BS723" s="15"/>
      <c r="BT723" s="15"/>
      <c r="BU723" s="15"/>
      <c r="BV723" s="15"/>
      <c r="BW723" s="15"/>
      <c r="BX723" s="15"/>
      <c r="BY723" s="15"/>
      <c r="BZ723" s="15"/>
      <c r="CA723" s="8"/>
      <c r="CB723" s="8"/>
      <c r="CC723" s="8"/>
      <c r="CD723" s="8"/>
      <c r="CE723" s="8"/>
      <c r="CF723" s="8"/>
      <c r="CG723" s="8"/>
      <c r="CH723" s="8"/>
      <c r="CI723" s="8"/>
      <c r="CJ723" s="8"/>
      <c r="CK723" s="8"/>
      <c r="CL723" s="8"/>
      <c r="CM723" s="8"/>
      <c r="CN723" s="8"/>
      <c r="CO723" s="8"/>
      <c r="CP723" s="8"/>
      <c r="CQ723" s="8"/>
      <c r="CR723" s="8"/>
      <c r="CS723" s="8"/>
    </row>
    <row r="724" ht="14.25" customHeight="1">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15"/>
      <c r="AO724" s="15"/>
      <c r="AP724" s="15"/>
      <c r="AQ724" s="15"/>
      <c r="AR724" s="15"/>
      <c r="AS724" s="15"/>
      <c r="AT724" s="15"/>
      <c r="AU724" s="15"/>
      <c r="AV724" s="15"/>
      <c r="AW724" s="15"/>
      <c r="AX724" s="15"/>
      <c r="AY724" s="15"/>
      <c r="AZ724" s="15"/>
      <c r="BA724" s="15"/>
      <c r="BB724" s="15"/>
      <c r="BC724" s="15"/>
      <c r="BD724" s="15"/>
      <c r="BE724" s="15"/>
      <c r="BF724" s="15"/>
      <c r="BG724" s="15"/>
      <c r="BH724" s="15"/>
      <c r="BI724" s="15"/>
      <c r="BJ724" s="15"/>
      <c r="BK724" s="15"/>
      <c r="BL724" s="15"/>
      <c r="BM724" s="15"/>
      <c r="BN724" s="15"/>
      <c r="BO724" s="15"/>
      <c r="BP724" s="15"/>
      <c r="BQ724" s="15"/>
      <c r="BR724" s="15"/>
      <c r="BS724" s="15"/>
      <c r="BT724" s="15"/>
      <c r="BU724" s="15"/>
      <c r="BV724" s="15"/>
      <c r="BW724" s="15"/>
      <c r="BX724" s="15"/>
      <c r="BY724" s="15"/>
      <c r="BZ724" s="15"/>
      <c r="CA724" s="8"/>
      <c r="CB724" s="8"/>
      <c r="CC724" s="8"/>
      <c r="CD724" s="8"/>
      <c r="CE724" s="8"/>
      <c r="CF724" s="8"/>
      <c r="CG724" s="8"/>
      <c r="CH724" s="8"/>
      <c r="CI724" s="8"/>
      <c r="CJ724" s="8"/>
      <c r="CK724" s="8"/>
      <c r="CL724" s="8"/>
      <c r="CM724" s="8"/>
      <c r="CN724" s="8"/>
      <c r="CO724" s="8"/>
      <c r="CP724" s="8"/>
      <c r="CQ724" s="8"/>
      <c r="CR724" s="8"/>
      <c r="CS724" s="8"/>
    </row>
    <row r="725" ht="14.25" customHeight="1">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c r="AA725" s="15"/>
      <c r="AB725" s="15"/>
      <c r="AC725" s="15"/>
      <c r="AD725" s="15"/>
      <c r="AE725" s="15"/>
      <c r="AF725" s="15"/>
      <c r="AG725" s="15"/>
      <c r="AH725" s="15"/>
      <c r="AI725" s="15"/>
      <c r="AJ725" s="15"/>
      <c r="AK725" s="15"/>
      <c r="AL725" s="15"/>
      <c r="AM725" s="15"/>
      <c r="AN725" s="15"/>
      <c r="AO725" s="15"/>
      <c r="AP725" s="15"/>
      <c r="AQ725" s="15"/>
      <c r="AR725" s="15"/>
      <c r="AS725" s="15"/>
      <c r="AT725" s="15"/>
      <c r="AU725" s="15"/>
      <c r="AV725" s="15"/>
      <c r="AW725" s="15"/>
      <c r="AX725" s="15"/>
      <c r="AY725" s="15"/>
      <c r="AZ725" s="15"/>
      <c r="BA725" s="15"/>
      <c r="BB725" s="15"/>
      <c r="BC725" s="15"/>
      <c r="BD725" s="15"/>
      <c r="BE725" s="15"/>
      <c r="BF725" s="15"/>
      <c r="BG725" s="15"/>
      <c r="BH725" s="15"/>
      <c r="BI725" s="15"/>
      <c r="BJ725" s="15"/>
      <c r="BK725" s="15"/>
      <c r="BL725" s="15"/>
      <c r="BM725" s="15"/>
      <c r="BN725" s="15"/>
      <c r="BO725" s="15"/>
      <c r="BP725" s="15"/>
      <c r="BQ725" s="15"/>
      <c r="BR725" s="15"/>
      <c r="BS725" s="15"/>
      <c r="BT725" s="15"/>
      <c r="BU725" s="15"/>
      <c r="BV725" s="15"/>
      <c r="BW725" s="15"/>
      <c r="BX725" s="15"/>
      <c r="BY725" s="15"/>
      <c r="BZ725" s="15"/>
      <c r="CA725" s="8"/>
      <c r="CB725" s="8"/>
      <c r="CC725" s="8"/>
      <c r="CD725" s="8"/>
      <c r="CE725" s="8"/>
      <c r="CF725" s="8"/>
      <c r="CG725" s="8"/>
      <c r="CH725" s="8"/>
      <c r="CI725" s="8"/>
      <c r="CJ725" s="8"/>
      <c r="CK725" s="8"/>
      <c r="CL725" s="8"/>
      <c r="CM725" s="8"/>
      <c r="CN725" s="8"/>
      <c r="CO725" s="8"/>
      <c r="CP725" s="8"/>
      <c r="CQ725" s="8"/>
      <c r="CR725" s="8"/>
      <c r="CS725" s="8"/>
    </row>
    <row r="726" ht="14.25" customHeight="1">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c r="BC726" s="15"/>
      <c r="BD726" s="15"/>
      <c r="BE726" s="15"/>
      <c r="BF726" s="15"/>
      <c r="BG726" s="15"/>
      <c r="BH726" s="15"/>
      <c r="BI726" s="15"/>
      <c r="BJ726" s="15"/>
      <c r="BK726" s="15"/>
      <c r="BL726" s="15"/>
      <c r="BM726" s="15"/>
      <c r="BN726" s="15"/>
      <c r="BO726" s="15"/>
      <c r="BP726" s="15"/>
      <c r="BQ726" s="15"/>
      <c r="BR726" s="15"/>
      <c r="BS726" s="15"/>
      <c r="BT726" s="15"/>
      <c r="BU726" s="15"/>
      <c r="BV726" s="15"/>
      <c r="BW726" s="15"/>
      <c r="BX726" s="15"/>
      <c r="BY726" s="15"/>
      <c r="BZ726" s="15"/>
      <c r="CA726" s="8"/>
      <c r="CB726" s="8"/>
      <c r="CC726" s="8"/>
      <c r="CD726" s="8"/>
      <c r="CE726" s="8"/>
      <c r="CF726" s="8"/>
      <c r="CG726" s="8"/>
      <c r="CH726" s="8"/>
      <c r="CI726" s="8"/>
      <c r="CJ726" s="8"/>
      <c r="CK726" s="8"/>
      <c r="CL726" s="8"/>
      <c r="CM726" s="8"/>
      <c r="CN726" s="8"/>
      <c r="CO726" s="8"/>
      <c r="CP726" s="8"/>
      <c r="CQ726" s="8"/>
      <c r="CR726" s="8"/>
      <c r="CS726" s="8"/>
    </row>
    <row r="727" ht="14.25" customHeight="1">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c r="AA727" s="15"/>
      <c r="AB727" s="15"/>
      <c r="AC727" s="15"/>
      <c r="AD727" s="15"/>
      <c r="AE727" s="15"/>
      <c r="AF727" s="15"/>
      <c r="AG727" s="15"/>
      <c r="AH727" s="15"/>
      <c r="AI727" s="15"/>
      <c r="AJ727" s="15"/>
      <c r="AK727" s="15"/>
      <c r="AL727" s="15"/>
      <c r="AM727" s="15"/>
      <c r="AN727" s="15"/>
      <c r="AO727" s="15"/>
      <c r="AP727" s="15"/>
      <c r="AQ727" s="15"/>
      <c r="AR727" s="15"/>
      <c r="AS727" s="15"/>
      <c r="AT727" s="15"/>
      <c r="AU727" s="15"/>
      <c r="AV727" s="15"/>
      <c r="AW727" s="15"/>
      <c r="AX727" s="15"/>
      <c r="AY727" s="15"/>
      <c r="AZ727" s="15"/>
      <c r="BA727" s="15"/>
      <c r="BB727" s="15"/>
      <c r="BC727" s="15"/>
      <c r="BD727" s="15"/>
      <c r="BE727" s="15"/>
      <c r="BF727" s="15"/>
      <c r="BG727" s="15"/>
      <c r="BH727" s="15"/>
      <c r="BI727" s="15"/>
      <c r="BJ727" s="15"/>
      <c r="BK727" s="15"/>
      <c r="BL727" s="15"/>
      <c r="BM727" s="15"/>
      <c r="BN727" s="15"/>
      <c r="BO727" s="15"/>
      <c r="BP727" s="15"/>
      <c r="BQ727" s="15"/>
      <c r="BR727" s="15"/>
      <c r="BS727" s="15"/>
      <c r="BT727" s="15"/>
      <c r="BU727" s="15"/>
      <c r="BV727" s="15"/>
      <c r="BW727" s="15"/>
      <c r="BX727" s="15"/>
      <c r="BY727" s="15"/>
      <c r="BZ727" s="15"/>
      <c r="CA727" s="8"/>
      <c r="CB727" s="8"/>
      <c r="CC727" s="8"/>
      <c r="CD727" s="8"/>
      <c r="CE727" s="8"/>
      <c r="CF727" s="8"/>
      <c r="CG727" s="8"/>
      <c r="CH727" s="8"/>
      <c r="CI727" s="8"/>
      <c r="CJ727" s="8"/>
      <c r="CK727" s="8"/>
      <c r="CL727" s="8"/>
      <c r="CM727" s="8"/>
      <c r="CN727" s="8"/>
      <c r="CO727" s="8"/>
      <c r="CP727" s="8"/>
      <c r="CQ727" s="8"/>
      <c r="CR727" s="8"/>
      <c r="CS727" s="8"/>
    </row>
    <row r="728" ht="14.25" customHeight="1">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c r="BC728" s="15"/>
      <c r="BD728" s="15"/>
      <c r="BE728" s="15"/>
      <c r="BF728" s="15"/>
      <c r="BG728" s="15"/>
      <c r="BH728" s="15"/>
      <c r="BI728" s="15"/>
      <c r="BJ728" s="15"/>
      <c r="BK728" s="15"/>
      <c r="BL728" s="15"/>
      <c r="BM728" s="15"/>
      <c r="BN728" s="15"/>
      <c r="BO728" s="15"/>
      <c r="BP728" s="15"/>
      <c r="BQ728" s="15"/>
      <c r="BR728" s="15"/>
      <c r="BS728" s="15"/>
      <c r="BT728" s="15"/>
      <c r="BU728" s="15"/>
      <c r="BV728" s="15"/>
      <c r="BW728" s="15"/>
      <c r="BX728" s="15"/>
      <c r="BY728" s="15"/>
      <c r="BZ728" s="15"/>
      <c r="CA728" s="8"/>
      <c r="CB728" s="8"/>
      <c r="CC728" s="8"/>
      <c r="CD728" s="8"/>
      <c r="CE728" s="8"/>
      <c r="CF728" s="8"/>
      <c r="CG728" s="8"/>
      <c r="CH728" s="8"/>
      <c r="CI728" s="8"/>
      <c r="CJ728" s="8"/>
      <c r="CK728" s="8"/>
      <c r="CL728" s="8"/>
      <c r="CM728" s="8"/>
      <c r="CN728" s="8"/>
      <c r="CO728" s="8"/>
      <c r="CP728" s="8"/>
      <c r="CQ728" s="8"/>
      <c r="CR728" s="8"/>
      <c r="CS728" s="8"/>
    </row>
    <row r="729" ht="14.25" customHeight="1">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c r="AA729" s="15"/>
      <c r="AB729" s="15"/>
      <c r="AC729" s="15"/>
      <c r="AD729" s="15"/>
      <c r="AE729" s="15"/>
      <c r="AF729" s="15"/>
      <c r="AG729" s="15"/>
      <c r="AH729" s="15"/>
      <c r="AI729" s="15"/>
      <c r="AJ729" s="15"/>
      <c r="AK729" s="15"/>
      <c r="AL729" s="15"/>
      <c r="AM729" s="15"/>
      <c r="AN729" s="15"/>
      <c r="AO729" s="15"/>
      <c r="AP729" s="15"/>
      <c r="AQ729" s="15"/>
      <c r="AR729" s="15"/>
      <c r="AS729" s="15"/>
      <c r="AT729" s="15"/>
      <c r="AU729" s="15"/>
      <c r="AV729" s="15"/>
      <c r="AW729" s="15"/>
      <c r="AX729" s="15"/>
      <c r="AY729" s="15"/>
      <c r="AZ729" s="15"/>
      <c r="BA729" s="15"/>
      <c r="BB729" s="15"/>
      <c r="BC729" s="15"/>
      <c r="BD729" s="15"/>
      <c r="BE729" s="15"/>
      <c r="BF729" s="15"/>
      <c r="BG729" s="15"/>
      <c r="BH729" s="15"/>
      <c r="BI729" s="15"/>
      <c r="BJ729" s="15"/>
      <c r="BK729" s="15"/>
      <c r="BL729" s="15"/>
      <c r="BM729" s="15"/>
      <c r="BN729" s="15"/>
      <c r="BO729" s="15"/>
      <c r="BP729" s="15"/>
      <c r="BQ729" s="15"/>
      <c r="BR729" s="15"/>
      <c r="BS729" s="15"/>
      <c r="BT729" s="15"/>
      <c r="BU729" s="15"/>
      <c r="BV729" s="15"/>
      <c r="BW729" s="15"/>
      <c r="BX729" s="15"/>
      <c r="BY729" s="15"/>
      <c r="BZ729" s="15"/>
      <c r="CA729" s="8"/>
      <c r="CB729" s="8"/>
      <c r="CC729" s="8"/>
      <c r="CD729" s="8"/>
      <c r="CE729" s="8"/>
      <c r="CF729" s="8"/>
      <c r="CG729" s="8"/>
      <c r="CH729" s="8"/>
      <c r="CI729" s="8"/>
      <c r="CJ729" s="8"/>
      <c r="CK729" s="8"/>
      <c r="CL729" s="8"/>
      <c r="CM729" s="8"/>
      <c r="CN729" s="8"/>
      <c r="CO729" s="8"/>
      <c r="CP729" s="8"/>
      <c r="CQ729" s="8"/>
      <c r="CR729" s="8"/>
      <c r="CS729" s="8"/>
    </row>
    <row r="730" ht="14.25" customHeight="1">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c r="BC730" s="15"/>
      <c r="BD730" s="15"/>
      <c r="BE730" s="15"/>
      <c r="BF730" s="15"/>
      <c r="BG730" s="15"/>
      <c r="BH730" s="15"/>
      <c r="BI730" s="15"/>
      <c r="BJ730" s="15"/>
      <c r="BK730" s="15"/>
      <c r="BL730" s="15"/>
      <c r="BM730" s="15"/>
      <c r="BN730" s="15"/>
      <c r="BO730" s="15"/>
      <c r="BP730" s="15"/>
      <c r="BQ730" s="15"/>
      <c r="BR730" s="15"/>
      <c r="BS730" s="15"/>
      <c r="BT730" s="15"/>
      <c r="BU730" s="15"/>
      <c r="BV730" s="15"/>
      <c r="BW730" s="15"/>
      <c r="BX730" s="15"/>
      <c r="BY730" s="15"/>
      <c r="BZ730" s="15"/>
      <c r="CA730" s="8"/>
      <c r="CB730" s="8"/>
      <c r="CC730" s="8"/>
      <c r="CD730" s="8"/>
      <c r="CE730" s="8"/>
      <c r="CF730" s="8"/>
      <c r="CG730" s="8"/>
      <c r="CH730" s="8"/>
      <c r="CI730" s="8"/>
      <c r="CJ730" s="8"/>
      <c r="CK730" s="8"/>
      <c r="CL730" s="8"/>
      <c r="CM730" s="8"/>
      <c r="CN730" s="8"/>
      <c r="CO730" s="8"/>
      <c r="CP730" s="8"/>
      <c r="CQ730" s="8"/>
      <c r="CR730" s="8"/>
      <c r="CS730" s="8"/>
    </row>
    <row r="731" ht="14.25" customHeight="1">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c r="AA731" s="15"/>
      <c r="AB731" s="15"/>
      <c r="AC731" s="15"/>
      <c r="AD731" s="15"/>
      <c r="AE731" s="15"/>
      <c r="AF731" s="15"/>
      <c r="AG731" s="15"/>
      <c r="AH731" s="15"/>
      <c r="AI731" s="15"/>
      <c r="AJ731" s="15"/>
      <c r="AK731" s="15"/>
      <c r="AL731" s="15"/>
      <c r="AM731" s="15"/>
      <c r="AN731" s="15"/>
      <c r="AO731" s="15"/>
      <c r="AP731" s="15"/>
      <c r="AQ731" s="15"/>
      <c r="AR731" s="15"/>
      <c r="AS731" s="15"/>
      <c r="AT731" s="15"/>
      <c r="AU731" s="15"/>
      <c r="AV731" s="15"/>
      <c r="AW731" s="15"/>
      <c r="AX731" s="15"/>
      <c r="AY731" s="15"/>
      <c r="AZ731" s="15"/>
      <c r="BA731" s="15"/>
      <c r="BB731" s="15"/>
      <c r="BC731" s="15"/>
      <c r="BD731" s="15"/>
      <c r="BE731" s="15"/>
      <c r="BF731" s="15"/>
      <c r="BG731" s="15"/>
      <c r="BH731" s="15"/>
      <c r="BI731" s="15"/>
      <c r="BJ731" s="15"/>
      <c r="BK731" s="15"/>
      <c r="BL731" s="15"/>
      <c r="BM731" s="15"/>
      <c r="BN731" s="15"/>
      <c r="BO731" s="15"/>
      <c r="BP731" s="15"/>
      <c r="BQ731" s="15"/>
      <c r="BR731" s="15"/>
      <c r="BS731" s="15"/>
      <c r="BT731" s="15"/>
      <c r="BU731" s="15"/>
      <c r="BV731" s="15"/>
      <c r="BW731" s="15"/>
      <c r="BX731" s="15"/>
      <c r="BY731" s="15"/>
      <c r="BZ731" s="15"/>
      <c r="CA731" s="8"/>
      <c r="CB731" s="8"/>
      <c r="CC731" s="8"/>
      <c r="CD731" s="8"/>
      <c r="CE731" s="8"/>
      <c r="CF731" s="8"/>
      <c r="CG731" s="8"/>
      <c r="CH731" s="8"/>
      <c r="CI731" s="8"/>
      <c r="CJ731" s="8"/>
      <c r="CK731" s="8"/>
      <c r="CL731" s="8"/>
      <c r="CM731" s="8"/>
      <c r="CN731" s="8"/>
      <c r="CO731" s="8"/>
      <c r="CP731" s="8"/>
      <c r="CQ731" s="8"/>
      <c r="CR731" s="8"/>
      <c r="CS731" s="8"/>
    </row>
    <row r="732" ht="14.25" customHeight="1">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c r="BC732" s="15"/>
      <c r="BD732" s="15"/>
      <c r="BE732" s="15"/>
      <c r="BF732" s="15"/>
      <c r="BG732" s="15"/>
      <c r="BH732" s="15"/>
      <c r="BI732" s="15"/>
      <c r="BJ732" s="15"/>
      <c r="BK732" s="15"/>
      <c r="BL732" s="15"/>
      <c r="BM732" s="15"/>
      <c r="BN732" s="15"/>
      <c r="BO732" s="15"/>
      <c r="BP732" s="15"/>
      <c r="BQ732" s="15"/>
      <c r="BR732" s="15"/>
      <c r="BS732" s="15"/>
      <c r="BT732" s="15"/>
      <c r="BU732" s="15"/>
      <c r="BV732" s="15"/>
      <c r="BW732" s="15"/>
      <c r="BX732" s="15"/>
      <c r="BY732" s="15"/>
      <c r="BZ732" s="15"/>
      <c r="CA732" s="8"/>
      <c r="CB732" s="8"/>
      <c r="CC732" s="8"/>
      <c r="CD732" s="8"/>
      <c r="CE732" s="8"/>
      <c r="CF732" s="8"/>
      <c r="CG732" s="8"/>
      <c r="CH732" s="8"/>
      <c r="CI732" s="8"/>
      <c r="CJ732" s="8"/>
      <c r="CK732" s="8"/>
      <c r="CL732" s="8"/>
      <c r="CM732" s="8"/>
      <c r="CN732" s="8"/>
      <c r="CO732" s="8"/>
      <c r="CP732" s="8"/>
      <c r="CQ732" s="8"/>
      <c r="CR732" s="8"/>
      <c r="CS732" s="8"/>
    </row>
    <row r="733" ht="14.25" customHeight="1">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c r="AA733" s="15"/>
      <c r="AB733" s="15"/>
      <c r="AC733" s="15"/>
      <c r="AD733" s="15"/>
      <c r="AE733" s="15"/>
      <c r="AF733" s="15"/>
      <c r="AG733" s="15"/>
      <c r="AH733" s="15"/>
      <c r="AI733" s="15"/>
      <c r="AJ733" s="15"/>
      <c r="AK733" s="15"/>
      <c r="AL733" s="15"/>
      <c r="AM733" s="15"/>
      <c r="AN733" s="15"/>
      <c r="AO733" s="15"/>
      <c r="AP733" s="15"/>
      <c r="AQ733" s="15"/>
      <c r="AR733" s="15"/>
      <c r="AS733" s="15"/>
      <c r="AT733" s="15"/>
      <c r="AU733" s="15"/>
      <c r="AV733" s="15"/>
      <c r="AW733" s="15"/>
      <c r="AX733" s="15"/>
      <c r="AY733" s="15"/>
      <c r="AZ733" s="15"/>
      <c r="BA733" s="15"/>
      <c r="BB733" s="15"/>
      <c r="BC733" s="15"/>
      <c r="BD733" s="15"/>
      <c r="BE733" s="15"/>
      <c r="BF733" s="15"/>
      <c r="BG733" s="15"/>
      <c r="BH733" s="15"/>
      <c r="BI733" s="15"/>
      <c r="BJ733" s="15"/>
      <c r="BK733" s="15"/>
      <c r="BL733" s="15"/>
      <c r="BM733" s="15"/>
      <c r="BN733" s="15"/>
      <c r="BO733" s="15"/>
      <c r="BP733" s="15"/>
      <c r="BQ733" s="15"/>
      <c r="BR733" s="15"/>
      <c r="BS733" s="15"/>
      <c r="BT733" s="15"/>
      <c r="BU733" s="15"/>
      <c r="BV733" s="15"/>
      <c r="BW733" s="15"/>
      <c r="BX733" s="15"/>
      <c r="BY733" s="15"/>
      <c r="BZ733" s="15"/>
      <c r="CA733" s="8"/>
      <c r="CB733" s="8"/>
      <c r="CC733" s="8"/>
      <c r="CD733" s="8"/>
      <c r="CE733" s="8"/>
      <c r="CF733" s="8"/>
      <c r="CG733" s="8"/>
      <c r="CH733" s="8"/>
      <c r="CI733" s="8"/>
      <c r="CJ733" s="8"/>
      <c r="CK733" s="8"/>
      <c r="CL733" s="8"/>
      <c r="CM733" s="8"/>
      <c r="CN733" s="8"/>
      <c r="CO733" s="8"/>
      <c r="CP733" s="8"/>
      <c r="CQ733" s="8"/>
      <c r="CR733" s="8"/>
      <c r="CS733" s="8"/>
    </row>
    <row r="734" ht="14.25" customHeight="1">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c r="BC734" s="15"/>
      <c r="BD734" s="15"/>
      <c r="BE734" s="15"/>
      <c r="BF734" s="15"/>
      <c r="BG734" s="15"/>
      <c r="BH734" s="15"/>
      <c r="BI734" s="15"/>
      <c r="BJ734" s="15"/>
      <c r="BK734" s="15"/>
      <c r="BL734" s="15"/>
      <c r="BM734" s="15"/>
      <c r="BN734" s="15"/>
      <c r="BO734" s="15"/>
      <c r="BP734" s="15"/>
      <c r="BQ734" s="15"/>
      <c r="BR734" s="15"/>
      <c r="BS734" s="15"/>
      <c r="BT734" s="15"/>
      <c r="BU734" s="15"/>
      <c r="BV734" s="15"/>
      <c r="BW734" s="15"/>
      <c r="BX734" s="15"/>
      <c r="BY734" s="15"/>
      <c r="BZ734" s="15"/>
      <c r="CA734" s="8"/>
      <c r="CB734" s="8"/>
      <c r="CC734" s="8"/>
      <c r="CD734" s="8"/>
      <c r="CE734" s="8"/>
      <c r="CF734" s="8"/>
      <c r="CG734" s="8"/>
      <c r="CH734" s="8"/>
      <c r="CI734" s="8"/>
      <c r="CJ734" s="8"/>
      <c r="CK734" s="8"/>
      <c r="CL734" s="8"/>
      <c r="CM734" s="8"/>
      <c r="CN734" s="8"/>
      <c r="CO734" s="8"/>
      <c r="CP734" s="8"/>
      <c r="CQ734" s="8"/>
      <c r="CR734" s="8"/>
      <c r="CS734" s="8"/>
    </row>
    <row r="735" ht="14.25" customHeight="1">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5"/>
      <c r="BC735" s="15"/>
      <c r="BD735" s="15"/>
      <c r="BE735" s="15"/>
      <c r="BF735" s="15"/>
      <c r="BG735" s="15"/>
      <c r="BH735" s="15"/>
      <c r="BI735" s="15"/>
      <c r="BJ735" s="15"/>
      <c r="BK735" s="15"/>
      <c r="BL735" s="15"/>
      <c r="BM735" s="15"/>
      <c r="BN735" s="15"/>
      <c r="BO735" s="15"/>
      <c r="BP735" s="15"/>
      <c r="BQ735" s="15"/>
      <c r="BR735" s="15"/>
      <c r="BS735" s="15"/>
      <c r="BT735" s="15"/>
      <c r="BU735" s="15"/>
      <c r="BV735" s="15"/>
      <c r="BW735" s="15"/>
      <c r="BX735" s="15"/>
      <c r="BY735" s="15"/>
      <c r="BZ735" s="15"/>
      <c r="CA735" s="8"/>
      <c r="CB735" s="8"/>
      <c r="CC735" s="8"/>
      <c r="CD735" s="8"/>
      <c r="CE735" s="8"/>
      <c r="CF735" s="8"/>
      <c r="CG735" s="8"/>
      <c r="CH735" s="8"/>
      <c r="CI735" s="8"/>
      <c r="CJ735" s="8"/>
      <c r="CK735" s="8"/>
      <c r="CL735" s="8"/>
      <c r="CM735" s="8"/>
      <c r="CN735" s="8"/>
      <c r="CO735" s="8"/>
      <c r="CP735" s="8"/>
      <c r="CQ735" s="8"/>
      <c r="CR735" s="8"/>
      <c r="CS735" s="8"/>
    </row>
    <row r="736" ht="14.25" customHeight="1">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c r="BC736" s="15"/>
      <c r="BD736" s="15"/>
      <c r="BE736" s="15"/>
      <c r="BF736" s="15"/>
      <c r="BG736" s="15"/>
      <c r="BH736" s="15"/>
      <c r="BI736" s="15"/>
      <c r="BJ736" s="15"/>
      <c r="BK736" s="15"/>
      <c r="BL736" s="15"/>
      <c r="BM736" s="15"/>
      <c r="BN736" s="15"/>
      <c r="BO736" s="15"/>
      <c r="BP736" s="15"/>
      <c r="BQ736" s="15"/>
      <c r="BR736" s="15"/>
      <c r="BS736" s="15"/>
      <c r="BT736" s="15"/>
      <c r="BU736" s="15"/>
      <c r="BV736" s="15"/>
      <c r="BW736" s="15"/>
      <c r="BX736" s="15"/>
      <c r="BY736" s="15"/>
      <c r="BZ736" s="15"/>
      <c r="CA736" s="8"/>
      <c r="CB736" s="8"/>
      <c r="CC736" s="8"/>
      <c r="CD736" s="8"/>
      <c r="CE736" s="8"/>
      <c r="CF736" s="8"/>
      <c r="CG736" s="8"/>
      <c r="CH736" s="8"/>
      <c r="CI736" s="8"/>
      <c r="CJ736" s="8"/>
      <c r="CK736" s="8"/>
      <c r="CL736" s="8"/>
      <c r="CM736" s="8"/>
      <c r="CN736" s="8"/>
      <c r="CO736" s="8"/>
      <c r="CP736" s="8"/>
      <c r="CQ736" s="8"/>
      <c r="CR736" s="8"/>
      <c r="CS736" s="8"/>
    </row>
    <row r="737" ht="14.25" customHeight="1">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c r="AA737" s="15"/>
      <c r="AB737" s="15"/>
      <c r="AC737" s="15"/>
      <c r="AD737" s="15"/>
      <c r="AE737" s="15"/>
      <c r="AF737" s="15"/>
      <c r="AG737" s="15"/>
      <c r="AH737" s="15"/>
      <c r="AI737" s="15"/>
      <c r="AJ737" s="15"/>
      <c r="AK737" s="15"/>
      <c r="AL737" s="15"/>
      <c r="AM737" s="15"/>
      <c r="AN737" s="15"/>
      <c r="AO737" s="15"/>
      <c r="AP737" s="15"/>
      <c r="AQ737" s="15"/>
      <c r="AR737" s="15"/>
      <c r="AS737" s="15"/>
      <c r="AT737" s="15"/>
      <c r="AU737" s="15"/>
      <c r="AV737" s="15"/>
      <c r="AW737" s="15"/>
      <c r="AX737" s="15"/>
      <c r="AY737" s="15"/>
      <c r="AZ737" s="15"/>
      <c r="BA737" s="15"/>
      <c r="BB737" s="15"/>
      <c r="BC737" s="15"/>
      <c r="BD737" s="15"/>
      <c r="BE737" s="15"/>
      <c r="BF737" s="15"/>
      <c r="BG737" s="15"/>
      <c r="BH737" s="15"/>
      <c r="BI737" s="15"/>
      <c r="BJ737" s="15"/>
      <c r="BK737" s="15"/>
      <c r="BL737" s="15"/>
      <c r="BM737" s="15"/>
      <c r="BN737" s="15"/>
      <c r="BO737" s="15"/>
      <c r="BP737" s="15"/>
      <c r="BQ737" s="15"/>
      <c r="BR737" s="15"/>
      <c r="BS737" s="15"/>
      <c r="BT737" s="15"/>
      <c r="BU737" s="15"/>
      <c r="BV737" s="15"/>
      <c r="BW737" s="15"/>
      <c r="BX737" s="15"/>
      <c r="BY737" s="15"/>
      <c r="BZ737" s="15"/>
      <c r="CA737" s="8"/>
      <c r="CB737" s="8"/>
      <c r="CC737" s="8"/>
      <c r="CD737" s="8"/>
      <c r="CE737" s="8"/>
      <c r="CF737" s="8"/>
      <c r="CG737" s="8"/>
      <c r="CH737" s="8"/>
      <c r="CI737" s="8"/>
      <c r="CJ737" s="8"/>
      <c r="CK737" s="8"/>
      <c r="CL737" s="8"/>
      <c r="CM737" s="8"/>
      <c r="CN737" s="8"/>
      <c r="CO737" s="8"/>
      <c r="CP737" s="8"/>
      <c r="CQ737" s="8"/>
      <c r="CR737" s="8"/>
      <c r="CS737" s="8"/>
    </row>
    <row r="738" ht="14.25" customHeight="1">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c r="BC738" s="15"/>
      <c r="BD738" s="15"/>
      <c r="BE738" s="15"/>
      <c r="BF738" s="15"/>
      <c r="BG738" s="15"/>
      <c r="BH738" s="15"/>
      <c r="BI738" s="15"/>
      <c r="BJ738" s="15"/>
      <c r="BK738" s="15"/>
      <c r="BL738" s="15"/>
      <c r="BM738" s="15"/>
      <c r="BN738" s="15"/>
      <c r="BO738" s="15"/>
      <c r="BP738" s="15"/>
      <c r="BQ738" s="15"/>
      <c r="BR738" s="15"/>
      <c r="BS738" s="15"/>
      <c r="BT738" s="15"/>
      <c r="BU738" s="15"/>
      <c r="BV738" s="15"/>
      <c r="BW738" s="15"/>
      <c r="BX738" s="15"/>
      <c r="BY738" s="15"/>
      <c r="BZ738" s="15"/>
      <c r="CA738" s="8"/>
      <c r="CB738" s="8"/>
      <c r="CC738" s="8"/>
      <c r="CD738" s="8"/>
      <c r="CE738" s="8"/>
      <c r="CF738" s="8"/>
      <c r="CG738" s="8"/>
      <c r="CH738" s="8"/>
      <c r="CI738" s="8"/>
      <c r="CJ738" s="8"/>
      <c r="CK738" s="8"/>
      <c r="CL738" s="8"/>
      <c r="CM738" s="8"/>
      <c r="CN738" s="8"/>
      <c r="CO738" s="8"/>
      <c r="CP738" s="8"/>
      <c r="CQ738" s="8"/>
      <c r="CR738" s="8"/>
      <c r="CS738" s="8"/>
    </row>
    <row r="739" ht="14.25" customHeight="1">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c r="AA739" s="15"/>
      <c r="AB739" s="15"/>
      <c r="AC739" s="15"/>
      <c r="AD739" s="15"/>
      <c r="AE739" s="15"/>
      <c r="AF739" s="15"/>
      <c r="AG739" s="15"/>
      <c r="AH739" s="15"/>
      <c r="AI739" s="15"/>
      <c r="AJ739" s="15"/>
      <c r="AK739" s="15"/>
      <c r="AL739" s="15"/>
      <c r="AM739" s="15"/>
      <c r="AN739" s="15"/>
      <c r="AO739" s="15"/>
      <c r="AP739" s="15"/>
      <c r="AQ739" s="15"/>
      <c r="AR739" s="15"/>
      <c r="AS739" s="15"/>
      <c r="AT739" s="15"/>
      <c r="AU739" s="15"/>
      <c r="AV739" s="15"/>
      <c r="AW739" s="15"/>
      <c r="AX739" s="15"/>
      <c r="AY739" s="15"/>
      <c r="AZ739" s="15"/>
      <c r="BA739" s="15"/>
      <c r="BB739" s="15"/>
      <c r="BC739" s="15"/>
      <c r="BD739" s="15"/>
      <c r="BE739" s="15"/>
      <c r="BF739" s="15"/>
      <c r="BG739" s="15"/>
      <c r="BH739" s="15"/>
      <c r="BI739" s="15"/>
      <c r="BJ739" s="15"/>
      <c r="BK739" s="15"/>
      <c r="BL739" s="15"/>
      <c r="BM739" s="15"/>
      <c r="BN739" s="15"/>
      <c r="BO739" s="15"/>
      <c r="BP739" s="15"/>
      <c r="BQ739" s="15"/>
      <c r="BR739" s="15"/>
      <c r="BS739" s="15"/>
      <c r="BT739" s="15"/>
      <c r="BU739" s="15"/>
      <c r="BV739" s="15"/>
      <c r="BW739" s="15"/>
      <c r="BX739" s="15"/>
      <c r="BY739" s="15"/>
      <c r="BZ739" s="15"/>
      <c r="CA739" s="8"/>
      <c r="CB739" s="8"/>
      <c r="CC739" s="8"/>
      <c r="CD739" s="8"/>
      <c r="CE739" s="8"/>
      <c r="CF739" s="8"/>
      <c r="CG739" s="8"/>
      <c r="CH739" s="8"/>
      <c r="CI739" s="8"/>
      <c r="CJ739" s="8"/>
      <c r="CK739" s="8"/>
      <c r="CL739" s="8"/>
      <c r="CM739" s="8"/>
      <c r="CN739" s="8"/>
      <c r="CO739" s="8"/>
      <c r="CP739" s="8"/>
      <c r="CQ739" s="8"/>
      <c r="CR739" s="8"/>
      <c r="CS739" s="8"/>
    </row>
    <row r="740" ht="14.25" customHeight="1">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c r="BC740" s="15"/>
      <c r="BD740" s="15"/>
      <c r="BE740" s="15"/>
      <c r="BF740" s="15"/>
      <c r="BG740" s="15"/>
      <c r="BH740" s="15"/>
      <c r="BI740" s="15"/>
      <c r="BJ740" s="15"/>
      <c r="BK740" s="15"/>
      <c r="BL740" s="15"/>
      <c r="BM740" s="15"/>
      <c r="BN740" s="15"/>
      <c r="BO740" s="15"/>
      <c r="BP740" s="15"/>
      <c r="BQ740" s="15"/>
      <c r="BR740" s="15"/>
      <c r="BS740" s="15"/>
      <c r="BT740" s="15"/>
      <c r="BU740" s="15"/>
      <c r="BV740" s="15"/>
      <c r="BW740" s="15"/>
      <c r="BX740" s="15"/>
      <c r="BY740" s="15"/>
      <c r="BZ740" s="15"/>
      <c r="CA740" s="8"/>
      <c r="CB740" s="8"/>
      <c r="CC740" s="8"/>
      <c r="CD740" s="8"/>
      <c r="CE740" s="8"/>
      <c r="CF740" s="8"/>
      <c r="CG740" s="8"/>
      <c r="CH740" s="8"/>
      <c r="CI740" s="8"/>
      <c r="CJ740" s="8"/>
      <c r="CK740" s="8"/>
      <c r="CL740" s="8"/>
      <c r="CM740" s="8"/>
      <c r="CN740" s="8"/>
      <c r="CO740" s="8"/>
      <c r="CP740" s="8"/>
      <c r="CQ740" s="8"/>
      <c r="CR740" s="8"/>
      <c r="CS740" s="8"/>
    </row>
    <row r="741" ht="14.25" customHeight="1">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c r="AA741" s="15"/>
      <c r="AB741" s="15"/>
      <c r="AC741" s="15"/>
      <c r="AD741" s="15"/>
      <c r="AE741" s="15"/>
      <c r="AF741" s="15"/>
      <c r="AG741" s="15"/>
      <c r="AH741" s="15"/>
      <c r="AI741" s="15"/>
      <c r="AJ741" s="15"/>
      <c r="AK741" s="15"/>
      <c r="AL741" s="15"/>
      <c r="AM741" s="15"/>
      <c r="AN741" s="15"/>
      <c r="AO741" s="15"/>
      <c r="AP741" s="15"/>
      <c r="AQ741" s="15"/>
      <c r="AR741" s="15"/>
      <c r="AS741" s="15"/>
      <c r="AT741" s="15"/>
      <c r="AU741" s="15"/>
      <c r="AV741" s="15"/>
      <c r="AW741" s="15"/>
      <c r="AX741" s="15"/>
      <c r="AY741" s="15"/>
      <c r="AZ741" s="15"/>
      <c r="BA741" s="15"/>
      <c r="BB741" s="15"/>
      <c r="BC741" s="15"/>
      <c r="BD741" s="15"/>
      <c r="BE741" s="15"/>
      <c r="BF741" s="15"/>
      <c r="BG741" s="15"/>
      <c r="BH741" s="15"/>
      <c r="BI741" s="15"/>
      <c r="BJ741" s="15"/>
      <c r="BK741" s="15"/>
      <c r="BL741" s="15"/>
      <c r="BM741" s="15"/>
      <c r="BN741" s="15"/>
      <c r="BO741" s="15"/>
      <c r="BP741" s="15"/>
      <c r="BQ741" s="15"/>
      <c r="BR741" s="15"/>
      <c r="BS741" s="15"/>
      <c r="BT741" s="15"/>
      <c r="BU741" s="15"/>
      <c r="BV741" s="15"/>
      <c r="BW741" s="15"/>
      <c r="BX741" s="15"/>
      <c r="BY741" s="15"/>
      <c r="BZ741" s="15"/>
      <c r="CA741" s="8"/>
      <c r="CB741" s="8"/>
      <c r="CC741" s="8"/>
      <c r="CD741" s="8"/>
      <c r="CE741" s="8"/>
      <c r="CF741" s="8"/>
      <c r="CG741" s="8"/>
      <c r="CH741" s="8"/>
      <c r="CI741" s="8"/>
      <c r="CJ741" s="8"/>
      <c r="CK741" s="8"/>
      <c r="CL741" s="8"/>
      <c r="CM741" s="8"/>
      <c r="CN741" s="8"/>
      <c r="CO741" s="8"/>
      <c r="CP741" s="8"/>
      <c r="CQ741" s="8"/>
      <c r="CR741" s="8"/>
      <c r="CS741" s="8"/>
    </row>
    <row r="742" ht="14.25" customHeight="1">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c r="BC742" s="15"/>
      <c r="BD742" s="15"/>
      <c r="BE742" s="15"/>
      <c r="BF742" s="15"/>
      <c r="BG742" s="15"/>
      <c r="BH742" s="15"/>
      <c r="BI742" s="15"/>
      <c r="BJ742" s="15"/>
      <c r="BK742" s="15"/>
      <c r="BL742" s="15"/>
      <c r="BM742" s="15"/>
      <c r="BN742" s="15"/>
      <c r="BO742" s="15"/>
      <c r="BP742" s="15"/>
      <c r="BQ742" s="15"/>
      <c r="BR742" s="15"/>
      <c r="BS742" s="15"/>
      <c r="BT742" s="15"/>
      <c r="BU742" s="15"/>
      <c r="BV742" s="15"/>
      <c r="BW742" s="15"/>
      <c r="BX742" s="15"/>
      <c r="BY742" s="15"/>
      <c r="BZ742" s="15"/>
      <c r="CA742" s="8"/>
      <c r="CB742" s="8"/>
      <c r="CC742" s="8"/>
      <c r="CD742" s="8"/>
      <c r="CE742" s="8"/>
      <c r="CF742" s="8"/>
      <c r="CG742" s="8"/>
      <c r="CH742" s="8"/>
      <c r="CI742" s="8"/>
      <c r="CJ742" s="8"/>
      <c r="CK742" s="8"/>
      <c r="CL742" s="8"/>
      <c r="CM742" s="8"/>
      <c r="CN742" s="8"/>
      <c r="CO742" s="8"/>
      <c r="CP742" s="8"/>
      <c r="CQ742" s="8"/>
      <c r="CR742" s="8"/>
      <c r="CS742" s="8"/>
    </row>
    <row r="743" ht="14.25" customHeight="1">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c r="AA743" s="15"/>
      <c r="AB743" s="15"/>
      <c r="AC743" s="15"/>
      <c r="AD743" s="15"/>
      <c r="AE743" s="15"/>
      <c r="AF743" s="15"/>
      <c r="AG743" s="15"/>
      <c r="AH743" s="15"/>
      <c r="AI743" s="15"/>
      <c r="AJ743" s="15"/>
      <c r="AK743" s="15"/>
      <c r="AL743" s="15"/>
      <c r="AM743" s="15"/>
      <c r="AN743" s="15"/>
      <c r="AO743" s="15"/>
      <c r="AP743" s="15"/>
      <c r="AQ743" s="15"/>
      <c r="AR743" s="15"/>
      <c r="AS743" s="15"/>
      <c r="AT743" s="15"/>
      <c r="AU743" s="15"/>
      <c r="AV743" s="15"/>
      <c r="AW743" s="15"/>
      <c r="AX743" s="15"/>
      <c r="AY743" s="15"/>
      <c r="AZ743" s="15"/>
      <c r="BA743" s="15"/>
      <c r="BB743" s="15"/>
      <c r="BC743" s="15"/>
      <c r="BD743" s="15"/>
      <c r="BE743" s="15"/>
      <c r="BF743" s="15"/>
      <c r="BG743" s="15"/>
      <c r="BH743" s="15"/>
      <c r="BI743" s="15"/>
      <c r="BJ743" s="15"/>
      <c r="BK743" s="15"/>
      <c r="BL743" s="15"/>
      <c r="BM743" s="15"/>
      <c r="BN743" s="15"/>
      <c r="BO743" s="15"/>
      <c r="BP743" s="15"/>
      <c r="BQ743" s="15"/>
      <c r="BR743" s="15"/>
      <c r="BS743" s="15"/>
      <c r="BT743" s="15"/>
      <c r="BU743" s="15"/>
      <c r="BV743" s="15"/>
      <c r="BW743" s="15"/>
      <c r="BX743" s="15"/>
      <c r="BY743" s="15"/>
      <c r="BZ743" s="15"/>
      <c r="CA743" s="8"/>
      <c r="CB743" s="8"/>
      <c r="CC743" s="8"/>
      <c r="CD743" s="8"/>
      <c r="CE743" s="8"/>
      <c r="CF743" s="8"/>
      <c r="CG743" s="8"/>
      <c r="CH743" s="8"/>
      <c r="CI743" s="8"/>
      <c r="CJ743" s="8"/>
      <c r="CK743" s="8"/>
      <c r="CL743" s="8"/>
      <c r="CM743" s="8"/>
      <c r="CN743" s="8"/>
      <c r="CO743" s="8"/>
      <c r="CP743" s="8"/>
      <c r="CQ743" s="8"/>
      <c r="CR743" s="8"/>
      <c r="CS743" s="8"/>
    </row>
    <row r="744" ht="14.25" customHeight="1">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c r="BC744" s="15"/>
      <c r="BD744" s="15"/>
      <c r="BE744" s="15"/>
      <c r="BF744" s="15"/>
      <c r="BG744" s="15"/>
      <c r="BH744" s="15"/>
      <c r="BI744" s="15"/>
      <c r="BJ744" s="15"/>
      <c r="BK744" s="15"/>
      <c r="BL744" s="15"/>
      <c r="BM744" s="15"/>
      <c r="BN744" s="15"/>
      <c r="BO744" s="15"/>
      <c r="BP744" s="15"/>
      <c r="BQ744" s="15"/>
      <c r="BR744" s="15"/>
      <c r="BS744" s="15"/>
      <c r="BT744" s="15"/>
      <c r="BU744" s="15"/>
      <c r="BV744" s="15"/>
      <c r="BW744" s="15"/>
      <c r="BX744" s="15"/>
      <c r="BY744" s="15"/>
      <c r="BZ744" s="15"/>
      <c r="CA744" s="8"/>
      <c r="CB744" s="8"/>
      <c r="CC744" s="8"/>
      <c r="CD744" s="8"/>
      <c r="CE744" s="8"/>
      <c r="CF744" s="8"/>
      <c r="CG744" s="8"/>
      <c r="CH744" s="8"/>
      <c r="CI744" s="8"/>
      <c r="CJ744" s="8"/>
      <c r="CK744" s="8"/>
      <c r="CL744" s="8"/>
      <c r="CM744" s="8"/>
      <c r="CN744" s="8"/>
      <c r="CO744" s="8"/>
      <c r="CP744" s="8"/>
      <c r="CQ744" s="8"/>
      <c r="CR744" s="8"/>
      <c r="CS744" s="8"/>
    </row>
    <row r="745" ht="14.25" customHeight="1">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c r="AA745" s="15"/>
      <c r="AB745" s="15"/>
      <c r="AC745" s="15"/>
      <c r="AD745" s="15"/>
      <c r="AE745" s="15"/>
      <c r="AF745" s="15"/>
      <c r="AG745" s="15"/>
      <c r="AH745" s="15"/>
      <c r="AI745" s="15"/>
      <c r="AJ745" s="15"/>
      <c r="AK745" s="15"/>
      <c r="AL745" s="15"/>
      <c r="AM745" s="15"/>
      <c r="AN745" s="15"/>
      <c r="AO745" s="15"/>
      <c r="AP745" s="15"/>
      <c r="AQ745" s="15"/>
      <c r="AR745" s="15"/>
      <c r="AS745" s="15"/>
      <c r="AT745" s="15"/>
      <c r="AU745" s="15"/>
      <c r="AV745" s="15"/>
      <c r="AW745" s="15"/>
      <c r="AX745" s="15"/>
      <c r="AY745" s="15"/>
      <c r="AZ745" s="15"/>
      <c r="BA745" s="15"/>
      <c r="BB745" s="15"/>
      <c r="BC745" s="15"/>
      <c r="BD745" s="15"/>
      <c r="BE745" s="15"/>
      <c r="BF745" s="15"/>
      <c r="BG745" s="15"/>
      <c r="BH745" s="15"/>
      <c r="BI745" s="15"/>
      <c r="BJ745" s="15"/>
      <c r="BK745" s="15"/>
      <c r="BL745" s="15"/>
      <c r="BM745" s="15"/>
      <c r="BN745" s="15"/>
      <c r="BO745" s="15"/>
      <c r="BP745" s="15"/>
      <c r="BQ745" s="15"/>
      <c r="BR745" s="15"/>
      <c r="BS745" s="15"/>
      <c r="BT745" s="15"/>
      <c r="BU745" s="15"/>
      <c r="BV745" s="15"/>
      <c r="BW745" s="15"/>
      <c r="BX745" s="15"/>
      <c r="BY745" s="15"/>
      <c r="BZ745" s="15"/>
      <c r="CA745" s="8"/>
      <c r="CB745" s="8"/>
      <c r="CC745" s="8"/>
      <c r="CD745" s="8"/>
      <c r="CE745" s="8"/>
      <c r="CF745" s="8"/>
      <c r="CG745" s="8"/>
      <c r="CH745" s="8"/>
      <c r="CI745" s="8"/>
      <c r="CJ745" s="8"/>
      <c r="CK745" s="8"/>
      <c r="CL745" s="8"/>
      <c r="CM745" s="8"/>
      <c r="CN745" s="8"/>
      <c r="CO745" s="8"/>
      <c r="CP745" s="8"/>
      <c r="CQ745" s="8"/>
      <c r="CR745" s="8"/>
      <c r="CS745" s="8"/>
    </row>
    <row r="746" ht="14.25" customHeight="1">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c r="BC746" s="15"/>
      <c r="BD746" s="15"/>
      <c r="BE746" s="15"/>
      <c r="BF746" s="15"/>
      <c r="BG746" s="15"/>
      <c r="BH746" s="15"/>
      <c r="BI746" s="15"/>
      <c r="BJ746" s="15"/>
      <c r="BK746" s="15"/>
      <c r="BL746" s="15"/>
      <c r="BM746" s="15"/>
      <c r="BN746" s="15"/>
      <c r="BO746" s="15"/>
      <c r="BP746" s="15"/>
      <c r="BQ746" s="15"/>
      <c r="BR746" s="15"/>
      <c r="BS746" s="15"/>
      <c r="BT746" s="15"/>
      <c r="BU746" s="15"/>
      <c r="BV746" s="15"/>
      <c r="BW746" s="15"/>
      <c r="BX746" s="15"/>
      <c r="BY746" s="15"/>
      <c r="BZ746" s="15"/>
      <c r="CA746" s="8"/>
      <c r="CB746" s="8"/>
      <c r="CC746" s="8"/>
      <c r="CD746" s="8"/>
      <c r="CE746" s="8"/>
      <c r="CF746" s="8"/>
      <c r="CG746" s="8"/>
      <c r="CH746" s="8"/>
      <c r="CI746" s="8"/>
      <c r="CJ746" s="8"/>
      <c r="CK746" s="8"/>
      <c r="CL746" s="8"/>
      <c r="CM746" s="8"/>
      <c r="CN746" s="8"/>
      <c r="CO746" s="8"/>
      <c r="CP746" s="8"/>
      <c r="CQ746" s="8"/>
      <c r="CR746" s="8"/>
      <c r="CS746" s="8"/>
    </row>
    <row r="747" ht="14.25" customHeight="1">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c r="AA747" s="15"/>
      <c r="AB747" s="15"/>
      <c r="AC747" s="15"/>
      <c r="AD747" s="15"/>
      <c r="AE747" s="15"/>
      <c r="AF747" s="15"/>
      <c r="AG747" s="15"/>
      <c r="AH747" s="15"/>
      <c r="AI747" s="15"/>
      <c r="AJ747" s="15"/>
      <c r="AK747" s="15"/>
      <c r="AL747" s="15"/>
      <c r="AM747" s="15"/>
      <c r="AN747" s="15"/>
      <c r="AO747" s="15"/>
      <c r="AP747" s="15"/>
      <c r="AQ747" s="15"/>
      <c r="AR747" s="15"/>
      <c r="AS747" s="15"/>
      <c r="AT747" s="15"/>
      <c r="AU747" s="15"/>
      <c r="AV747" s="15"/>
      <c r="AW747" s="15"/>
      <c r="AX747" s="15"/>
      <c r="AY747" s="15"/>
      <c r="AZ747" s="15"/>
      <c r="BA747" s="15"/>
      <c r="BB747" s="15"/>
      <c r="BC747" s="15"/>
      <c r="BD747" s="15"/>
      <c r="BE747" s="15"/>
      <c r="BF747" s="15"/>
      <c r="BG747" s="15"/>
      <c r="BH747" s="15"/>
      <c r="BI747" s="15"/>
      <c r="BJ747" s="15"/>
      <c r="BK747" s="15"/>
      <c r="BL747" s="15"/>
      <c r="BM747" s="15"/>
      <c r="BN747" s="15"/>
      <c r="BO747" s="15"/>
      <c r="BP747" s="15"/>
      <c r="BQ747" s="15"/>
      <c r="BR747" s="15"/>
      <c r="BS747" s="15"/>
      <c r="BT747" s="15"/>
      <c r="BU747" s="15"/>
      <c r="BV747" s="15"/>
      <c r="BW747" s="15"/>
      <c r="BX747" s="15"/>
      <c r="BY747" s="15"/>
      <c r="BZ747" s="15"/>
      <c r="CA747" s="8"/>
      <c r="CB747" s="8"/>
      <c r="CC747" s="8"/>
      <c r="CD747" s="8"/>
      <c r="CE747" s="8"/>
      <c r="CF747" s="8"/>
      <c r="CG747" s="8"/>
      <c r="CH747" s="8"/>
      <c r="CI747" s="8"/>
      <c r="CJ747" s="8"/>
      <c r="CK747" s="8"/>
      <c r="CL747" s="8"/>
      <c r="CM747" s="8"/>
      <c r="CN747" s="8"/>
      <c r="CO747" s="8"/>
      <c r="CP747" s="8"/>
      <c r="CQ747" s="8"/>
      <c r="CR747" s="8"/>
      <c r="CS747" s="8"/>
    </row>
    <row r="748" ht="14.25" customHeight="1">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c r="BC748" s="15"/>
      <c r="BD748" s="15"/>
      <c r="BE748" s="15"/>
      <c r="BF748" s="15"/>
      <c r="BG748" s="15"/>
      <c r="BH748" s="15"/>
      <c r="BI748" s="15"/>
      <c r="BJ748" s="15"/>
      <c r="BK748" s="15"/>
      <c r="BL748" s="15"/>
      <c r="BM748" s="15"/>
      <c r="BN748" s="15"/>
      <c r="BO748" s="15"/>
      <c r="BP748" s="15"/>
      <c r="BQ748" s="15"/>
      <c r="BR748" s="15"/>
      <c r="BS748" s="15"/>
      <c r="BT748" s="15"/>
      <c r="BU748" s="15"/>
      <c r="BV748" s="15"/>
      <c r="BW748" s="15"/>
      <c r="BX748" s="15"/>
      <c r="BY748" s="15"/>
      <c r="BZ748" s="15"/>
      <c r="CA748" s="8"/>
      <c r="CB748" s="8"/>
      <c r="CC748" s="8"/>
      <c r="CD748" s="8"/>
      <c r="CE748" s="8"/>
      <c r="CF748" s="8"/>
      <c r="CG748" s="8"/>
      <c r="CH748" s="8"/>
      <c r="CI748" s="8"/>
      <c r="CJ748" s="8"/>
      <c r="CK748" s="8"/>
      <c r="CL748" s="8"/>
      <c r="CM748" s="8"/>
      <c r="CN748" s="8"/>
      <c r="CO748" s="8"/>
      <c r="CP748" s="8"/>
      <c r="CQ748" s="8"/>
      <c r="CR748" s="8"/>
      <c r="CS748" s="8"/>
    </row>
    <row r="749" ht="14.25" customHeight="1">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c r="AA749" s="15"/>
      <c r="AB749" s="15"/>
      <c r="AC749" s="15"/>
      <c r="AD749" s="15"/>
      <c r="AE749" s="15"/>
      <c r="AF749" s="15"/>
      <c r="AG749" s="15"/>
      <c r="AH749" s="15"/>
      <c r="AI749" s="15"/>
      <c r="AJ749" s="15"/>
      <c r="AK749" s="15"/>
      <c r="AL749" s="15"/>
      <c r="AM749" s="15"/>
      <c r="AN749" s="15"/>
      <c r="AO749" s="15"/>
      <c r="AP749" s="15"/>
      <c r="AQ749" s="15"/>
      <c r="AR749" s="15"/>
      <c r="AS749" s="15"/>
      <c r="AT749" s="15"/>
      <c r="AU749" s="15"/>
      <c r="AV749" s="15"/>
      <c r="AW749" s="15"/>
      <c r="AX749" s="15"/>
      <c r="AY749" s="15"/>
      <c r="AZ749" s="15"/>
      <c r="BA749" s="15"/>
      <c r="BB749" s="15"/>
      <c r="BC749" s="15"/>
      <c r="BD749" s="15"/>
      <c r="BE749" s="15"/>
      <c r="BF749" s="15"/>
      <c r="BG749" s="15"/>
      <c r="BH749" s="15"/>
      <c r="BI749" s="15"/>
      <c r="BJ749" s="15"/>
      <c r="BK749" s="15"/>
      <c r="BL749" s="15"/>
      <c r="BM749" s="15"/>
      <c r="BN749" s="15"/>
      <c r="BO749" s="15"/>
      <c r="BP749" s="15"/>
      <c r="BQ749" s="15"/>
      <c r="BR749" s="15"/>
      <c r="BS749" s="15"/>
      <c r="BT749" s="15"/>
      <c r="BU749" s="15"/>
      <c r="BV749" s="15"/>
      <c r="BW749" s="15"/>
      <c r="BX749" s="15"/>
      <c r="BY749" s="15"/>
      <c r="BZ749" s="15"/>
      <c r="CA749" s="8"/>
      <c r="CB749" s="8"/>
      <c r="CC749" s="8"/>
      <c r="CD749" s="8"/>
      <c r="CE749" s="8"/>
      <c r="CF749" s="8"/>
      <c r="CG749" s="8"/>
      <c r="CH749" s="8"/>
      <c r="CI749" s="8"/>
      <c r="CJ749" s="8"/>
      <c r="CK749" s="8"/>
      <c r="CL749" s="8"/>
      <c r="CM749" s="8"/>
      <c r="CN749" s="8"/>
      <c r="CO749" s="8"/>
      <c r="CP749" s="8"/>
      <c r="CQ749" s="8"/>
      <c r="CR749" s="8"/>
      <c r="CS749" s="8"/>
    </row>
    <row r="750" ht="14.25" customHeight="1">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c r="BC750" s="15"/>
      <c r="BD750" s="15"/>
      <c r="BE750" s="15"/>
      <c r="BF750" s="15"/>
      <c r="BG750" s="15"/>
      <c r="BH750" s="15"/>
      <c r="BI750" s="15"/>
      <c r="BJ750" s="15"/>
      <c r="BK750" s="15"/>
      <c r="BL750" s="15"/>
      <c r="BM750" s="15"/>
      <c r="BN750" s="15"/>
      <c r="BO750" s="15"/>
      <c r="BP750" s="15"/>
      <c r="BQ750" s="15"/>
      <c r="BR750" s="15"/>
      <c r="BS750" s="15"/>
      <c r="BT750" s="15"/>
      <c r="BU750" s="15"/>
      <c r="BV750" s="15"/>
      <c r="BW750" s="15"/>
      <c r="BX750" s="15"/>
      <c r="BY750" s="15"/>
      <c r="BZ750" s="15"/>
      <c r="CA750" s="8"/>
      <c r="CB750" s="8"/>
      <c r="CC750" s="8"/>
      <c r="CD750" s="8"/>
      <c r="CE750" s="8"/>
      <c r="CF750" s="8"/>
      <c r="CG750" s="8"/>
      <c r="CH750" s="8"/>
      <c r="CI750" s="8"/>
      <c r="CJ750" s="8"/>
      <c r="CK750" s="8"/>
      <c r="CL750" s="8"/>
      <c r="CM750" s="8"/>
      <c r="CN750" s="8"/>
      <c r="CO750" s="8"/>
      <c r="CP750" s="8"/>
      <c r="CQ750" s="8"/>
      <c r="CR750" s="8"/>
      <c r="CS750" s="8"/>
    </row>
    <row r="751" ht="14.25" customHeight="1">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c r="AA751" s="15"/>
      <c r="AB751" s="15"/>
      <c r="AC751" s="15"/>
      <c r="AD751" s="15"/>
      <c r="AE751" s="15"/>
      <c r="AF751" s="15"/>
      <c r="AG751" s="15"/>
      <c r="AH751" s="15"/>
      <c r="AI751" s="15"/>
      <c r="AJ751" s="15"/>
      <c r="AK751" s="15"/>
      <c r="AL751" s="15"/>
      <c r="AM751" s="15"/>
      <c r="AN751" s="15"/>
      <c r="AO751" s="15"/>
      <c r="AP751" s="15"/>
      <c r="AQ751" s="15"/>
      <c r="AR751" s="15"/>
      <c r="AS751" s="15"/>
      <c r="AT751" s="15"/>
      <c r="AU751" s="15"/>
      <c r="AV751" s="15"/>
      <c r="AW751" s="15"/>
      <c r="AX751" s="15"/>
      <c r="AY751" s="15"/>
      <c r="AZ751" s="15"/>
      <c r="BA751" s="15"/>
      <c r="BB751" s="15"/>
      <c r="BC751" s="15"/>
      <c r="BD751" s="15"/>
      <c r="BE751" s="15"/>
      <c r="BF751" s="15"/>
      <c r="BG751" s="15"/>
      <c r="BH751" s="15"/>
      <c r="BI751" s="15"/>
      <c r="BJ751" s="15"/>
      <c r="BK751" s="15"/>
      <c r="BL751" s="15"/>
      <c r="BM751" s="15"/>
      <c r="BN751" s="15"/>
      <c r="BO751" s="15"/>
      <c r="BP751" s="15"/>
      <c r="BQ751" s="15"/>
      <c r="BR751" s="15"/>
      <c r="BS751" s="15"/>
      <c r="BT751" s="15"/>
      <c r="BU751" s="15"/>
      <c r="BV751" s="15"/>
      <c r="BW751" s="15"/>
      <c r="BX751" s="15"/>
      <c r="BY751" s="15"/>
      <c r="BZ751" s="15"/>
      <c r="CA751" s="8"/>
      <c r="CB751" s="8"/>
      <c r="CC751" s="8"/>
      <c r="CD751" s="8"/>
      <c r="CE751" s="8"/>
      <c r="CF751" s="8"/>
      <c r="CG751" s="8"/>
      <c r="CH751" s="8"/>
      <c r="CI751" s="8"/>
      <c r="CJ751" s="8"/>
      <c r="CK751" s="8"/>
      <c r="CL751" s="8"/>
      <c r="CM751" s="8"/>
      <c r="CN751" s="8"/>
      <c r="CO751" s="8"/>
      <c r="CP751" s="8"/>
      <c r="CQ751" s="8"/>
      <c r="CR751" s="8"/>
      <c r="CS751" s="8"/>
    </row>
    <row r="752" ht="14.25" customHeight="1">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c r="BC752" s="15"/>
      <c r="BD752" s="15"/>
      <c r="BE752" s="15"/>
      <c r="BF752" s="15"/>
      <c r="BG752" s="15"/>
      <c r="BH752" s="15"/>
      <c r="BI752" s="15"/>
      <c r="BJ752" s="15"/>
      <c r="BK752" s="15"/>
      <c r="BL752" s="15"/>
      <c r="BM752" s="15"/>
      <c r="BN752" s="15"/>
      <c r="BO752" s="15"/>
      <c r="BP752" s="15"/>
      <c r="BQ752" s="15"/>
      <c r="BR752" s="15"/>
      <c r="BS752" s="15"/>
      <c r="BT752" s="15"/>
      <c r="BU752" s="15"/>
      <c r="BV752" s="15"/>
      <c r="BW752" s="15"/>
      <c r="BX752" s="15"/>
      <c r="BY752" s="15"/>
      <c r="BZ752" s="15"/>
      <c r="CA752" s="8"/>
      <c r="CB752" s="8"/>
      <c r="CC752" s="8"/>
      <c r="CD752" s="8"/>
      <c r="CE752" s="8"/>
      <c r="CF752" s="8"/>
      <c r="CG752" s="8"/>
      <c r="CH752" s="8"/>
      <c r="CI752" s="8"/>
      <c r="CJ752" s="8"/>
      <c r="CK752" s="8"/>
      <c r="CL752" s="8"/>
      <c r="CM752" s="8"/>
      <c r="CN752" s="8"/>
      <c r="CO752" s="8"/>
      <c r="CP752" s="8"/>
      <c r="CQ752" s="8"/>
      <c r="CR752" s="8"/>
      <c r="CS752" s="8"/>
    </row>
    <row r="753" ht="14.25" customHeight="1">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c r="AA753" s="15"/>
      <c r="AB753" s="15"/>
      <c r="AC753" s="15"/>
      <c r="AD753" s="15"/>
      <c r="AE753" s="15"/>
      <c r="AF753" s="15"/>
      <c r="AG753" s="15"/>
      <c r="AH753" s="15"/>
      <c r="AI753" s="15"/>
      <c r="AJ753" s="15"/>
      <c r="AK753" s="15"/>
      <c r="AL753" s="15"/>
      <c r="AM753" s="15"/>
      <c r="AN753" s="15"/>
      <c r="AO753" s="15"/>
      <c r="AP753" s="15"/>
      <c r="AQ753" s="15"/>
      <c r="AR753" s="15"/>
      <c r="AS753" s="15"/>
      <c r="AT753" s="15"/>
      <c r="AU753" s="15"/>
      <c r="AV753" s="15"/>
      <c r="AW753" s="15"/>
      <c r="AX753" s="15"/>
      <c r="AY753" s="15"/>
      <c r="AZ753" s="15"/>
      <c r="BA753" s="15"/>
      <c r="BB753" s="15"/>
      <c r="BC753" s="15"/>
      <c r="BD753" s="15"/>
      <c r="BE753" s="15"/>
      <c r="BF753" s="15"/>
      <c r="BG753" s="15"/>
      <c r="BH753" s="15"/>
      <c r="BI753" s="15"/>
      <c r="BJ753" s="15"/>
      <c r="BK753" s="15"/>
      <c r="BL753" s="15"/>
      <c r="BM753" s="15"/>
      <c r="BN753" s="15"/>
      <c r="BO753" s="15"/>
      <c r="BP753" s="15"/>
      <c r="BQ753" s="15"/>
      <c r="BR753" s="15"/>
      <c r="BS753" s="15"/>
      <c r="BT753" s="15"/>
      <c r="BU753" s="15"/>
      <c r="BV753" s="15"/>
      <c r="BW753" s="15"/>
      <c r="BX753" s="15"/>
      <c r="BY753" s="15"/>
      <c r="BZ753" s="15"/>
      <c r="CA753" s="8"/>
      <c r="CB753" s="8"/>
      <c r="CC753" s="8"/>
      <c r="CD753" s="8"/>
      <c r="CE753" s="8"/>
      <c r="CF753" s="8"/>
      <c r="CG753" s="8"/>
      <c r="CH753" s="8"/>
      <c r="CI753" s="8"/>
      <c r="CJ753" s="8"/>
      <c r="CK753" s="8"/>
      <c r="CL753" s="8"/>
      <c r="CM753" s="8"/>
      <c r="CN753" s="8"/>
      <c r="CO753" s="8"/>
      <c r="CP753" s="8"/>
      <c r="CQ753" s="8"/>
      <c r="CR753" s="8"/>
      <c r="CS753" s="8"/>
    </row>
    <row r="754" ht="14.25" customHeight="1">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c r="BC754" s="15"/>
      <c r="BD754" s="15"/>
      <c r="BE754" s="15"/>
      <c r="BF754" s="15"/>
      <c r="BG754" s="15"/>
      <c r="BH754" s="15"/>
      <c r="BI754" s="15"/>
      <c r="BJ754" s="15"/>
      <c r="BK754" s="15"/>
      <c r="BL754" s="15"/>
      <c r="BM754" s="15"/>
      <c r="BN754" s="15"/>
      <c r="BO754" s="15"/>
      <c r="BP754" s="15"/>
      <c r="BQ754" s="15"/>
      <c r="BR754" s="15"/>
      <c r="BS754" s="15"/>
      <c r="BT754" s="15"/>
      <c r="BU754" s="15"/>
      <c r="BV754" s="15"/>
      <c r="BW754" s="15"/>
      <c r="BX754" s="15"/>
      <c r="BY754" s="15"/>
      <c r="BZ754" s="15"/>
      <c r="CA754" s="8"/>
      <c r="CB754" s="8"/>
      <c r="CC754" s="8"/>
      <c r="CD754" s="8"/>
      <c r="CE754" s="8"/>
      <c r="CF754" s="8"/>
      <c r="CG754" s="8"/>
      <c r="CH754" s="8"/>
      <c r="CI754" s="8"/>
      <c r="CJ754" s="8"/>
      <c r="CK754" s="8"/>
      <c r="CL754" s="8"/>
      <c r="CM754" s="8"/>
      <c r="CN754" s="8"/>
      <c r="CO754" s="8"/>
      <c r="CP754" s="8"/>
      <c r="CQ754" s="8"/>
      <c r="CR754" s="8"/>
      <c r="CS754" s="8"/>
    </row>
    <row r="755" ht="14.25" customHeight="1">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c r="AA755" s="15"/>
      <c r="AB755" s="15"/>
      <c r="AC755" s="15"/>
      <c r="AD755" s="15"/>
      <c r="AE755" s="15"/>
      <c r="AF755" s="15"/>
      <c r="AG755" s="15"/>
      <c r="AH755" s="15"/>
      <c r="AI755" s="15"/>
      <c r="AJ755" s="15"/>
      <c r="AK755" s="15"/>
      <c r="AL755" s="15"/>
      <c r="AM755" s="15"/>
      <c r="AN755" s="15"/>
      <c r="AO755" s="15"/>
      <c r="AP755" s="15"/>
      <c r="AQ755" s="15"/>
      <c r="AR755" s="15"/>
      <c r="AS755" s="15"/>
      <c r="AT755" s="15"/>
      <c r="AU755" s="15"/>
      <c r="AV755" s="15"/>
      <c r="AW755" s="15"/>
      <c r="AX755" s="15"/>
      <c r="AY755" s="15"/>
      <c r="AZ755" s="15"/>
      <c r="BA755" s="15"/>
      <c r="BB755" s="15"/>
      <c r="BC755" s="15"/>
      <c r="BD755" s="15"/>
      <c r="BE755" s="15"/>
      <c r="BF755" s="15"/>
      <c r="BG755" s="15"/>
      <c r="BH755" s="15"/>
      <c r="BI755" s="15"/>
      <c r="BJ755" s="15"/>
      <c r="BK755" s="15"/>
      <c r="BL755" s="15"/>
      <c r="BM755" s="15"/>
      <c r="BN755" s="15"/>
      <c r="BO755" s="15"/>
      <c r="BP755" s="15"/>
      <c r="BQ755" s="15"/>
      <c r="BR755" s="15"/>
      <c r="BS755" s="15"/>
      <c r="BT755" s="15"/>
      <c r="BU755" s="15"/>
      <c r="BV755" s="15"/>
      <c r="BW755" s="15"/>
      <c r="BX755" s="15"/>
      <c r="BY755" s="15"/>
      <c r="BZ755" s="15"/>
      <c r="CA755" s="8"/>
      <c r="CB755" s="8"/>
      <c r="CC755" s="8"/>
      <c r="CD755" s="8"/>
      <c r="CE755" s="8"/>
      <c r="CF755" s="8"/>
      <c r="CG755" s="8"/>
      <c r="CH755" s="8"/>
      <c r="CI755" s="8"/>
      <c r="CJ755" s="8"/>
      <c r="CK755" s="8"/>
      <c r="CL755" s="8"/>
      <c r="CM755" s="8"/>
      <c r="CN755" s="8"/>
      <c r="CO755" s="8"/>
      <c r="CP755" s="8"/>
      <c r="CQ755" s="8"/>
      <c r="CR755" s="8"/>
      <c r="CS755" s="8"/>
    </row>
    <row r="756" ht="14.25" customHeight="1">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c r="BC756" s="15"/>
      <c r="BD756" s="15"/>
      <c r="BE756" s="15"/>
      <c r="BF756" s="15"/>
      <c r="BG756" s="15"/>
      <c r="BH756" s="15"/>
      <c r="BI756" s="15"/>
      <c r="BJ756" s="15"/>
      <c r="BK756" s="15"/>
      <c r="BL756" s="15"/>
      <c r="BM756" s="15"/>
      <c r="BN756" s="15"/>
      <c r="BO756" s="15"/>
      <c r="BP756" s="15"/>
      <c r="BQ756" s="15"/>
      <c r="BR756" s="15"/>
      <c r="BS756" s="15"/>
      <c r="BT756" s="15"/>
      <c r="BU756" s="15"/>
      <c r="BV756" s="15"/>
      <c r="BW756" s="15"/>
      <c r="BX756" s="15"/>
      <c r="BY756" s="15"/>
      <c r="BZ756" s="15"/>
      <c r="CA756" s="8"/>
      <c r="CB756" s="8"/>
      <c r="CC756" s="8"/>
      <c r="CD756" s="8"/>
      <c r="CE756" s="8"/>
      <c r="CF756" s="8"/>
      <c r="CG756" s="8"/>
      <c r="CH756" s="8"/>
      <c r="CI756" s="8"/>
      <c r="CJ756" s="8"/>
      <c r="CK756" s="8"/>
      <c r="CL756" s="8"/>
      <c r="CM756" s="8"/>
      <c r="CN756" s="8"/>
      <c r="CO756" s="8"/>
      <c r="CP756" s="8"/>
      <c r="CQ756" s="8"/>
      <c r="CR756" s="8"/>
      <c r="CS756" s="8"/>
    </row>
    <row r="757" ht="14.25" customHeight="1">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c r="AA757" s="15"/>
      <c r="AB757" s="15"/>
      <c r="AC757" s="15"/>
      <c r="AD757" s="15"/>
      <c r="AE757" s="15"/>
      <c r="AF757" s="15"/>
      <c r="AG757" s="15"/>
      <c r="AH757" s="15"/>
      <c r="AI757" s="15"/>
      <c r="AJ757" s="15"/>
      <c r="AK757" s="15"/>
      <c r="AL757" s="15"/>
      <c r="AM757" s="15"/>
      <c r="AN757" s="15"/>
      <c r="AO757" s="15"/>
      <c r="AP757" s="15"/>
      <c r="AQ757" s="15"/>
      <c r="AR757" s="15"/>
      <c r="AS757" s="15"/>
      <c r="AT757" s="15"/>
      <c r="AU757" s="15"/>
      <c r="AV757" s="15"/>
      <c r="AW757" s="15"/>
      <c r="AX757" s="15"/>
      <c r="AY757" s="15"/>
      <c r="AZ757" s="15"/>
      <c r="BA757" s="15"/>
      <c r="BB757" s="15"/>
      <c r="BC757" s="15"/>
      <c r="BD757" s="15"/>
      <c r="BE757" s="15"/>
      <c r="BF757" s="15"/>
      <c r="BG757" s="15"/>
      <c r="BH757" s="15"/>
      <c r="BI757" s="15"/>
      <c r="BJ757" s="15"/>
      <c r="BK757" s="15"/>
      <c r="BL757" s="15"/>
      <c r="BM757" s="15"/>
      <c r="BN757" s="15"/>
      <c r="BO757" s="15"/>
      <c r="BP757" s="15"/>
      <c r="BQ757" s="15"/>
      <c r="BR757" s="15"/>
      <c r="BS757" s="15"/>
      <c r="BT757" s="15"/>
      <c r="BU757" s="15"/>
      <c r="BV757" s="15"/>
      <c r="BW757" s="15"/>
      <c r="BX757" s="15"/>
      <c r="BY757" s="15"/>
      <c r="BZ757" s="15"/>
      <c r="CA757" s="8"/>
      <c r="CB757" s="8"/>
      <c r="CC757" s="8"/>
      <c r="CD757" s="8"/>
      <c r="CE757" s="8"/>
      <c r="CF757" s="8"/>
      <c r="CG757" s="8"/>
      <c r="CH757" s="8"/>
      <c r="CI757" s="8"/>
      <c r="CJ757" s="8"/>
      <c r="CK757" s="8"/>
      <c r="CL757" s="8"/>
      <c r="CM757" s="8"/>
      <c r="CN757" s="8"/>
      <c r="CO757" s="8"/>
      <c r="CP757" s="8"/>
      <c r="CQ757" s="8"/>
      <c r="CR757" s="8"/>
      <c r="CS757" s="8"/>
    </row>
    <row r="758" ht="14.25" customHeight="1">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c r="BC758" s="15"/>
      <c r="BD758" s="15"/>
      <c r="BE758" s="15"/>
      <c r="BF758" s="15"/>
      <c r="BG758" s="15"/>
      <c r="BH758" s="15"/>
      <c r="BI758" s="15"/>
      <c r="BJ758" s="15"/>
      <c r="BK758" s="15"/>
      <c r="BL758" s="15"/>
      <c r="BM758" s="15"/>
      <c r="BN758" s="15"/>
      <c r="BO758" s="15"/>
      <c r="BP758" s="15"/>
      <c r="BQ758" s="15"/>
      <c r="BR758" s="15"/>
      <c r="BS758" s="15"/>
      <c r="BT758" s="15"/>
      <c r="BU758" s="15"/>
      <c r="BV758" s="15"/>
      <c r="BW758" s="15"/>
      <c r="BX758" s="15"/>
      <c r="BY758" s="15"/>
      <c r="BZ758" s="15"/>
      <c r="CA758" s="8"/>
      <c r="CB758" s="8"/>
      <c r="CC758" s="8"/>
      <c r="CD758" s="8"/>
      <c r="CE758" s="8"/>
      <c r="CF758" s="8"/>
      <c r="CG758" s="8"/>
      <c r="CH758" s="8"/>
      <c r="CI758" s="8"/>
      <c r="CJ758" s="8"/>
      <c r="CK758" s="8"/>
      <c r="CL758" s="8"/>
      <c r="CM758" s="8"/>
      <c r="CN758" s="8"/>
      <c r="CO758" s="8"/>
      <c r="CP758" s="8"/>
      <c r="CQ758" s="8"/>
      <c r="CR758" s="8"/>
      <c r="CS758" s="8"/>
    </row>
    <row r="759" ht="14.25" customHeight="1">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c r="AA759" s="15"/>
      <c r="AB759" s="15"/>
      <c r="AC759" s="15"/>
      <c r="AD759" s="15"/>
      <c r="AE759" s="15"/>
      <c r="AF759" s="15"/>
      <c r="AG759" s="15"/>
      <c r="AH759" s="15"/>
      <c r="AI759" s="15"/>
      <c r="AJ759" s="15"/>
      <c r="AK759" s="15"/>
      <c r="AL759" s="15"/>
      <c r="AM759" s="15"/>
      <c r="AN759" s="15"/>
      <c r="AO759" s="15"/>
      <c r="AP759" s="15"/>
      <c r="AQ759" s="15"/>
      <c r="AR759" s="15"/>
      <c r="AS759" s="15"/>
      <c r="AT759" s="15"/>
      <c r="AU759" s="15"/>
      <c r="AV759" s="15"/>
      <c r="AW759" s="15"/>
      <c r="AX759" s="15"/>
      <c r="AY759" s="15"/>
      <c r="AZ759" s="15"/>
      <c r="BA759" s="15"/>
      <c r="BB759" s="15"/>
      <c r="BC759" s="15"/>
      <c r="BD759" s="15"/>
      <c r="BE759" s="15"/>
      <c r="BF759" s="15"/>
      <c r="BG759" s="15"/>
      <c r="BH759" s="15"/>
      <c r="BI759" s="15"/>
      <c r="BJ759" s="15"/>
      <c r="BK759" s="15"/>
      <c r="BL759" s="15"/>
      <c r="BM759" s="15"/>
      <c r="BN759" s="15"/>
      <c r="BO759" s="15"/>
      <c r="BP759" s="15"/>
      <c r="BQ759" s="15"/>
      <c r="BR759" s="15"/>
      <c r="BS759" s="15"/>
      <c r="BT759" s="15"/>
      <c r="BU759" s="15"/>
      <c r="BV759" s="15"/>
      <c r="BW759" s="15"/>
      <c r="BX759" s="15"/>
      <c r="BY759" s="15"/>
      <c r="BZ759" s="15"/>
      <c r="CA759" s="8"/>
      <c r="CB759" s="8"/>
      <c r="CC759" s="8"/>
      <c r="CD759" s="8"/>
      <c r="CE759" s="8"/>
      <c r="CF759" s="8"/>
      <c r="CG759" s="8"/>
      <c r="CH759" s="8"/>
      <c r="CI759" s="8"/>
      <c r="CJ759" s="8"/>
      <c r="CK759" s="8"/>
      <c r="CL759" s="8"/>
      <c r="CM759" s="8"/>
      <c r="CN759" s="8"/>
      <c r="CO759" s="8"/>
      <c r="CP759" s="8"/>
      <c r="CQ759" s="8"/>
      <c r="CR759" s="8"/>
      <c r="CS759" s="8"/>
    </row>
    <row r="760" ht="14.25" customHeight="1">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c r="AA760" s="15"/>
      <c r="AB760" s="15"/>
      <c r="AC760" s="15"/>
      <c r="AD760" s="15"/>
      <c r="AE760" s="15"/>
      <c r="AF760" s="15"/>
      <c r="AG760" s="15"/>
      <c r="AH760" s="15"/>
      <c r="AI760" s="15"/>
      <c r="AJ760" s="15"/>
      <c r="AK760" s="15"/>
      <c r="AL760" s="15"/>
      <c r="AM760" s="15"/>
      <c r="AN760" s="15"/>
      <c r="AO760" s="15"/>
      <c r="AP760" s="15"/>
      <c r="AQ760" s="15"/>
      <c r="AR760" s="15"/>
      <c r="AS760" s="15"/>
      <c r="AT760" s="15"/>
      <c r="AU760" s="15"/>
      <c r="AV760" s="15"/>
      <c r="AW760" s="15"/>
      <c r="AX760" s="15"/>
      <c r="AY760" s="15"/>
      <c r="AZ760" s="15"/>
      <c r="BA760" s="15"/>
      <c r="BB760" s="15"/>
      <c r="BC760" s="15"/>
      <c r="BD760" s="15"/>
      <c r="BE760" s="15"/>
      <c r="BF760" s="15"/>
      <c r="BG760" s="15"/>
      <c r="BH760" s="15"/>
      <c r="BI760" s="15"/>
      <c r="BJ760" s="15"/>
      <c r="BK760" s="15"/>
      <c r="BL760" s="15"/>
      <c r="BM760" s="15"/>
      <c r="BN760" s="15"/>
      <c r="BO760" s="15"/>
      <c r="BP760" s="15"/>
      <c r="BQ760" s="15"/>
      <c r="BR760" s="15"/>
      <c r="BS760" s="15"/>
      <c r="BT760" s="15"/>
      <c r="BU760" s="15"/>
      <c r="BV760" s="15"/>
      <c r="BW760" s="15"/>
      <c r="BX760" s="15"/>
      <c r="BY760" s="15"/>
      <c r="BZ760" s="15"/>
      <c r="CA760" s="8"/>
      <c r="CB760" s="8"/>
      <c r="CC760" s="8"/>
      <c r="CD760" s="8"/>
      <c r="CE760" s="8"/>
      <c r="CF760" s="8"/>
      <c r="CG760" s="8"/>
      <c r="CH760" s="8"/>
      <c r="CI760" s="8"/>
      <c r="CJ760" s="8"/>
      <c r="CK760" s="8"/>
      <c r="CL760" s="8"/>
      <c r="CM760" s="8"/>
      <c r="CN760" s="8"/>
      <c r="CO760" s="8"/>
      <c r="CP760" s="8"/>
      <c r="CQ760" s="8"/>
      <c r="CR760" s="8"/>
      <c r="CS760" s="8"/>
    </row>
    <row r="761" ht="14.25" customHeight="1">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c r="AA761" s="15"/>
      <c r="AB761" s="15"/>
      <c r="AC761" s="15"/>
      <c r="AD761" s="15"/>
      <c r="AE761" s="15"/>
      <c r="AF761" s="15"/>
      <c r="AG761" s="15"/>
      <c r="AH761" s="15"/>
      <c r="AI761" s="15"/>
      <c r="AJ761" s="15"/>
      <c r="AK761" s="15"/>
      <c r="AL761" s="15"/>
      <c r="AM761" s="15"/>
      <c r="AN761" s="15"/>
      <c r="AO761" s="15"/>
      <c r="AP761" s="15"/>
      <c r="AQ761" s="15"/>
      <c r="AR761" s="15"/>
      <c r="AS761" s="15"/>
      <c r="AT761" s="15"/>
      <c r="AU761" s="15"/>
      <c r="AV761" s="15"/>
      <c r="AW761" s="15"/>
      <c r="AX761" s="15"/>
      <c r="AY761" s="15"/>
      <c r="AZ761" s="15"/>
      <c r="BA761" s="15"/>
      <c r="BB761" s="15"/>
      <c r="BC761" s="15"/>
      <c r="BD761" s="15"/>
      <c r="BE761" s="15"/>
      <c r="BF761" s="15"/>
      <c r="BG761" s="15"/>
      <c r="BH761" s="15"/>
      <c r="BI761" s="15"/>
      <c r="BJ761" s="15"/>
      <c r="BK761" s="15"/>
      <c r="BL761" s="15"/>
      <c r="BM761" s="15"/>
      <c r="BN761" s="15"/>
      <c r="BO761" s="15"/>
      <c r="BP761" s="15"/>
      <c r="BQ761" s="15"/>
      <c r="BR761" s="15"/>
      <c r="BS761" s="15"/>
      <c r="BT761" s="15"/>
      <c r="BU761" s="15"/>
      <c r="BV761" s="15"/>
      <c r="BW761" s="15"/>
      <c r="BX761" s="15"/>
      <c r="BY761" s="15"/>
      <c r="BZ761" s="15"/>
      <c r="CA761" s="8"/>
      <c r="CB761" s="8"/>
      <c r="CC761" s="8"/>
      <c r="CD761" s="8"/>
      <c r="CE761" s="8"/>
      <c r="CF761" s="8"/>
      <c r="CG761" s="8"/>
      <c r="CH761" s="8"/>
      <c r="CI761" s="8"/>
      <c r="CJ761" s="8"/>
      <c r="CK761" s="8"/>
      <c r="CL761" s="8"/>
      <c r="CM761" s="8"/>
      <c r="CN761" s="8"/>
      <c r="CO761" s="8"/>
      <c r="CP761" s="8"/>
      <c r="CQ761" s="8"/>
      <c r="CR761" s="8"/>
      <c r="CS761" s="8"/>
    </row>
    <row r="762" ht="14.25" customHeight="1">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c r="AA762" s="15"/>
      <c r="AB762" s="15"/>
      <c r="AC762" s="15"/>
      <c r="AD762" s="15"/>
      <c r="AE762" s="15"/>
      <c r="AF762" s="15"/>
      <c r="AG762" s="15"/>
      <c r="AH762" s="15"/>
      <c r="AI762" s="15"/>
      <c r="AJ762" s="15"/>
      <c r="AK762" s="15"/>
      <c r="AL762" s="15"/>
      <c r="AM762" s="15"/>
      <c r="AN762" s="15"/>
      <c r="AO762" s="15"/>
      <c r="AP762" s="15"/>
      <c r="AQ762" s="15"/>
      <c r="AR762" s="15"/>
      <c r="AS762" s="15"/>
      <c r="AT762" s="15"/>
      <c r="AU762" s="15"/>
      <c r="AV762" s="15"/>
      <c r="AW762" s="15"/>
      <c r="AX762" s="15"/>
      <c r="AY762" s="15"/>
      <c r="AZ762" s="15"/>
      <c r="BA762" s="15"/>
      <c r="BB762" s="15"/>
      <c r="BC762" s="15"/>
      <c r="BD762" s="15"/>
      <c r="BE762" s="15"/>
      <c r="BF762" s="15"/>
      <c r="BG762" s="15"/>
      <c r="BH762" s="15"/>
      <c r="BI762" s="15"/>
      <c r="BJ762" s="15"/>
      <c r="BK762" s="15"/>
      <c r="BL762" s="15"/>
      <c r="BM762" s="15"/>
      <c r="BN762" s="15"/>
      <c r="BO762" s="15"/>
      <c r="BP762" s="15"/>
      <c r="BQ762" s="15"/>
      <c r="BR762" s="15"/>
      <c r="BS762" s="15"/>
      <c r="BT762" s="15"/>
      <c r="BU762" s="15"/>
      <c r="BV762" s="15"/>
      <c r="BW762" s="15"/>
      <c r="BX762" s="15"/>
      <c r="BY762" s="15"/>
      <c r="BZ762" s="15"/>
      <c r="CA762" s="8"/>
      <c r="CB762" s="8"/>
      <c r="CC762" s="8"/>
      <c r="CD762" s="8"/>
      <c r="CE762" s="8"/>
      <c r="CF762" s="8"/>
      <c r="CG762" s="8"/>
      <c r="CH762" s="8"/>
      <c r="CI762" s="8"/>
      <c r="CJ762" s="8"/>
      <c r="CK762" s="8"/>
      <c r="CL762" s="8"/>
      <c r="CM762" s="8"/>
      <c r="CN762" s="8"/>
      <c r="CO762" s="8"/>
      <c r="CP762" s="8"/>
      <c r="CQ762" s="8"/>
      <c r="CR762" s="8"/>
      <c r="CS762" s="8"/>
    </row>
    <row r="763" ht="14.25" customHeight="1">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c r="AA763" s="15"/>
      <c r="AB763" s="15"/>
      <c r="AC763" s="15"/>
      <c r="AD763" s="15"/>
      <c r="AE763" s="15"/>
      <c r="AF763" s="15"/>
      <c r="AG763" s="15"/>
      <c r="AH763" s="15"/>
      <c r="AI763" s="15"/>
      <c r="AJ763" s="15"/>
      <c r="AK763" s="15"/>
      <c r="AL763" s="15"/>
      <c r="AM763" s="15"/>
      <c r="AN763" s="15"/>
      <c r="AO763" s="15"/>
      <c r="AP763" s="15"/>
      <c r="AQ763" s="15"/>
      <c r="AR763" s="15"/>
      <c r="AS763" s="15"/>
      <c r="AT763" s="15"/>
      <c r="AU763" s="15"/>
      <c r="AV763" s="15"/>
      <c r="AW763" s="15"/>
      <c r="AX763" s="15"/>
      <c r="AY763" s="15"/>
      <c r="AZ763" s="15"/>
      <c r="BA763" s="15"/>
      <c r="BB763" s="15"/>
      <c r="BC763" s="15"/>
      <c r="BD763" s="15"/>
      <c r="BE763" s="15"/>
      <c r="BF763" s="15"/>
      <c r="BG763" s="15"/>
      <c r="BH763" s="15"/>
      <c r="BI763" s="15"/>
      <c r="BJ763" s="15"/>
      <c r="BK763" s="15"/>
      <c r="BL763" s="15"/>
      <c r="BM763" s="15"/>
      <c r="BN763" s="15"/>
      <c r="BO763" s="15"/>
      <c r="BP763" s="15"/>
      <c r="BQ763" s="15"/>
      <c r="BR763" s="15"/>
      <c r="BS763" s="15"/>
      <c r="BT763" s="15"/>
      <c r="BU763" s="15"/>
      <c r="BV763" s="15"/>
      <c r="BW763" s="15"/>
      <c r="BX763" s="15"/>
      <c r="BY763" s="15"/>
      <c r="BZ763" s="15"/>
      <c r="CA763" s="8"/>
      <c r="CB763" s="8"/>
      <c r="CC763" s="8"/>
      <c r="CD763" s="8"/>
      <c r="CE763" s="8"/>
      <c r="CF763" s="8"/>
      <c r="CG763" s="8"/>
      <c r="CH763" s="8"/>
      <c r="CI763" s="8"/>
      <c r="CJ763" s="8"/>
      <c r="CK763" s="8"/>
      <c r="CL763" s="8"/>
      <c r="CM763" s="8"/>
      <c r="CN763" s="8"/>
      <c r="CO763" s="8"/>
      <c r="CP763" s="8"/>
      <c r="CQ763" s="8"/>
      <c r="CR763" s="8"/>
      <c r="CS763" s="8"/>
    </row>
    <row r="764" ht="14.25" customHeight="1">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c r="BC764" s="15"/>
      <c r="BD764" s="15"/>
      <c r="BE764" s="15"/>
      <c r="BF764" s="15"/>
      <c r="BG764" s="15"/>
      <c r="BH764" s="15"/>
      <c r="BI764" s="15"/>
      <c r="BJ764" s="15"/>
      <c r="BK764" s="15"/>
      <c r="BL764" s="15"/>
      <c r="BM764" s="15"/>
      <c r="BN764" s="15"/>
      <c r="BO764" s="15"/>
      <c r="BP764" s="15"/>
      <c r="BQ764" s="15"/>
      <c r="BR764" s="15"/>
      <c r="BS764" s="15"/>
      <c r="BT764" s="15"/>
      <c r="BU764" s="15"/>
      <c r="BV764" s="15"/>
      <c r="BW764" s="15"/>
      <c r="BX764" s="15"/>
      <c r="BY764" s="15"/>
      <c r="BZ764" s="15"/>
      <c r="CA764" s="8"/>
      <c r="CB764" s="8"/>
      <c r="CC764" s="8"/>
      <c r="CD764" s="8"/>
      <c r="CE764" s="8"/>
      <c r="CF764" s="8"/>
      <c r="CG764" s="8"/>
      <c r="CH764" s="8"/>
      <c r="CI764" s="8"/>
      <c r="CJ764" s="8"/>
      <c r="CK764" s="8"/>
      <c r="CL764" s="8"/>
      <c r="CM764" s="8"/>
      <c r="CN764" s="8"/>
      <c r="CO764" s="8"/>
      <c r="CP764" s="8"/>
      <c r="CQ764" s="8"/>
      <c r="CR764" s="8"/>
      <c r="CS764" s="8"/>
    </row>
    <row r="765" ht="14.25" customHeight="1">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c r="AA765" s="15"/>
      <c r="AB765" s="15"/>
      <c r="AC765" s="15"/>
      <c r="AD765" s="15"/>
      <c r="AE765" s="15"/>
      <c r="AF765" s="15"/>
      <c r="AG765" s="15"/>
      <c r="AH765" s="15"/>
      <c r="AI765" s="15"/>
      <c r="AJ765" s="15"/>
      <c r="AK765" s="15"/>
      <c r="AL765" s="15"/>
      <c r="AM765" s="15"/>
      <c r="AN765" s="15"/>
      <c r="AO765" s="15"/>
      <c r="AP765" s="15"/>
      <c r="AQ765" s="15"/>
      <c r="AR765" s="15"/>
      <c r="AS765" s="15"/>
      <c r="AT765" s="15"/>
      <c r="AU765" s="15"/>
      <c r="AV765" s="15"/>
      <c r="AW765" s="15"/>
      <c r="AX765" s="15"/>
      <c r="AY765" s="15"/>
      <c r="AZ765" s="15"/>
      <c r="BA765" s="15"/>
      <c r="BB765" s="15"/>
      <c r="BC765" s="15"/>
      <c r="BD765" s="15"/>
      <c r="BE765" s="15"/>
      <c r="BF765" s="15"/>
      <c r="BG765" s="15"/>
      <c r="BH765" s="15"/>
      <c r="BI765" s="15"/>
      <c r="BJ765" s="15"/>
      <c r="BK765" s="15"/>
      <c r="BL765" s="15"/>
      <c r="BM765" s="15"/>
      <c r="BN765" s="15"/>
      <c r="BO765" s="15"/>
      <c r="BP765" s="15"/>
      <c r="BQ765" s="15"/>
      <c r="BR765" s="15"/>
      <c r="BS765" s="15"/>
      <c r="BT765" s="15"/>
      <c r="BU765" s="15"/>
      <c r="BV765" s="15"/>
      <c r="BW765" s="15"/>
      <c r="BX765" s="15"/>
      <c r="BY765" s="15"/>
      <c r="BZ765" s="15"/>
      <c r="CA765" s="8"/>
      <c r="CB765" s="8"/>
      <c r="CC765" s="8"/>
      <c r="CD765" s="8"/>
      <c r="CE765" s="8"/>
      <c r="CF765" s="8"/>
      <c r="CG765" s="8"/>
      <c r="CH765" s="8"/>
      <c r="CI765" s="8"/>
      <c r="CJ765" s="8"/>
      <c r="CK765" s="8"/>
      <c r="CL765" s="8"/>
      <c r="CM765" s="8"/>
      <c r="CN765" s="8"/>
      <c r="CO765" s="8"/>
      <c r="CP765" s="8"/>
      <c r="CQ765" s="8"/>
      <c r="CR765" s="8"/>
      <c r="CS765" s="8"/>
    </row>
    <row r="766" ht="14.25" customHeight="1">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c r="BC766" s="15"/>
      <c r="BD766" s="15"/>
      <c r="BE766" s="15"/>
      <c r="BF766" s="15"/>
      <c r="BG766" s="15"/>
      <c r="BH766" s="15"/>
      <c r="BI766" s="15"/>
      <c r="BJ766" s="15"/>
      <c r="BK766" s="15"/>
      <c r="BL766" s="15"/>
      <c r="BM766" s="15"/>
      <c r="BN766" s="15"/>
      <c r="BO766" s="15"/>
      <c r="BP766" s="15"/>
      <c r="BQ766" s="15"/>
      <c r="BR766" s="15"/>
      <c r="BS766" s="15"/>
      <c r="BT766" s="15"/>
      <c r="BU766" s="15"/>
      <c r="BV766" s="15"/>
      <c r="BW766" s="15"/>
      <c r="BX766" s="15"/>
      <c r="BY766" s="15"/>
      <c r="BZ766" s="15"/>
      <c r="CA766" s="8"/>
      <c r="CB766" s="8"/>
      <c r="CC766" s="8"/>
      <c r="CD766" s="8"/>
      <c r="CE766" s="8"/>
      <c r="CF766" s="8"/>
      <c r="CG766" s="8"/>
      <c r="CH766" s="8"/>
      <c r="CI766" s="8"/>
      <c r="CJ766" s="8"/>
      <c r="CK766" s="8"/>
      <c r="CL766" s="8"/>
      <c r="CM766" s="8"/>
      <c r="CN766" s="8"/>
      <c r="CO766" s="8"/>
      <c r="CP766" s="8"/>
      <c r="CQ766" s="8"/>
      <c r="CR766" s="8"/>
      <c r="CS766" s="8"/>
    </row>
    <row r="767" ht="14.25" customHeight="1">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c r="AA767" s="15"/>
      <c r="AB767" s="15"/>
      <c r="AC767" s="15"/>
      <c r="AD767" s="15"/>
      <c r="AE767" s="15"/>
      <c r="AF767" s="15"/>
      <c r="AG767" s="15"/>
      <c r="AH767" s="15"/>
      <c r="AI767" s="15"/>
      <c r="AJ767" s="15"/>
      <c r="AK767" s="15"/>
      <c r="AL767" s="15"/>
      <c r="AM767" s="15"/>
      <c r="AN767" s="15"/>
      <c r="AO767" s="15"/>
      <c r="AP767" s="15"/>
      <c r="AQ767" s="15"/>
      <c r="AR767" s="15"/>
      <c r="AS767" s="15"/>
      <c r="AT767" s="15"/>
      <c r="AU767" s="15"/>
      <c r="AV767" s="15"/>
      <c r="AW767" s="15"/>
      <c r="AX767" s="15"/>
      <c r="AY767" s="15"/>
      <c r="AZ767" s="15"/>
      <c r="BA767" s="15"/>
      <c r="BB767" s="15"/>
      <c r="BC767" s="15"/>
      <c r="BD767" s="15"/>
      <c r="BE767" s="15"/>
      <c r="BF767" s="15"/>
      <c r="BG767" s="15"/>
      <c r="BH767" s="15"/>
      <c r="BI767" s="15"/>
      <c r="BJ767" s="15"/>
      <c r="BK767" s="15"/>
      <c r="BL767" s="15"/>
      <c r="BM767" s="15"/>
      <c r="BN767" s="15"/>
      <c r="BO767" s="15"/>
      <c r="BP767" s="15"/>
      <c r="BQ767" s="15"/>
      <c r="BR767" s="15"/>
      <c r="BS767" s="15"/>
      <c r="BT767" s="15"/>
      <c r="BU767" s="15"/>
      <c r="BV767" s="15"/>
      <c r="BW767" s="15"/>
      <c r="BX767" s="15"/>
      <c r="BY767" s="15"/>
      <c r="BZ767" s="15"/>
      <c r="CA767" s="8"/>
      <c r="CB767" s="8"/>
      <c r="CC767" s="8"/>
      <c r="CD767" s="8"/>
      <c r="CE767" s="8"/>
      <c r="CF767" s="8"/>
      <c r="CG767" s="8"/>
      <c r="CH767" s="8"/>
      <c r="CI767" s="8"/>
      <c r="CJ767" s="8"/>
      <c r="CK767" s="8"/>
      <c r="CL767" s="8"/>
      <c r="CM767" s="8"/>
      <c r="CN767" s="8"/>
      <c r="CO767" s="8"/>
      <c r="CP767" s="8"/>
      <c r="CQ767" s="8"/>
      <c r="CR767" s="8"/>
      <c r="CS767" s="8"/>
    </row>
    <row r="768" ht="14.25" customHeight="1">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c r="BC768" s="15"/>
      <c r="BD768" s="15"/>
      <c r="BE768" s="15"/>
      <c r="BF768" s="15"/>
      <c r="BG768" s="15"/>
      <c r="BH768" s="15"/>
      <c r="BI768" s="15"/>
      <c r="BJ768" s="15"/>
      <c r="BK768" s="15"/>
      <c r="BL768" s="15"/>
      <c r="BM768" s="15"/>
      <c r="BN768" s="15"/>
      <c r="BO768" s="15"/>
      <c r="BP768" s="15"/>
      <c r="BQ768" s="15"/>
      <c r="BR768" s="15"/>
      <c r="BS768" s="15"/>
      <c r="BT768" s="15"/>
      <c r="BU768" s="15"/>
      <c r="BV768" s="15"/>
      <c r="BW768" s="15"/>
      <c r="BX768" s="15"/>
      <c r="BY768" s="15"/>
      <c r="BZ768" s="15"/>
      <c r="CA768" s="8"/>
      <c r="CB768" s="8"/>
      <c r="CC768" s="8"/>
      <c r="CD768" s="8"/>
      <c r="CE768" s="8"/>
      <c r="CF768" s="8"/>
      <c r="CG768" s="8"/>
      <c r="CH768" s="8"/>
      <c r="CI768" s="8"/>
      <c r="CJ768" s="8"/>
      <c r="CK768" s="8"/>
      <c r="CL768" s="8"/>
      <c r="CM768" s="8"/>
      <c r="CN768" s="8"/>
      <c r="CO768" s="8"/>
      <c r="CP768" s="8"/>
      <c r="CQ768" s="8"/>
      <c r="CR768" s="8"/>
      <c r="CS768" s="8"/>
    </row>
    <row r="769" ht="14.25" customHeight="1">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c r="AA769" s="15"/>
      <c r="AB769" s="15"/>
      <c r="AC769" s="15"/>
      <c r="AD769" s="15"/>
      <c r="AE769" s="15"/>
      <c r="AF769" s="15"/>
      <c r="AG769" s="15"/>
      <c r="AH769" s="15"/>
      <c r="AI769" s="15"/>
      <c r="AJ769" s="15"/>
      <c r="AK769" s="15"/>
      <c r="AL769" s="15"/>
      <c r="AM769" s="15"/>
      <c r="AN769" s="15"/>
      <c r="AO769" s="15"/>
      <c r="AP769" s="15"/>
      <c r="AQ769" s="15"/>
      <c r="AR769" s="15"/>
      <c r="AS769" s="15"/>
      <c r="AT769" s="15"/>
      <c r="AU769" s="15"/>
      <c r="AV769" s="15"/>
      <c r="AW769" s="15"/>
      <c r="AX769" s="15"/>
      <c r="AY769" s="15"/>
      <c r="AZ769" s="15"/>
      <c r="BA769" s="15"/>
      <c r="BB769" s="15"/>
      <c r="BC769" s="15"/>
      <c r="BD769" s="15"/>
      <c r="BE769" s="15"/>
      <c r="BF769" s="15"/>
      <c r="BG769" s="15"/>
      <c r="BH769" s="15"/>
      <c r="BI769" s="15"/>
      <c r="BJ769" s="15"/>
      <c r="BK769" s="15"/>
      <c r="BL769" s="15"/>
      <c r="BM769" s="15"/>
      <c r="BN769" s="15"/>
      <c r="BO769" s="15"/>
      <c r="BP769" s="15"/>
      <c r="BQ769" s="15"/>
      <c r="BR769" s="15"/>
      <c r="BS769" s="15"/>
      <c r="BT769" s="15"/>
      <c r="BU769" s="15"/>
      <c r="BV769" s="15"/>
      <c r="BW769" s="15"/>
      <c r="BX769" s="15"/>
      <c r="BY769" s="15"/>
      <c r="BZ769" s="15"/>
      <c r="CA769" s="8"/>
      <c r="CB769" s="8"/>
      <c r="CC769" s="8"/>
      <c r="CD769" s="8"/>
      <c r="CE769" s="8"/>
      <c r="CF769" s="8"/>
      <c r="CG769" s="8"/>
      <c r="CH769" s="8"/>
      <c r="CI769" s="8"/>
      <c r="CJ769" s="8"/>
      <c r="CK769" s="8"/>
      <c r="CL769" s="8"/>
      <c r="CM769" s="8"/>
      <c r="CN769" s="8"/>
      <c r="CO769" s="8"/>
      <c r="CP769" s="8"/>
      <c r="CQ769" s="8"/>
      <c r="CR769" s="8"/>
      <c r="CS769" s="8"/>
    </row>
    <row r="770" ht="14.25" customHeight="1">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c r="BC770" s="15"/>
      <c r="BD770" s="15"/>
      <c r="BE770" s="15"/>
      <c r="BF770" s="15"/>
      <c r="BG770" s="15"/>
      <c r="BH770" s="15"/>
      <c r="BI770" s="15"/>
      <c r="BJ770" s="15"/>
      <c r="BK770" s="15"/>
      <c r="BL770" s="15"/>
      <c r="BM770" s="15"/>
      <c r="BN770" s="15"/>
      <c r="BO770" s="15"/>
      <c r="BP770" s="15"/>
      <c r="BQ770" s="15"/>
      <c r="BR770" s="15"/>
      <c r="BS770" s="15"/>
      <c r="BT770" s="15"/>
      <c r="BU770" s="15"/>
      <c r="BV770" s="15"/>
      <c r="BW770" s="15"/>
      <c r="BX770" s="15"/>
      <c r="BY770" s="15"/>
      <c r="BZ770" s="15"/>
      <c r="CA770" s="8"/>
      <c r="CB770" s="8"/>
      <c r="CC770" s="8"/>
      <c r="CD770" s="8"/>
      <c r="CE770" s="8"/>
      <c r="CF770" s="8"/>
      <c r="CG770" s="8"/>
      <c r="CH770" s="8"/>
      <c r="CI770" s="8"/>
      <c r="CJ770" s="8"/>
      <c r="CK770" s="8"/>
      <c r="CL770" s="8"/>
      <c r="CM770" s="8"/>
      <c r="CN770" s="8"/>
      <c r="CO770" s="8"/>
      <c r="CP770" s="8"/>
      <c r="CQ770" s="8"/>
      <c r="CR770" s="8"/>
      <c r="CS770" s="8"/>
    </row>
    <row r="771" ht="14.25" customHeight="1">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c r="AA771" s="15"/>
      <c r="AB771" s="15"/>
      <c r="AC771" s="15"/>
      <c r="AD771" s="15"/>
      <c r="AE771" s="15"/>
      <c r="AF771" s="15"/>
      <c r="AG771" s="15"/>
      <c r="AH771" s="15"/>
      <c r="AI771" s="15"/>
      <c r="AJ771" s="15"/>
      <c r="AK771" s="15"/>
      <c r="AL771" s="15"/>
      <c r="AM771" s="15"/>
      <c r="AN771" s="15"/>
      <c r="AO771" s="15"/>
      <c r="AP771" s="15"/>
      <c r="AQ771" s="15"/>
      <c r="AR771" s="15"/>
      <c r="AS771" s="15"/>
      <c r="AT771" s="15"/>
      <c r="AU771" s="15"/>
      <c r="AV771" s="15"/>
      <c r="AW771" s="15"/>
      <c r="AX771" s="15"/>
      <c r="AY771" s="15"/>
      <c r="AZ771" s="15"/>
      <c r="BA771" s="15"/>
      <c r="BB771" s="15"/>
      <c r="BC771" s="15"/>
      <c r="BD771" s="15"/>
      <c r="BE771" s="15"/>
      <c r="BF771" s="15"/>
      <c r="BG771" s="15"/>
      <c r="BH771" s="15"/>
      <c r="BI771" s="15"/>
      <c r="BJ771" s="15"/>
      <c r="BK771" s="15"/>
      <c r="BL771" s="15"/>
      <c r="BM771" s="15"/>
      <c r="BN771" s="15"/>
      <c r="BO771" s="15"/>
      <c r="BP771" s="15"/>
      <c r="BQ771" s="15"/>
      <c r="BR771" s="15"/>
      <c r="BS771" s="15"/>
      <c r="BT771" s="15"/>
      <c r="BU771" s="15"/>
      <c r="BV771" s="15"/>
      <c r="BW771" s="15"/>
      <c r="BX771" s="15"/>
      <c r="BY771" s="15"/>
      <c r="BZ771" s="15"/>
      <c r="CA771" s="8"/>
      <c r="CB771" s="8"/>
      <c r="CC771" s="8"/>
      <c r="CD771" s="8"/>
      <c r="CE771" s="8"/>
      <c r="CF771" s="8"/>
      <c r="CG771" s="8"/>
      <c r="CH771" s="8"/>
      <c r="CI771" s="8"/>
      <c r="CJ771" s="8"/>
      <c r="CK771" s="8"/>
      <c r="CL771" s="8"/>
      <c r="CM771" s="8"/>
      <c r="CN771" s="8"/>
      <c r="CO771" s="8"/>
      <c r="CP771" s="8"/>
      <c r="CQ771" s="8"/>
      <c r="CR771" s="8"/>
      <c r="CS771" s="8"/>
    </row>
    <row r="772" ht="14.25" customHeight="1">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c r="BC772" s="15"/>
      <c r="BD772" s="15"/>
      <c r="BE772" s="15"/>
      <c r="BF772" s="15"/>
      <c r="BG772" s="15"/>
      <c r="BH772" s="15"/>
      <c r="BI772" s="15"/>
      <c r="BJ772" s="15"/>
      <c r="BK772" s="15"/>
      <c r="BL772" s="15"/>
      <c r="BM772" s="15"/>
      <c r="BN772" s="15"/>
      <c r="BO772" s="15"/>
      <c r="BP772" s="15"/>
      <c r="BQ772" s="15"/>
      <c r="BR772" s="15"/>
      <c r="BS772" s="15"/>
      <c r="BT772" s="15"/>
      <c r="BU772" s="15"/>
      <c r="BV772" s="15"/>
      <c r="BW772" s="15"/>
      <c r="BX772" s="15"/>
      <c r="BY772" s="15"/>
      <c r="BZ772" s="15"/>
      <c r="CA772" s="8"/>
      <c r="CB772" s="8"/>
      <c r="CC772" s="8"/>
      <c r="CD772" s="8"/>
      <c r="CE772" s="8"/>
      <c r="CF772" s="8"/>
      <c r="CG772" s="8"/>
      <c r="CH772" s="8"/>
      <c r="CI772" s="8"/>
      <c r="CJ772" s="8"/>
      <c r="CK772" s="8"/>
      <c r="CL772" s="8"/>
      <c r="CM772" s="8"/>
      <c r="CN772" s="8"/>
      <c r="CO772" s="8"/>
      <c r="CP772" s="8"/>
      <c r="CQ772" s="8"/>
      <c r="CR772" s="8"/>
      <c r="CS772" s="8"/>
    </row>
    <row r="773" ht="14.25" customHeight="1">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c r="AA773" s="15"/>
      <c r="AB773" s="15"/>
      <c r="AC773" s="15"/>
      <c r="AD773" s="15"/>
      <c r="AE773" s="15"/>
      <c r="AF773" s="15"/>
      <c r="AG773" s="15"/>
      <c r="AH773" s="15"/>
      <c r="AI773" s="15"/>
      <c r="AJ773" s="15"/>
      <c r="AK773" s="15"/>
      <c r="AL773" s="15"/>
      <c r="AM773" s="15"/>
      <c r="AN773" s="15"/>
      <c r="AO773" s="15"/>
      <c r="AP773" s="15"/>
      <c r="AQ773" s="15"/>
      <c r="AR773" s="15"/>
      <c r="AS773" s="15"/>
      <c r="AT773" s="15"/>
      <c r="AU773" s="15"/>
      <c r="AV773" s="15"/>
      <c r="AW773" s="15"/>
      <c r="AX773" s="15"/>
      <c r="AY773" s="15"/>
      <c r="AZ773" s="15"/>
      <c r="BA773" s="15"/>
      <c r="BB773" s="15"/>
      <c r="BC773" s="15"/>
      <c r="BD773" s="15"/>
      <c r="BE773" s="15"/>
      <c r="BF773" s="15"/>
      <c r="BG773" s="15"/>
      <c r="BH773" s="15"/>
      <c r="BI773" s="15"/>
      <c r="BJ773" s="15"/>
      <c r="BK773" s="15"/>
      <c r="BL773" s="15"/>
      <c r="BM773" s="15"/>
      <c r="BN773" s="15"/>
      <c r="BO773" s="15"/>
      <c r="BP773" s="15"/>
      <c r="BQ773" s="15"/>
      <c r="BR773" s="15"/>
      <c r="BS773" s="15"/>
      <c r="BT773" s="15"/>
      <c r="BU773" s="15"/>
      <c r="BV773" s="15"/>
      <c r="BW773" s="15"/>
      <c r="BX773" s="15"/>
      <c r="BY773" s="15"/>
      <c r="BZ773" s="15"/>
      <c r="CA773" s="8"/>
      <c r="CB773" s="8"/>
      <c r="CC773" s="8"/>
      <c r="CD773" s="8"/>
      <c r="CE773" s="8"/>
      <c r="CF773" s="8"/>
      <c r="CG773" s="8"/>
      <c r="CH773" s="8"/>
      <c r="CI773" s="8"/>
      <c r="CJ773" s="8"/>
      <c r="CK773" s="8"/>
      <c r="CL773" s="8"/>
      <c r="CM773" s="8"/>
      <c r="CN773" s="8"/>
      <c r="CO773" s="8"/>
      <c r="CP773" s="8"/>
      <c r="CQ773" s="8"/>
      <c r="CR773" s="8"/>
      <c r="CS773" s="8"/>
    </row>
    <row r="774" ht="14.25" customHeight="1">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c r="BC774" s="15"/>
      <c r="BD774" s="15"/>
      <c r="BE774" s="15"/>
      <c r="BF774" s="15"/>
      <c r="BG774" s="15"/>
      <c r="BH774" s="15"/>
      <c r="BI774" s="15"/>
      <c r="BJ774" s="15"/>
      <c r="BK774" s="15"/>
      <c r="BL774" s="15"/>
      <c r="BM774" s="15"/>
      <c r="BN774" s="15"/>
      <c r="BO774" s="15"/>
      <c r="BP774" s="15"/>
      <c r="BQ774" s="15"/>
      <c r="BR774" s="15"/>
      <c r="BS774" s="15"/>
      <c r="BT774" s="15"/>
      <c r="BU774" s="15"/>
      <c r="BV774" s="15"/>
      <c r="BW774" s="15"/>
      <c r="BX774" s="15"/>
      <c r="BY774" s="15"/>
      <c r="BZ774" s="15"/>
      <c r="CA774" s="8"/>
      <c r="CB774" s="8"/>
      <c r="CC774" s="8"/>
      <c r="CD774" s="8"/>
      <c r="CE774" s="8"/>
      <c r="CF774" s="8"/>
      <c r="CG774" s="8"/>
      <c r="CH774" s="8"/>
      <c r="CI774" s="8"/>
      <c r="CJ774" s="8"/>
      <c r="CK774" s="8"/>
      <c r="CL774" s="8"/>
      <c r="CM774" s="8"/>
      <c r="CN774" s="8"/>
      <c r="CO774" s="8"/>
      <c r="CP774" s="8"/>
      <c r="CQ774" s="8"/>
      <c r="CR774" s="8"/>
      <c r="CS774" s="8"/>
    </row>
    <row r="775" ht="14.25" customHeight="1">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c r="AA775" s="15"/>
      <c r="AB775" s="15"/>
      <c r="AC775" s="15"/>
      <c r="AD775" s="15"/>
      <c r="AE775" s="15"/>
      <c r="AF775" s="15"/>
      <c r="AG775" s="15"/>
      <c r="AH775" s="15"/>
      <c r="AI775" s="15"/>
      <c r="AJ775" s="15"/>
      <c r="AK775" s="15"/>
      <c r="AL775" s="15"/>
      <c r="AM775" s="15"/>
      <c r="AN775" s="15"/>
      <c r="AO775" s="15"/>
      <c r="AP775" s="15"/>
      <c r="AQ775" s="15"/>
      <c r="AR775" s="15"/>
      <c r="AS775" s="15"/>
      <c r="AT775" s="15"/>
      <c r="AU775" s="15"/>
      <c r="AV775" s="15"/>
      <c r="AW775" s="15"/>
      <c r="AX775" s="15"/>
      <c r="AY775" s="15"/>
      <c r="AZ775" s="15"/>
      <c r="BA775" s="15"/>
      <c r="BB775" s="15"/>
      <c r="BC775" s="15"/>
      <c r="BD775" s="15"/>
      <c r="BE775" s="15"/>
      <c r="BF775" s="15"/>
      <c r="BG775" s="15"/>
      <c r="BH775" s="15"/>
      <c r="BI775" s="15"/>
      <c r="BJ775" s="15"/>
      <c r="BK775" s="15"/>
      <c r="BL775" s="15"/>
      <c r="BM775" s="15"/>
      <c r="BN775" s="15"/>
      <c r="BO775" s="15"/>
      <c r="BP775" s="15"/>
      <c r="BQ775" s="15"/>
      <c r="BR775" s="15"/>
      <c r="BS775" s="15"/>
      <c r="BT775" s="15"/>
      <c r="BU775" s="15"/>
      <c r="BV775" s="15"/>
      <c r="BW775" s="15"/>
      <c r="BX775" s="15"/>
      <c r="BY775" s="15"/>
      <c r="BZ775" s="15"/>
      <c r="CA775" s="8"/>
      <c r="CB775" s="8"/>
      <c r="CC775" s="8"/>
      <c r="CD775" s="8"/>
      <c r="CE775" s="8"/>
      <c r="CF775" s="8"/>
      <c r="CG775" s="8"/>
      <c r="CH775" s="8"/>
      <c r="CI775" s="8"/>
      <c r="CJ775" s="8"/>
      <c r="CK775" s="8"/>
      <c r="CL775" s="8"/>
      <c r="CM775" s="8"/>
      <c r="CN775" s="8"/>
      <c r="CO775" s="8"/>
      <c r="CP775" s="8"/>
      <c r="CQ775" s="8"/>
      <c r="CR775" s="8"/>
      <c r="CS775" s="8"/>
    </row>
    <row r="776" ht="14.25" customHeight="1">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c r="BC776" s="15"/>
      <c r="BD776" s="15"/>
      <c r="BE776" s="15"/>
      <c r="BF776" s="15"/>
      <c r="BG776" s="15"/>
      <c r="BH776" s="15"/>
      <c r="BI776" s="15"/>
      <c r="BJ776" s="15"/>
      <c r="BK776" s="15"/>
      <c r="BL776" s="15"/>
      <c r="BM776" s="15"/>
      <c r="BN776" s="15"/>
      <c r="BO776" s="15"/>
      <c r="BP776" s="15"/>
      <c r="BQ776" s="15"/>
      <c r="BR776" s="15"/>
      <c r="BS776" s="15"/>
      <c r="BT776" s="15"/>
      <c r="BU776" s="15"/>
      <c r="BV776" s="15"/>
      <c r="BW776" s="15"/>
      <c r="BX776" s="15"/>
      <c r="BY776" s="15"/>
      <c r="BZ776" s="15"/>
      <c r="CA776" s="8"/>
      <c r="CB776" s="8"/>
      <c r="CC776" s="8"/>
      <c r="CD776" s="8"/>
      <c r="CE776" s="8"/>
      <c r="CF776" s="8"/>
      <c r="CG776" s="8"/>
      <c r="CH776" s="8"/>
      <c r="CI776" s="8"/>
      <c r="CJ776" s="8"/>
      <c r="CK776" s="8"/>
      <c r="CL776" s="8"/>
      <c r="CM776" s="8"/>
      <c r="CN776" s="8"/>
      <c r="CO776" s="8"/>
      <c r="CP776" s="8"/>
      <c r="CQ776" s="8"/>
      <c r="CR776" s="8"/>
      <c r="CS776" s="8"/>
    </row>
    <row r="777" ht="14.25" customHeight="1">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c r="AA777" s="15"/>
      <c r="AB777" s="15"/>
      <c r="AC777" s="15"/>
      <c r="AD777" s="15"/>
      <c r="AE777" s="15"/>
      <c r="AF777" s="15"/>
      <c r="AG777" s="15"/>
      <c r="AH777" s="15"/>
      <c r="AI777" s="15"/>
      <c r="AJ777" s="15"/>
      <c r="AK777" s="15"/>
      <c r="AL777" s="15"/>
      <c r="AM777" s="15"/>
      <c r="AN777" s="15"/>
      <c r="AO777" s="15"/>
      <c r="AP777" s="15"/>
      <c r="AQ777" s="15"/>
      <c r="AR777" s="15"/>
      <c r="AS777" s="15"/>
      <c r="AT777" s="15"/>
      <c r="AU777" s="15"/>
      <c r="AV777" s="15"/>
      <c r="AW777" s="15"/>
      <c r="AX777" s="15"/>
      <c r="AY777" s="15"/>
      <c r="AZ777" s="15"/>
      <c r="BA777" s="15"/>
      <c r="BB777" s="15"/>
      <c r="BC777" s="15"/>
      <c r="BD777" s="15"/>
      <c r="BE777" s="15"/>
      <c r="BF777" s="15"/>
      <c r="BG777" s="15"/>
      <c r="BH777" s="15"/>
      <c r="BI777" s="15"/>
      <c r="BJ777" s="15"/>
      <c r="BK777" s="15"/>
      <c r="BL777" s="15"/>
      <c r="BM777" s="15"/>
      <c r="BN777" s="15"/>
      <c r="BO777" s="15"/>
      <c r="BP777" s="15"/>
      <c r="BQ777" s="15"/>
      <c r="BR777" s="15"/>
      <c r="BS777" s="15"/>
      <c r="BT777" s="15"/>
      <c r="BU777" s="15"/>
      <c r="BV777" s="15"/>
      <c r="BW777" s="15"/>
      <c r="BX777" s="15"/>
      <c r="BY777" s="15"/>
      <c r="BZ777" s="15"/>
      <c r="CA777" s="8"/>
      <c r="CB777" s="8"/>
      <c r="CC777" s="8"/>
      <c r="CD777" s="8"/>
      <c r="CE777" s="8"/>
      <c r="CF777" s="8"/>
      <c r="CG777" s="8"/>
      <c r="CH777" s="8"/>
      <c r="CI777" s="8"/>
      <c r="CJ777" s="8"/>
      <c r="CK777" s="8"/>
      <c r="CL777" s="8"/>
      <c r="CM777" s="8"/>
      <c r="CN777" s="8"/>
      <c r="CO777" s="8"/>
      <c r="CP777" s="8"/>
      <c r="CQ777" s="8"/>
      <c r="CR777" s="8"/>
      <c r="CS777" s="8"/>
    </row>
    <row r="778" ht="14.25" customHeight="1">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c r="BC778" s="15"/>
      <c r="BD778" s="15"/>
      <c r="BE778" s="15"/>
      <c r="BF778" s="15"/>
      <c r="BG778" s="15"/>
      <c r="BH778" s="15"/>
      <c r="BI778" s="15"/>
      <c r="BJ778" s="15"/>
      <c r="BK778" s="15"/>
      <c r="BL778" s="15"/>
      <c r="BM778" s="15"/>
      <c r="BN778" s="15"/>
      <c r="BO778" s="15"/>
      <c r="BP778" s="15"/>
      <c r="BQ778" s="15"/>
      <c r="BR778" s="15"/>
      <c r="BS778" s="15"/>
      <c r="BT778" s="15"/>
      <c r="BU778" s="15"/>
      <c r="BV778" s="15"/>
      <c r="BW778" s="15"/>
      <c r="BX778" s="15"/>
      <c r="BY778" s="15"/>
      <c r="BZ778" s="15"/>
      <c r="CA778" s="8"/>
      <c r="CB778" s="8"/>
      <c r="CC778" s="8"/>
      <c r="CD778" s="8"/>
      <c r="CE778" s="8"/>
      <c r="CF778" s="8"/>
      <c r="CG778" s="8"/>
      <c r="CH778" s="8"/>
      <c r="CI778" s="8"/>
      <c r="CJ778" s="8"/>
      <c r="CK778" s="8"/>
      <c r="CL778" s="8"/>
      <c r="CM778" s="8"/>
      <c r="CN778" s="8"/>
      <c r="CO778" s="8"/>
      <c r="CP778" s="8"/>
      <c r="CQ778" s="8"/>
      <c r="CR778" s="8"/>
      <c r="CS778" s="8"/>
    </row>
    <row r="779" ht="14.25" customHeight="1">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c r="AA779" s="15"/>
      <c r="AB779" s="15"/>
      <c r="AC779" s="15"/>
      <c r="AD779" s="15"/>
      <c r="AE779" s="15"/>
      <c r="AF779" s="15"/>
      <c r="AG779" s="15"/>
      <c r="AH779" s="15"/>
      <c r="AI779" s="15"/>
      <c r="AJ779" s="15"/>
      <c r="AK779" s="15"/>
      <c r="AL779" s="15"/>
      <c r="AM779" s="15"/>
      <c r="AN779" s="15"/>
      <c r="AO779" s="15"/>
      <c r="AP779" s="15"/>
      <c r="AQ779" s="15"/>
      <c r="AR779" s="15"/>
      <c r="AS779" s="15"/>
      <c r="AT779" s="15"/>
      <c r="AU779" s="15"/>
      <c r="AV779" s="15"/>
      <c r="AW779" s="15"/>
      <c r="AX779" s="15"/>
      <c r="AY779" s="15"/>
      <c r="AZ779" s="15"/>
      <c r="BA779" s="15"/>
      <c r="BB779" s="15"/>
      <c r="BC779" s="15"/>
      <c r="BD779" s="15"/>
      <c r="BE779" s="15"/>
      <c r="BF779" s="15"/>
      <c r="BG779" s="15"/>
      <c r="BH779" s="15"/>
      <c r="BI779" s="15"/>
      <c r="BJ779" s="15"/>
      <c r="BK779" s="15"/>
      <c r="BL779" s="15"/>
      <c r="BM779" s="15"/>
      <c r="BN779" s="15"/>
      <c r="BO779" s="15"/>
      <c r="BP779" s="15"/>
      <c r="BQ779" s="15"/>
      <c r="BR779" s="15"/>
      <c r="BS779" s="15"/>
      <c r="BT779" s="15"/>
      <c r="BU779" s="15"/>
      <c r="BV779" s="15"/>
      <c r="BW779" s="15"/>
      <c r="BX779" s="15"/>
      <c r="BY779" s="15"/>
      <c r="BZ779" s="15"/>
      <c r="CA779" s="8"/>
      <c r="CB779" s="8"/>
      <c r="CC779" s="8"/>
      <c r="CD779" s="8"/>
      <c r="CE779" s="8"/>
      <c r="CF779" s="8"/>
      <c r="CG779" s="8"/>
      <c r="CH779" s="8"/>
      <c r="CI779" s="8"/>
      <c r="CJ779" s="8"/>
      <c r="CK779" s="8"/>
      <c r="CL779" s="8"/>
      <c r="CM779" s="8"/>
      <c r="CN779" s="8"/>
      <c r="CO779" s="8"/>
      <c r="CP779" s="8"/>
      <c r="CQ779" s="8"/>
      <c r="CR779" s="8"/>
      <c r="CS779" s="8"/>
    </row>
    <row r="780" ht="14.25" customHeight="1">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c r="BC780" s="15"/>
      <c r="BD780" s="15"/>
      <c r="BE780" s="15"/>
      <c r="BF780" s="15"/>
      <c r="BG780" s="15"/>
      <c r="BH780" s="15"/>
      <c r="BI780" s="15"/>
      <c r="BJ780" s="15"/>
      <c r="BK780" s="15"/>
      <c r="BL780" s="15"/>
      <c r="BM780" s="15"/>
      <c r="BN780" s="15"/>
      <c r="BO780" s="15"/>
      <c r="BP780" s="15"/>
      <c r="BQ780" s="15"/>
      <c r="BR780" s="15"/>
      <c r="BS780" s="15"/>
      <c r="BT780" s="15"/>
      <c r="BU780" s="15"/>
      <c r="BV780" s="15"/>
      <c r="BW780" s="15"/>
      <c r="BX780" s="15"/>
      <c r="BY780" s="15"/>
      <c r="BZ780" s="15"/>
      <c r="CA780" s="8"/>
      <c r="CB780" s="8"/>
      <c r="CC780" s="8"/>
      <c r="CD780" s="8"/>
      <c r="CE780" s="8"/>
      <c r="CF780" s="8"/>
      <c r="CG780" s="8"/>
      <c r="CH780" s="8"/>
      <c r="CI780" s="8"/>
      <c r="CJ780" s="8"/>
      <c r="CK780" s="8"/>
      <c r="CL780" s="8"/>
      <c r="CM780" s="8"/>
      <c r="CN780" s="8"/>
      <c r="CO780" s="8"/>
      <c r="CP780" s="8"/>
      <c r="CQ780" s="8"/>
      <c r="CR780" s="8"/>
      <c r="CS780" s="8"/>
    </row>
    <row r="781" ht="14.25" customHeight="1">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c r="AA781" s="15"/>
      <c r="AB781" s="15"/>
      <c r="AC781" s="15"/>
      <c r="AD781" s="15"/>
      <c r="AE781" s="15"/>
      <c r="AF781" s="15"/>
      <c r="AG781" s="15"/>
      <c r="AH781" s="15"/>
      <c r="AI781" s="15"/>
      <c r="AJ781" s="15"/>
      <c r="AK781" s="15"/>
      <c r="AL781" s="15"/>
      <c r="AM781" s="15"/>
      <c r="AN781" s="15"/>
      <c r="AO781" s="15"/>
      <c r="AP781" s="15"/>
      <c r="AQ781" s="15"/>
      <c r="AR781" s="15"/>
      <c r="AS781" s="15"/>
      <c r="AT781" s="15"/>
      <c r="AU781" s="15"/>
      <c r="AV781" s="15"/>
      <c r="AW781" s="15"/>
      <c r="AX781" s="15"/>
      <c r="AY781" s="15"/>
      <c r="AZ781" s="15"/>
      <c r="BA781" s="15"/>
      <c r="BB781" s="15"/>
      <c r="BC781" s="15"/>
      <c r="BD781" s="15"/>
      <c r="BE781" s="15"/>
      <c r="BF781" s="15"/>
      <c r="BG781" s="15"/>
      <c r="BH781" s="15"/>
      <c r="BI781" s="15"/>
      <c r="BJ781" s="15"/>
      <c r="BK781" s="15"/>
      <c r="BL781" s="15"/>
      <c r="BM781" s="15"/>
      <c r="BN781" s="15"/>
      <c r="BO781" s="15"/>
      <c r="BP781" s="15"/>
      <c r="BQ781" s="15"/>
      <c r="BR781" s="15"/>
      <c r="BS781" s="15"/>
      <c r="BT781" s="15"/>
      <c r="BU781" s="15"/>
      <c r="BV781" s="15"/>
      <c r="BW781" s="15"/>
      <c r="BX781" s="15"/>
      <c r="BY781" s="15"/>
      <c r="BZ781" s="15"/>
      <c r="CA781" s="8"/>
      <c r="CB781" s="8"/>
      <c r="CC781" s="8"/>
      <c r="CD781" s="8"/>
      <c r="CE781" s="8"/>
      <c r="CF781" s="8"/>
      <c r="CG781" s="8"/>
      <c r="CH781" s="8"/>
      <c r="CI781" s="8"/>
      <c r="CJ781" s="8"/>
      <c r="CK781" s="8"/>
      <c r="CL781" s="8"/>
      <c r="CM781" s="8"/>
      <c r="CN781" s="8"/>
      <c r="CO781" s="8"/>
      <c r="CP781" s="8"/>
      <c r="CQ781" s="8"/>
      <c r="CR781" s="8"/>
      <c r="CS781" s="8"/>
    </row>
    <row r="782" ht="14.25" customHeight="1">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c r="BC782" s="15"/>
      <c r="BD782" s="15"/>
      <c r="BE782" s="15"/>
      <c r="BF782" s="15"/>
      <c r="BG782" s="15"/>
      <c r="BH782" s="15"/>
      <c r="BI782" s="15"/>
      <c r="BJ782" s="15"/>
      <c r="BK782" s="15"/>
      <c r="BL782" s="15"/>
      <c r="BM782" s="15"/>
      <c r="BN782" s="15"/>
      <c r="BO782" s="15"/>
      <c r="BP782" s="15"/>
      <c r="BQ782" s="15"/>
      <c r="BR782" s="15"/>
      <c r="BS782" s="15"/>
      <c r="BT782" s="15"/>
      <c r="BU782" s="15"/>
      <c r="BV782" s="15"/>
      <c r="BW782" s="15"/>
      <c r="BX782" s="15"/>
      <c r="BY782" s="15"/>
      <c r="BZ782" s="15"/>
      <c r="CA782" s="8"/>
      <c r="CB782" s="8"/>
      <c r="CC782" s="8"/>
      <c r="CD782" s="8"/>
      <c r="CE782" s="8"/>
      <c r="CF782" s="8"/>
      <c r="CG782" s="8"/>
      <c r="CH782" s="8"/>
      <c r="CI782" s="8"/>
      <c r="CJ782" s="8"/>
      <c r="CK782" s="8"/>
      <c r="CL782" s="8"/>
      <c r="CM782" s="8"/>
      <c r="CN782" s="8"/>
      <c r="CO782" s="8"/>
      <c r="CP782" s="8"/>
      <c r="CQ782" s="8"/>
      <c r="CR782" s="8"/>
      <c r="CS782" s="8"/>
    </row>
    <row r="783" ht="14.25" customHeight="1">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c r="AA783" s="15"/>
      <c r="AB783" s="15"/>
      <c r="AC783" s="15"/>
      <c r="AD783" s="15"/>
      <c r="AE783" s="15"/>
      <c r="AF783" s="15"/>
      <c r="AG783" s="15"/>
      <c r="AH783" s="15"/>
      <c r="AI783" s="15"/>
      <c r="AJ783" s="15"/>
      <c r="AK783" s="15"/>
      <c r="AL783" s="15"/>
      <c r="AM783" s="15"/>
      <c r="AN783" s="15"/>
      <c r="AO783" s="15"/>
      <c r="AP783" s="15"/>
      <c r="AQ783" s="15"/>
      <c r="AR783" s="15"/>
      <c r="AS783" s="15"/>
      <c r="AT783" s="15"/>
      <c r="AU783" s="15"/>
      <c r="AV783" s="15"/>
      <c r="AW783" s="15"/>
      <c r="AX783" s="15"/>
      <c r="AY783" s="15"/>
      <c r="AZ783" s="15"/>
      <c r="BA783" s="15"/>
      <c r="BB783" s="15"/>
      <c r="BC783" s="15"/>
      <c r="BD783" s="15"/>
      <c r="BE783" s="15"/>
      <c r="BF783" s="15"/>
      <c r="BG783" s="15"/>
      <c r="BH783" s="15"/>
      <c r="BI783" s="15"/>
      <c r="BJ783" s="15"/>
      <c r="BK783" s="15"/>
      <c r="BL783" s="15"/>
      <c r="BM783" s="15"/>
      <c r="BN783" s="15"/>
      <c r="BO783" s="15"/>
      <c r="BP783" s="15"/>
      <c r="BQ783" s="15"/>
      <c r="BR783" s="15"/>
      <c r="BS783" s="15"/>
      <c r="BT783" s="15"/>
      <c r="BU783" s="15"/>
      <c r="BV783" s="15"/>
      <c r="BW783" s="15"/>
      <c r="BX783" s="15"/>
      <c r="BY783" s="15"/>
      <c r="BZ783" s="15"/>
      <c r="CA783" s="8"/>
      <c r="CB783" s="8"/>
      <c r="CC783" s="8"/>
      <c r="CD783" s="8"/>
      <c r="CE783" s="8"/>
      <c r="CF783" s="8"/>
      <c r="CG783" s="8"/>
      <c r="CH783" s="8"/>
      <c r="CI783" s="8"/>
      <c r="CJ783" s="8"/>
      <c r="CK783" s="8"/>
      <c r="CL783" s="8"/>
      <c r="CM783" s="8"/>
      <c r="CN783" s="8"/>
      <c r="CO783" s="8"/>
      <c r="CP783" s="8"/>
      <c r="CQ783" s="8"/>
      <c r="CR783" s="8"/>
      <c r="CS783" s="8"/>
    </row>
    <row r="784" ht="14.25" customHeight="1">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c r="BC784" s="15"/>
      <c r="BD784" s="15"/>
      <c r="BE784" s="15"/>
      <c r="BF784" s="15"/>
      <c r="BG784" s="15"/>
      <c r="BH784" s="15"/>
      <c r="BI784" s="15"/>
      <c r="BJ784" s="15"/>
      <c r="BK784" s="15"/>
      <c r="BL784" s="15"/>
      <c r="BM784" s="15"/>
      <c r="BN784" s="15"/>
      <c r="BO784" s="15"/>
      <c r="BP784" s="15"/>
      <c r="BQ784" s="15"/>
      <c r="BR784" s="15"/>
      <c r="BS784" s="15"/>
      <c r="BT784" s="15"/>
      <c r="BU784" s="15"/>
      <c r="BV784" s="15"/>
      <c r="BW784" s="15"/>
      <c r="BX784" s="15"/>
      <c r="BY784" s="15"/>
      <c r="BZ784" s="15"/>
      <c r="CA784" s="8"/>
      <c r="CB784" s="8"/>
      <c r="CC784" s="8"/>
      <c r="CD784" s="8"/>
      <c r="CE784" s="8"/>
      <c r="CF784" s="8"/>
      <c r="CG784" s="8"/>
      <c r="CH784" s="8"/>
      <c r="CI784" s="8"/>
      <c r="CJ784" s="8"/>
      <c r="CK784" s="8"/>
      <c r="CL784" s="8"/>
      <c r="CM784" s="8"/>
      <c r="CN784" s="8"/>
      <c r="CO784" s="8"/>
      <c r="CP784" s="8"/>
      <c r="CQ784" s="8"/>
      <c r="CR784" s="8"/>
      <c r="CS784" s="8"/>
    </row>
    <row r="785" ht="14.25" customHeight="1">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c r="AA785" s="15"/>
      <c r="AB785" s="15"/>
      <c r="AC785" s="15"/>
      <c r="AD785" s="15"/>
      <c r="AE785" s="15"/>
      <c r="AF785" s="15"/>
      <c r="AG785" s="15"/>
      <c r="AH785" s="15"/>
      <c r="AI785" s="15"/>
      <c r="AJ785" s="15"/>
      <c r="AK785" s="15"/>
      <c r="AL785" s="15"/>
      <c r="AM785" s="15"/>
      <c r="AN785" s="15"/>
      <c r="AO785" s="15"/>
      <c r="AP785" s="15"/>
      <c r="AQ785" s="15"/>
      <c r="AR785" s="15"/>
      <c r="AS785" s="15"/>
      <c r="AT785" s="15"/>
      <c r="AU785" s="15"/>
      <c r="AV785" s="15"/>
      <c r="AW785" s="15"/>
      <c r="AX785" s="15"/>
      <c r="AY785" s="15"/>
      <c r="AZ785" s="15"/>
      <c r="BA785" s="15"/>
      <c r="BB785" s="15"/>
      <c r="BC785" s="15"/>
      <c r="BD785" s="15"/>
      <c r="BE785" s="15"/>
      <c r="BF785" s="15"/>
      <c r="BG785" s="15"/>
      <c r="BH785" s="15"/>
      <c r="BI785" s="15"/>
      <c r="BJ785" s="15"/>
      <c r="BK785" s="15"/>
      <c r="BL785" s="15"/>
      <c r="BM785" s="15"/>
      <c r="BN785" s="15"/>
      <c r="BO785" s="15"/>
      <c r="BP785" s="15"/>
      <c r="BQ785" s="15"/>
      <c r="BR785" s="15"/>
      <c r="BS785" s="15"/>
      <c r="BT785" s="15"/>
      <c r="BU785" s="15"/>
      <c r="BV785" s="15"/>
      <c r="BW785" s="15"/>
      <c r="BX785" s="15"/>
      <c r="BY785" s="15"/>
      <c r="BZ785" s="15"/>
      <c r="CA785" s="8"/>
      <c r="CB785" s="8"/>
      <c r="CC785" s="8"/>
      <c r="CD785" s="8"/>
      <c r="CE785" s="8"/>
      <c r="CF785" s="8"/>
      <c r="CG785" s="8"/>
      <c r="CH785" s="8"/>
      <c r="CI785" s="8"/>
      <c r="CJ785" s="8"/>
      <c r="CK785" s="8"/>
      <c r="CL785" s="8"/>
      <c r="CM785" s="8"/>
      <c r="CN785" s="8"/>
      <c r="CO785" s="8"/>
      <c r="CP785" s="8"/>
      <c r="CQ785" s="8"/>
      <c r="CR785" s="8"/>
      <c r="CS785" s="8"/>
    </row>
    <row r="786" ht="14.25" customHeight="1">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c r="BC786" s="15"/>
      <c r="BD786" s="15"/>
      <c r="BE786" s="15"/>
      <c r="BF786" s="15"/>
      <c r="BG786" s="15"/>
      <c r="BH786" s="15"/>
      <c r="BI786" s="15"/>
      <c r="BJ786" s="15"/>
      <c r="BK786" s="15"/>
      <c r="BL786" s="15"/>
      <c r="BM786" s="15"/>
      <c r="BN786" s="15"/>
      <c r="BO786" s="15"/>
      <c r="BP786" s="15"/>
      <c r="BQ786" s="15"/>
      <c r="BR786" s="15"/>
      <c r="BS786" s="15"/>
      <c r="BT786" s="15"/>
      <c r="BU786" s="15"/>
      <c r="BV786" s="15"/>
      <c r="BW786" s="15"/>
      <c r="BX786" s="15"/>
      <c r="BY786" s="15"/>
      <c r="BZ786" s="15"/>
      <c r="CA786" s="8"/>
      <c r="CB786" s="8"/>
      <c r="CC786" s="8"/>
      <c r="CD786" s="8"/>
      <c r="CE786" s="8"/>
      <c r="CF786" s="8"/>
      <c r="CG786" s="8"/>
      <c r="CH786" s="8"/>
      <c r="CI786" s="8"/>
      <c r="CJ786" s="8"/>
      <c r="CK786" s="8"/>
      <c r="CL786" s="8"/>
      <c r="CM786" s="8"/>
      <c r="CN786" s="8"/>
      <c r="CO786" s="8"/>
      <c r="CP786" s="8"/>
      <c r="CQ786" s="8"/>
      <c r="CR786" s="8"/>
      <c r="CS786" s="8"/>
    </row>
    <row r="787" ht="14.25" customHeight="1">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c r="AA787" s="15"/>
      <c r="AB787" s="15"/>
      <c r="AC787" s="15"/>
      <c r="AD787" s="15"/>
      <c r="AE787" s="15"/>
      <c r="AF787" s="15"/>
      <c r="AG787" s="15"/>
      <c r="AH787" s="15"/>
      <c r="AI787" s="15"/>
      <c r="AJ787" s="15"/>
      <c r="AK787" s="15"/>
      <c r="AL787" s="15"/>
      <c r="AM787" s="15"/>
      <c r="AN787" s="15"/>
      <c r="AO787" s="15"/>
      <c r="AP787" s="15"/>
      <c r="AQ787" s="15"/>
      <c r="AR787" s="15"/>
      <c r="AS787" s="15"/>
      <c r="AT787" s="15"/>
      <c r="AU787" s="15"/>
      <c r="AV787" s="15"/>
      <c r="AW787" s="15"/>
      <c r="AX787" s="15"/>
      <c r="AY787" s="15"/>
      <c r="AZ787" s="15"/>
      <c r="BA787" s="15"/>
      <c r="BB787" s="15"/>
      <c r="BC787" s="15"/>
      <c r="BD787" s="15"/>
      <c r="BE787" s="15"/>
      <c r="BF787" s="15"/>
      <c r="BG787" s="15"/>
      <c r="BH787" s="15"/>
      <c r="BI787" s="15"/>
      <c r="BJ787" s="15"/>
      <c r="BK787" s="15"/>
      <c r="BL787" s="15"/>
      <c r="BM787" s="15"/>
      <c r="BN787" s="15"/>
      <c r="BO787" s="15"/>
      <c r="BP787" s="15"/>
      <c r="BQ787" s="15"/>
      <c r="BR787" s="15"/>
      <c r="BS787" s="15"/>
      <c r="BT787" s="15"/>
      <c r="BU787" s="15"/>
      <c r="BV787" s="15"/>
      <c r="BW787" s="15"/>
      <c r="BX787" s="15"/>
      <c r="BY787" s="15"/>
      <c r="BZ787" s="15"/>
      <c r="CA787" s="8"/>
      <c r="CB787" s="8"/>
      <c r="CC787" s="8"/>
      <c r="CD787" s="8"/>
      <c r="CE787" s="8"/>
      <c r="CF787" s="8"/>
      <c r="CG787" s="8"/>
      <c r="CH787" s="8"/>
      <c r="CI787" s="8"/>
      <c r="CJ787" s="8"/>
      <c r="CK787" s="8"/>
      <c r="CL787" s="8"/>
      <c r="CM787" s="8"/>
      <c r="CN787" s="8"/>
      <c r="CO787" s="8"/>
      <c r="CP787" s="8"/>
      <c r="CQ787" s="8"/>
      <c r="CR787" s="8"/>
      <c r="CS787" s="8"/>
    </row>
    <row r="788" ht="14.25" customHeight="1">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c r="BC788" s="15"/>
      <c r="BD788" s="15"/>
      <c r="BE788" s="15"/>
      <c r="BF788" s="15"/>
      <c r="BG788" s="15"/>
      <c r="BH788" s="15"/>
      <c r="BI788" s="15"/>
      <c r="BJ788" s="15"/>
      <c r="BK788" s="15"/>
      <c r="BL788" s="15"/>
      <c r="BM788" s="15"/>
      <c r="BN788" s="15"/>
      <c r="BO788" s="15"/>
      <c r="BP788" s="15"/>
      <c r="BQ788" s="15"/>
      <c r="BR788" s="15"/>
      <c r="BS788" s="15"/>
      <c r="BT788" s="15"/>
      <c r="BU788" s="15"/>
      <c r="BV788" s="15"/>
      <c r="BW788" s="15"/>
      <c r="BX788" s="15"/>
      <c r="BY788" s="15"/>
      <c r="BZ788" s="15"/>
      <c r="CA788" s="8"/>
      <c r="CB788" s="8"/>
      <c r="CC788" s="8"/>
      <c r="CD788" s="8"/>
      <c r="CE788" s="8"/>
      <c r="CF788" s="8"/>
      <c r="CG788" s="8"/>
      <c r="CH788" s="8"/>
      <c r="CI788" s="8"/>
      <c r="CJ788" s="8"/>
      <c r="CK788" s="8"/>
      <c r="CL788" s="8"/>
      <c r="CM788" s="8"/>
      <c r="CN788" s="8"/>
      <c r="CO788" s="8"/>
      <c r="CP788" s="8"/>
      <c r="CQ788" s="8"/>
      <c r="CR788" s="8"/>
      <c r="CS788" s="8"/>
    </row>
    <row r="789" ht="14.25" customHeight="1">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c r="AA789" s="15"/>
      <c r="AB789" s="15"/>
      <c r="AC789" s="15"/>
      <c r="AD789" s="15"/>
      <c r="AE789" s="15"/>
      <c r="AF789" s="15"/>
      <c r="AG789" s="15"/>
      <c r="AH789" s="15"/>
      <c r="AI789" s="15"/>
      <c r="AJ789" s="15"/>
      <c r="AK789" s="15"/>
      <c r="AL789" s="15"/>
      <c r="AM789" s="15"/>
      <c r="AN789" s="15"/>
      <c r="AO789" s="15"/>
      <c r="AP789" s="15"/>
      <c r="AQ789" s="15"/>
      <c r="AR789" s="15"/>
      <c r="AS789" s="15"/>
      <c r="AT789" s="15"/>
      <c r="AU789" s="15"/>
      <c r="AV789" s="15"/>
      <c r="AW789" s="15"/>
      <c r="AX789" s="15"/>
      <c r="AY789" s="15"/>
      <c r="AZ789" s="15"/>
      <c r="BA789" s="15"/>
      <c r="BB789" s="15"/>
      <c r="BC789" s="15"/>
      <c r="BD789" s="15"/>
      <c r="BE789" s="15"/>
      <c r="BF789" s="15"/>
      <c r="BG789" s="15"/>
      <c r="BH789" s="15"/>
      <c r="BI789" s="15"/>
      <c r="BJ789" s="15"/>
      <c r="BK789" s="15"/>
      <c r="BL789" s="15"/>
      <c r="BM789" s="15"/>
      <c r="BN789" s="15"/>
      <c r="BO789" s="15"/>
      <c r="BP789" s="15"/>
      <c r="BQ789" s="15"/>
      <c r="BR789" s="15"/>
      <c r="BS789" s="15"/>
      <c r="BT789" s="15"/>
      <c r="BU789" s="15"/>
      <c r="BV789" s="15"/>
      <c r="BW789" s="15"/>
      <c r="BX789" s="15"/>
      <c r="BY789" s="15"/>
      <c r="BZ789" s="15"/>
      <c r="CA789" s="8"/>
      <c r="CB789" s="8"/>
      <c r="CC789" s="8"/>
      <c r="CD789" s="8"/>
      <c r="CE789" s="8"/>
      <c r="CF789" s="8"/>
      <c r="CG789" s="8"/>
      <c r="CH789" s="8"/>
      <c r="CI789" s="8"/>
      <c r="CJ789" s="8"/>
      <c r="CK789" s="8"/>
      <c r="CL789" s="8"/>
      <c r="CM789" s="8"/>
      <c r="CN789" s="8"/>
      <c r="CO789" s="8"/>
      <c r="CP789" s="8"/>
      <c r="CQ789" s="8"/>
      <c r="CR789" s="8"/>
      <c r="CS789" s="8"/>
    </row>
    <row r="790" ht="14.25" customHeight="1">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c r="BC790" s="15"/>
      <c r="BD790" s="15"/>
      <c r="BE790" s="15"/>
      <c r="BF790" s="15"/>
      <c r="BG790" s="15"/>
      <c r="BH790" s="15"/>
      <c r="BI790" s="15"/>
      <c r="BJ790" s="15"/>
      <c r="BK790" s="15"/>
      <c r="BL790" s="15"/>
      <c r="BM790" s="15"/>
      <c r="BN790" s="15"/>
      <c r="BO790" s="15"/>
      <c r="BP790" s="15"/>
      <c r="BQ790" s="15"/>
      <c r="BR790" s="15"/>
      <c r="BS790" s="15"/>
      <c r="BT790" s="15"/>
      <c r="BU790" s="15"/>
      <c r="BV790" s="15"/>
      <c r="BW790" s="15"/>
      <c r="BX790" s="15"/>
      <c r="BY790" s="15"/>
      <c r="BZ790" s="15"/>
      <c r="CA790" s="8"/>
      <c r="CB790" s="8"/>
      <c r="CC790" s="8"/>
      <c r="CD790" s="8"/>
      <c r="CE790" s="8"/>
      <c r="CF790" s="8"/>
      <c r="CG790" s="8"/>
      <c r="CH790" s="8"/>
      <c r="CI790" s="8"/>
      <c r="CJ790" s="8"/>
      <c r="CK790" s="8"/>
      <c r="CL790" s="8"/>
      <c r="CM790" s="8"/>
      <c r="CN790" s="8"/>
      <c r="CO790" s="8"/>
      <c r="CP790" s="8"/>
      <c r="CQ790" s="8"/>
      <c r="CR790" s="8"/>
      <c r="CS790" s="8"/>
    </row>
    <row r="791" ht="14.25" customHeight="1">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c r="AA791" s="15"/>
      <c r="AB791" s="15"/>
      <c r="AC791" s="15"/>
      <c r="AD791" s="15"/>
      <c r="AE791" s="15"/>
      <c r="AF791" s="15"/>
      <c r="AG791" s="15"/>
      <c r="AH791" s="15"/>
      <c r="AI791" s="15"/>
      <c r="AJ791" s="15"/>
      <c r="AK791" s="15"/>
      <c r="AL791" s="15"/>
      <c r="AM791" s="15"/>
      <c r="AN791" s="15"/>
      <c r="AO791" s="15"/>
      <c r="AP791" s="15"/>
      <c r="AQ791" s="15"/>
      <c r="AR791" s="15"/>
      <c r="AS791" s="15"/>
      <c r="AT791" s="15"/>
      <c r="AU791" s="15"/>
      <c r="AV791" s="15"/>
      <c r="AW791" s="15"/>
      <c r="AX791" s="15"/>
      <c r="AY791" s="15"/>
      <c r="AZ791" s="15"/>
      <c r="BA791" s="15"/>
      <c r="BB791" s="15"/>
      <c r="BC791" s="15"/>
      <c r="BD791" s="15"/>
      <c r="BE791" s="15"/>
      <c r="BF791" s="15"/>
      <c r="BG791" s="15"/>
      <c r="BH791" s="15"/>
      <c r="BI791" s="15"/>
      <c r="BJ791" s="15"/>
      <c r="BK791" s="15"/>
      <c r="BL791" s="15"/>
      <c r="BM791" s="15"/>
      <c r="BN791" s="15"/>
      <c r="BO791" s="15"/>
      <c r="BP791" s="15"/>
      <c r="BQ791" s="15"/>
      <c r="BR791" s="15"/>
      <c r="BS791" s="15"/>
      <c r="BT791" s="15"/>
      <c r="BU791" s="15"/>
      <c r="BV791" s="15"/>
      <c r="BW791" s="15"/>
      <c r="BX791" s="15"/>
      <c r="BY791" s="15"/>
      <c r="BZ791" s="15"/>
      <c r="CA791" s="8"/>
      <c r="CB791" s="8"/>
      <c r="CC791" s="8"/>
      <c r="CD791" s="8"/>
      <c r="CE791" s="8"/>
      <c r="CF791" s="8"/>
      <c r="CG791" s="8"/>
      <c r="CH791" s="8"/>
      <c r="CI791" s="8"/>
      <c r="CJ791" s="8"/>
      <c r="CK791" s="8"/>
      <c r="CL791" s="8"/>
      <c r="CM791" s="8"/>
      <c r="CN791" s="8"/>
      <c r="CO791" s="8"/>
      <c r="CP791" s="8"/>
      <c r="CQ791" s="8"/>
      <c r="CR791" s="8"/>
      <c r="CS791" s="8"/>
    </row>
    <row r="792" ht="14.25" customHeight="1">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c r="BC792" s="15"/>
      <c r="BD792" s="15"/>
      <c r="BE792" s="15"/>
      <c r="BF792" s="15"/>
      <c r="BG792" s="15"/>
      <c r="BH792" s="15"/>
      <c r="BI792" s="15"/>
      <c r="BJ792" s="15"/>
      <c r="BK792" s="15"/>
      <c r="BL792" s="15"/>
      <c r="BM792" s="15"/>
      <c r="BN792" s="15"/>
      <c r="BO792" s="15"/>
      <c r="BP792" s="15"/>
      <c r="BQ792" s="15"/>
      <c r="BR792" s="15"/>
      <c r="BS792" s="15"/>
      <c r="BT792" s="15"/>
      <c r="BU792" s="15"/>
      <c r="BV792" s="15"/>
      <c r="BW792" s="15"/>
      <c r="BX792" s="15"/>
      <c r="BY792" s="15"/>
      <c r="BZ792" s="15"/>
      <c r="CA792" s="8"/>
      <c r="CB792" s="8"/>
      <c r="CC792" s="8"/>
      <c r="CD792" s="8"/>
      <c r="CE792" s="8"/>
      <c r="CF792" s="8"/>
      <c r="CG792" s="8"/>
      <c r="CH792" s="8"/>
      <c r="CI792" s="8"/>
      <c r="CJ792" s="8"/>
      <c r="CK792" s="8"/>
      <c r="CL792" s="8"/>
      <c r="CM792" s="8"/>
      <c r="CN792" s="8"/>
      <c r="CO792" s="8"/>
      <c r="CP792" s="8"/>
      <c r="CQ792" s="8"/>
      <c r="CR792" s="8"/>
      <c r="CS792" s="8"/>
    </row>
    <row r="793" ht="14.25" customHeight="1">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c r="AA793" s="15"/>
      <c r="AB793" s="15"/>
      <c r="AC793" s="15"/>
      <c r="AD793" s="15"/>
      <c r="AE793" s="15"/>
      <c r="AF793" s="15"/>
      <c r="AG793" s="15"/>
      <c r="AH793" s="15"/>
      <c r="AI793" s="15"/>
      <c r="AJ793" s="15"/>
      <c r="AK793" s="15"/>
      <c r="AL793" s="15"/>
      <c r="AM793" s="15"/>
      <c r="AN793" s="15"/>
      <c r="AO793" s="15"/>
      <c r="AP793" s="15"/>
      <c r="AQ793" s="15"/>
      <c r="AR793" s="15"/>
      <c r="AS793" s="15"/>
      <c r="AT793" s="15"/>
      <c r="AU793" s="15"/>
      <c r="AV793" s="15"/>
      <c r="AW793" s="15"/>
      <c r="AX793" s="15"/>
      <c r="AY793" s="15"/>
      <c r="AZ793" s="15"/>
      <c r="BA793" s="15"/>
      <c r="BB793" s="15"/>
      <c r="BC793" s="15"/>
      <c r="BD793" s="15"/>
      <c r="BE793" s="15"/>
      <c r="BF793" s="15"/>
      <c r="BG793" s="15"/>
      <c r="BH793" s="15"/>
      <c r="BI793" s="15"/>
      <c r="BJ793" s="15"/>
      <c r="BK793" s="15"/>
      <c r="BL793" s="15"/>
      <c r="BM793" s="15"/>
      <c r="BN793" s="15"/>
      <c r="BO793" s="15"/>
      <c r="BP793" s="15"/>
      <c r="BQ793" s="15"/>
      <c r="BR793" s="15"/>
      <c r="BS793" s="15"/>
      <c r="BT793" s="15"/>
      <c r="BU793" s="15"/>
      <c r="BV793" s="15"/>
      <c r="BW793" s="15"/>
      <c r="BX793" s="15"/>
      <c r="BY793" s="15"/>
      <c r="BZ793" s="15"/>
      <c r="CA793" s="8"/>
      <c r="CB793" s="8"/>
      <c r="CC793" s="8"/>
      <c r="CD793" s="8"/>
      <c r="CE793" s="8"/>
      <c r="CF793" s="8"/>
      <c r="CG793" s="8"/>
      <c r="CH793" s="8"/>
      <c r="CI793" s="8"/>
      <c r="CJ793" s="8"/>
      <c r="CK793" s="8"/>
      <c r="CL793" s="8"/>
      <c r="CM793" s="8"/>
      <c r="CN793" s="8"/>
      <c r="CO793" s="8"/>
      <c r="CP793" s="8"/>
      <c r="CQ793" s="8"/>
      <c r="CR793" s="8"/>
      <c r="CS793" s="8"/>
    </row>
    <row r="794" ht="14.25" customHeight="1">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c r="BC794" s="15"/>
      <c r="BD794" s="15"/>
      <c r="BE794" s="15"/>
      <c r="BF794" s="15"/>
      <c r="BG794" s="15"/>
      <c r="BH794" s="15"/>
      <c r="BI794" s="15"/>
      <c r="BJ794" s="15"/>
      <c r="BK794" s="15"/>
      <c r="BL794" s="15"/>
      <c r="BM794" s="15"/>
      <c r="BN794" s="15"/>
      <c r="BO794" s="15"/>
      <c r="BP794" s="15"/>
      <c r="BQ794" s="15"/>
      <c r="BR794" s="15"/>
      <c r="BS794" s="15"/>
      <c r="BT794" s="15"/>
      <c r="BU794" s="15"/>
      <c r="BV794" s="15"/>
      <c r="BW794" s="15"/>
      <c r="BX794" s="15"/>
      <c r="BY794" s="15"/>
      <c r="BZ794" s="15"/>
      <c r="CA794" s="8"/>
      <c r="CB794" s="8"/>
      <c r="CC794" s="8"/>
      <c r="CD794" s="8"/>
      <c r="CE794" s="8"/>
      <c r="CF794" s="8"/>
      <c r="CG794" s="8"/>
      <c r="CH794" s="8"/>
      <c r="CI794" s="8"/>
      <c r="CJ794" s="8"/>
      <c r="CK794" s="8"/>
      <c r="CL794" s="8"/>
      <c r="CM794" s="8"/>
      <c r="CN794" s="8"/>
      <c r="CO794" s="8"/>
      <c r="CP794" s="8"/>
      <c r="CQ794" s="8"/>
      <c r="CR794" s="8"/>
      <c r="CS794" s="8"/>
    </row>
    <row r="795" ht="14.25" customHeight="1">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c r="AA795" s="15"/>
      <c r="AB795" s="15"/>
      <c r="AC795" s="15"/>
      <c r="AD795" s="15"/>
      <c r="AE795" s="15"/>
      <c r="AF795" s="15"/>
      <c r="AG795" s="15"/>
      <c r="AH795" s="15"/>
      <c r="AI795" s="15"/>
      <c r="AJ795" s="15"/>
      <c r="AK795" s="15"/>
      <c r="AL795" s="15"/>
      <c r="AM795" s="15"/>
      <c r="AN795" s="15"/>
      <c r="AO795" s="15"/>
      <c r="AP795" s="15"/>
      <c r="AQ795" s="15"/>
      <c r="AR795" s="15"/>
      <c r="AS795" s="15"/>
      <c r="AT795" s="15"/>
      <c r="AU795" s="15"/>
      <c r="AV795" s="15"/>
      <c r="AW795" s="15"/>
      <c r="AX795" s="15"/>
      <c r="AY795" s="15"/>
      <c r="AZ795" s="15"/>
      <c r="BA795" s="15"/>
      <c r="BB795" s="15"/>
      <c r="BC795" s="15"/>
      <c r="BD795" s="15"/>
      <c r="BE795" s="15"/>
      <c r="BF795" s="15"/>
      <c r="BG795" s="15"/>
      <c r="BH795" s="15"/>
      <c r="BI795" s="15"/>
      <c r="BJ795" s="15"/>
      <c r="BK795" s="15"/>
      <c r="BL795" s="15"/>
      <c r="BM795" s="15"/>
      <c r="BN795" s="15"/>
      <c r="BO795" s="15"/>
      <c r="BP795" s="15"/>
      <c r="BQ795" s="15"/>
      <c r="BR795" s="15"/>
      <c r="BS795" s="15"/>
      <c r="BT795" s="15"/>
      <c r="BU795" s="15"/>
      <c r="BV795" s="15"/>
      <c r="BW795" s="15"/>
      <c r="BX795" s="15"/>
      <c r="BY795" s="15"/>
      <c r="BZ795" s="15"/>
      <c r="CA795" s="8"/>
      <c r="CB795" s="8"/>
      <c r="CC795" s="8"/>
      <c r="CD795" s="8"/>
      <c r="CE795" s="8"/>
      <c r="CF795" s="8"/>
      <c r="CG795" s="8"/>
      <c r="CH795" s="8"/>
      <c r="CI795" s="8"/>
      <c r="CJ795" s="8"/>
      <c r="CK795" s="8"/>
      <c r="CL795" s="8"/>
      <c r="CM795" s="8"/>
      <c r="CN795" s="8"/>
      <c r="CO795" s="8"/>
      <c r="CP795" s="8"/>
      <c r="CQ795" s="8"/>
      <c r="CR795" s="8"/>
      <c r="CS795" s="8"/>
    </row>
    <row r="796" ht="14.25" customHeight="1">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c r="BC796" s="15"/>
      <c r="BD796" s="15"/>
      <c r="BE796" s="15"/>
      <c r="BF796" s="15"/>
      <c r="BG796" s="15"/>
      <c r="BH796" s="15"/>
      <c r="BI796" s="15"/>
      <c r="BJ796" s="15"/>
      <c r="BK796" s="15"/>
      <c r="BL796" s="15"/>
      <c r="BM796" s="15"/>
      <c r="BN796" s="15"/>
      <c r="BO796" s="15"/>
      <c r="BP796" s="15"/>
      <c r="BQ796" s="15"/>
      <c r="BR796" s="15"/>
      <c r="BS796" s="15"/>
      <c r="BT796" s="15"/>
      <c r="BU796" s="15"/>
      <c r="BV796" s="15"/>
      <c r="BW796" s="15"/>
      <c r="BX796" s="15"/>
      <c r="BY796" s="15"/>
      <c r="BZ796" s="15"/>
      <c r="CA796" s="8"/>
      <c r="CB796" s="8"/>
      <c r="CC796" s="8"/>
      <c r="CD796" s="8"/>
      <c r="CE796" s="8"/>
      <c r="CF796" s="8"/>
      <c r="CG796" s="8"/>
      <c r="CH796" s="8"/>
      <c r="CI796" s="8"/>
      <c r="CJ796" s="8"/>
      <c r="CK796" s="8"/>
      <c r="CL796" s="8"/>
      <c r="CM796" s="8"/>
      <c r="CN796" s="8"/>
      <c r="CO796" s="8"/>
      <c r="CP796" s="8"/>
      <c r="CQ796" s="8"/>
      <c r="CR796" s="8"/>
      <c r="CS796" s="8"/>
    </row>
    <row r="797" ht="14.25" customHeight="1">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c r="AA797" s="15"/>
      <c r="AB797" s="15"/>
      <c r="AC797" s="15"/>
      <c r="AD797" s="15"/>
      <c r="AE797" s="15"/>
      <c r="AF797" s="15"/>
      <c r="AG797" s="15"/>
      <c r="AH797" s="15"/>
      <c r="AI797" s="15"/>
      <c r="AJ797" s="15"/>
      <c r="AK797" s="15"/>
      <c r="AL797" s="15"/>
      <c r="AM797" s="15"/>
      <c r="AN797" s="15"/>
      <c r="AO797" s="15"/>
      <c r="AP797" s="15"/>
      <c r="AQ797" s="15"/>
      <c r="AR797" s="15"/>
      <c r="AS797" s="15"/>
      <c r="AT797" s="15"/>
      <c r="AU797" s="15"/>
      <c r="AV797" s="15"/>
      <c r="AW797" s="15"/>
      <c r="AX797" s="15"/>
      <c r="AY797" s="15"/>
      <c r="AZ797" s="15"/>
      <c r="BA797" s="15"/>
      <c r="BB797" s="15"/>
      <c r="BC797" s="15"/>
      <c r="BD797" s="15"/>
      <c r="BE797" s="15"/>
      <c r="BF797" s="15"/>
      <c r="BG797" s="15"/>
      <c r="BH797" s="15"/>
      <c r="BI797" s="15"/>
      <c r="BJ797" s="15"/>
      <c r="BK797" s="15"/>
      <c r="BL797" s="15"/>
      <c r="BM797" s="15"/>
      <c r="BN797" s="15"/>
      <c r="BO797" s="15"/>
      <c r="BP797" s="15"/>
      <c r="BQ797" s="15"/>
      <c r="BR797" s="15"/>
      <c r="BS797" s="15"/>
      <c r="BT797" s="15"/>
      <c r="BU797" s="15"/>
      <c r="BV797" s="15"/>
      <c r="BW797" s="15"/>
      <c r="BX797" s="15"/>
      <c r="BY797" s="15"/>
      <c r="BZ797" s="15"/>
      <c r="CA797" s="8"/>
      <c r="CB797" s="8"/>
      <c r="CC797" s="8"/>
      <c r="CD797" s="8"/>
      <c r="CE797" s="8"/>
      <c r="CF797" s="8"/>
      <c r="CG797" s="8"/>
      <c r="CH797" s="8"/>
      <c r="CI797" s="8"/>
      <c r="CJ797" s="8"/>
      <c r="CK797" s="8"/>
      <c r="CL797" s="8"/>
      <c r="CM797" s="8"/>
      <c r="CN797" s="8"/>
      <c r="CO797" s="8"/>
      <c r="CP797" s="8"/>
      <c r="CQ797" s="8"/>
      <c r="CR797" s="8"/>
      <c r="CS797" s="8"/>
    </row>
    <row r="798" ht="14.25" customHeight="1">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c r="BC798" s="15"/>
      <c r="BD798" s="15"/>
      <c r="BE798" s="15"/>
      <c r="BF798" s="15"/>
      <c r="BG798" s="15"/>
      <c r="BH798" s="15"/>
      <c r="BI798" s="15"/>
      <c r="BJ798" s="15"/>
      <c r="BK798" s="15"/>
      <c r="BL798" s="15"/>
      <c r="BM798" s="15"/>
      <c r="BN798" s="15"/>
      <c r="BO798" s="15"/>
      <c r="BP798" s="15"/>
      <c r="BQ798" s="15"/>
      <c r="BR798" s="15"/>
      <c r="BS798" s="15"/>
      <c r="BT798" s="15"/>
      <c r="BU798" s="15"/>
      <c r="BV798" s="15"/>
      <c r="BW798" s="15"/>
      <c r="BX798" s="15"/>
      <c r="BY798" s="15"/>
      <c r="BZ798" s="15"/>
      <c r="CA798" s="8"/>
      <c r="CB798" s="8"/>
      <c r="CC798" s="8"/>
      <c r="CD798" s="8"/>
      <c r="CE798" s="8"/>
      <c r="CF798" s="8"/>
      <c r="CG798" s="8"/>
      <c r="CH798" s="8"/>
      <c r="CI798" s="8"/>
      <c r="CJ798" s="8"/>
      <c r="CK798" s="8"/>
      <c r="CL798" s="8"/>
      <c r="CM798" s="8"/>
      <c r="CN798" s="8"/>
      <c r="CO798" s="8"/>
      <c r="CP798" s="8"/>
      <c r="CQ798" s="8"/>
      <c r="CR798" s="8"/>
      <c r="CS798" s="8"/>
    </row>
    <row r="799" ht="14.25" customHeight="1">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c r="AA799" s="15"/>
      <c r="AB799" s="15"/>
      <c r="AC799" s="15"/>
      <c r="AD799" s="15"/>
      <c r="AE799" s="15"/>
      <c r="AF799" s="15"/>
      <c r="AG799" s="15"/>
      <c r="AH799" s="15"/>
      <c r="AI799" s="15"/>
      <c r="AJ799" s="15"/>
      <c r="AK799" s="15"/>
      <c r="AL799" s="15"/>
      <c r="AM799" s="15"/>
      <c r="AN799" s="15"/>
      <c r="AO799" s="15"/>
      <c r="AP799" s="15"/>
      <c r="AQ799" s="15"/>
      <c r="AR799" s="15"/>
      <c r="AS799" s="15"/>
      <c r="AT799" s="15"/>
      <c r="AU799" s="15"/>
      <c r="AV799" s="15"/>
      <c r="AW799" s="15"/>
      <c r="AX799" s="15"/>
      <c r="AY799" s="15"/>
      <c r="AZ799" s="15"/>
      <c r="BA799" s="15"/>
      <c r="BB799" s="15"/>
      <c r="BC799" s="15"/>
      <c r="BD799" s="15"/>
      <c r="BE799" s="15"/>
      <c r="BF799" s="15"/>
      <c r="BG799" s="15"/>
      <c r="BH799" s="15"/>
      <c r="BI799" s="15"/>
      <c r="BJ799" s="15"/>
      <c r="BK799" s="15"/>
      <c r="BL799" s="15"/>
      <c r="BM799" s="15"/>
      <c r="BN799" s="15"/>
      <c r="BO799" s="15"/>
      <c r="BP799" s="15"/>
      <c r="BQ799" s="15"/>
      <c r="BR799" s="15"/>
      <c r="BS799" s="15"/>
      <c r="BT799" s="15"/>
      <c r="BU799" s="15"/>
      <c r="BV799" s="15"/>
      <c r="BW799" s="15"/>
      <c r="BX799" s="15"/>
      <c r="BY799" s="15"/>
      <c r="BZ799" s="15"/>
      <c r="CA799" s="8"/>
      <c r="CB799" s="8"/>
      <c r="CC799" s="8"/>
      <c r="CD799" s="8"/>
      <c r="CE799" s="8"/>
      <c r="CF799" s="8"/>
      <c r="CG799" s="8"/>
      <c r="CH799" s="8"/>
      <c r="CI799" s="8"/>
      <c r="CJ799" s="8"/>
      <c r="CK799" s="8"/>
      <c r="CL799" s="8"/>
      <c r="CM799" s="8"/>
      <c r="CN799" s="8"/>
      <c r="CO799" s="8"/>
      <c r="CP799" s="8"/>
      <c r="CQ799" s="8"/>
      <c r="CR799" s="8"/>
      <c r="CS799" s="8"/>
    </row>
    <row r="800" ht="14.25" customHeight="1">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c r="BC800" s="15"/>
      <c r="BD800" s="15"/>
      <c r="BE800" s="15"/>
      <c r="BF800" s="15"/>
      <c r="BG800" s="15"/>
      <c r="BH800" s="15"/>
      <c r="BI800" s="15"/>
      <c r="BJ800" s="15"/>
      <c r="BK800" s="15"/>
      <c r="BL800" s="15"/>
      <c r="BM800" s="15"/>
      <c r="BN800" s="15"/>
      <c r="BO800" s="15"/>
      <c r="BP800" s="15"/>
      <c r="BQ800" s="15"/>
      <c r="BR800" s="15"/>
      <c r="BS800" s="15"/>
      <c r="BT800" s="15"/>
      <c r="BU800" s="15"/>
      <c r="BV800" s="15"/>
      <c r="BW800" s="15"/>
      <c r="BX800" s="15"/>
      <c r="BY800" s="15"/>
      <c r="BZ800" s="15"/>
      <c r="CA800" s="8"/>
      <c r="CB800" s="8"/>
      <c r="CC800" s="8"/>
      <c r="CD800" s="8"/>
      <c r="CE800" s="8"/>
      <c r="CF800" s="8"/>
      <c r="CG800" s="8"/>
      <c r="CH800" s="8"/>
      <c r="CI800" s="8"/>
      <c r="CJ800" s="8"/>
      <c r="CK800" s="8"/>
      <c r="CL800" s="8"/>
      <c r="CM800" s="8"/>
      <c r="CN800" s="8"/>
      <c r="CO800" s="8"/>
      <c r="CP800" s="8"/>
      <c r="CQ800" s="8"/>
      <c r="CR800" s="8"/>
      <c r="CS800" s="8"/>
    </row>
    <row r="801" ht="14.25" customHeight="1">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c r="AA801" s="15"/>
      <c r="AB801" s="15"/>
      <c r="AC801" s="15"/>
      <c r="AD801" s="15"/>
      <c r="AE801" s="15"/>
      <c r="AF801" s="15"/>
      <c r="AG801" s="15"/>
      <c r="AH801" s="15"/>
      <c r="AI801" s="15"/>
      <c r="AJ801" s="15"/>
      <c r="AK801" s="15"/>
      <c r="AL801" s="15"/>
      <c r="AM801" s="15"/>
      <c r="AN801" s="15"/>
      <c r="AO801" s="15"/>
      <c r="AP801" s="15"/>
      <c r="AQ801" s="15"/>
      <c r="AR801" s="15"/>
      <c r="AS801" s="15"/>
      <c r="AT801" s="15"/>
      <c r="AU801" s="15"/>
      <c r="AV801" s="15"/>
      <c r="AW801" s="15"/>
      <c r="AX801" s="15"/>
      <c r="AY801" s="15"/>
      <c r="AZ801" s="15"/>
      <c r="BA801" s="15"/>
      <c r="BB801" s="15"/>
      <c r="BC801" s="15"/>
      <c r="BD801" s="15"/>
      <c r="BE801" s="15"/>
      <c r="BF801" s="15"/>
      <c r="BG801" s="15"/>
      <c r="BH801" s="15"/>
      <c r="BI801" s="15"/>
      <c r="BJ801" s="15"/>
      <c r="BK801" s="15"/>
      <c r="BL801" s="15"/>
      <c r="BM801" s="15"/>
      <c r="BN801" s="15"/>
      <c r="BO801" s="15"/>
      <c r="BP801" s="15"/>
      <c r="BQ801" s="15"/>
      <c r="BR801" s="15"/>
      <c r="BS801" s="15"/>
      <c r="BT801" s="15"/>
      <c r="BU801" s="15"/>
      <c r="BV801" s="15"/>
      <c r="BW801" s="15"/>
      <c r="BX801" s="15"/>
      <c r="BY801" s="15"/>
      <c r="BZ801" s="15"/>
      <c r="CA801" s="8"/>
      <c r="CB801" s="8"/>
      <c r="CC801" s="8"/>
      <c r="CD801" s="8"/>
      <c r="CE801" s="8"/>
      <c r="CF801" s="8"/>
      <c r="CG801" s="8"/>
      <c r="CH801" s="8"/>
      <c r="CI801" s="8"/>
      <c r="CJ801" s="8"/>
      <c r="CK801" s="8"/>
      <c r="CL801" s="8"/>
      <c r="CM801" s="8"/>
      <c r="CN801" s="8"/>
      <c r="CO801" s="8"/>
      <c r="CP801" s="8"/>
      <c r="CQ801" s="8"/>
      <c r="CR801" s="8"/>
      <c r="CS801" s="8"/>
    </row>
    <row r="802" ht="14.25" customHeight="1">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c r="BC802" s="15"/>
      <c r="BD802" s="15"/>
      <c r="BE802" s="15"/>
      <c r="BF802" s="15"/>
      <c r="BG802" s="15"/>
      <c r="BH802" s="15"/>
      <c r="BI802" s="15"/>
      <c r="BJ802" s="15"/>
      <c r="BK802" s="15"/>
      <c r="BL802" s="15"/>
      <c r="BM802" s="15"/>
      <c r="BN802" s="15"/>
      <c r="BO802" s="15"/>
      <c r="BP802" s="15"/>
      <c r="BQ802" s="15"/>
      <c r="BR802" s="15"/>
      <c r="BS802" s="15"/>
      <c r="BT802" s="15"/>
      <c r="BU802" s="15"/>
      <c r="BV802" s="15"/>
      <c r="BW802" s="15"/>
      <c r="BX802" s="15"/>
      <c r="BY802" s="15"/>
      <c r="BZ802" s="15"/>
      <c r="CA802" s="8"/>
      <c r="CB802" s="8"/>
      <c r="CC802" s="8"/>
      <c r="CD802" s="8"/>
      <c r="CE802" s="8"/>
      <c r="CF802" s="8"/>
      <c r="CG802" s="8"/>
      <c r="CH802" s="8"/>
      <c r="CI802" s="8"/>
      <c r="CJ802" s="8"/>
      <c r="CK802" s="8"/>
      <c r="CL802" s="8"/>
      <c r="CM802" s="8"/>
      <c r="CN802" s="8"/>
      <c r="CO802" s="8"/>
      <c r="CP802" s="8"/>
      <c r="CQ802" s="8"/>
      <c r="CR802" s="8"/>
      <c r="CS802" s="8"/>
    </row>
    <row r="803" ht="14.25" customHeight="1">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c r="AA803" s="15"/>
      <c r="AB803" s="15"/>
      <c r="AC803" s="15"/>
      <c r="AD803" s="15"/>
      <c r="AE803" s="15"/>
      <c r="AF803" s="15"/>
      <c r="AG803" s="15"/>
      <c r="AH803" s="15"/>
      <c r="AI803" s="15"/>
      <c r="AJ803" s="15"/>
      <c r="AK803" s="15"/>
      <c r="AL803" s="15"/>
      <c r="AM803" s="15"/>
      <c r="AN803" s="15"/>
      <c r="AO803" s="15"/>
      <c r="AP803" s="15"/>
      <c r="AQ803" s="15"/>
      <c r="AR803" s="15"/>
      <c r="AS803" s="15"/>
      <c r="AT803" s="15"/>
      <c r="AU803" s="15"/>
      <c r="AV803" s="15"/>
      <c r="AW803" s="15"/>
      <c r="AX803" s="15"/>
      <c r="AY803" s="15"/>
      <c r="AZ803" s="15"/>
      <c r="BA803" s="15"/>
      <c r="BB803" s="15"/>
      <c r="BC803" s="15"/>
      <c r="BD803" s="15"/>
      <c r="BE803" s="15"/>
      <c r="BF803" s="15"/>
      <c r="BG803" s="15"/>
      <c r="BH803" s="15"/>
      <c r="BI803" s="15"/>
      <c r="BJ803" s="15"/>
      <c r="BK803" s="15"/>
      <c r="BL803" s="15"/>
      <c r="BM803" s="15"/>
      <c r="BN803" s="15"/>
      <c r="BO803" s="15"/>
      <c r="BP803" s="15"/>
      <c r="BQ803" s="15"/>
      <c r="BR803" s="15"/>
      <c r="BS803" s="15"/>
      <c r="BT803" s="15"/>
      <c r="BU803" s="15"/>
      <c r="BV803" s="15"/>
      <c r="BW803" s="15"/>
      <c r="BX803" s="15"/>
      <c r="BY803" s="15"/>
      <c r="BZ803" s="15"/>
      <c r="CA803" s="8"/>
      <c r="CB803" s="8"/>
      <c r="CC803" s="8"/>
      <c r="CD803" s="8"/>
      <c r="CE803" s="8"/>
      <c r="CF803" s="8"/>
      <c r="CG803" s="8"/>
      <c r="CH803" s="8"/>
      <c r="CI803" s="8"/>
      <c r="CJ803" s="8"/>
      <c r="CK803" s="8"/>
      <c r="CL803" s="8"/>
      <c r="CM803" s="8"/>
      <c r="CN803" s="8"/>
      <c r="CO803" s="8"/>
      <c r="CP803" s="8"/>
      <c r="CQ803" s="8"/>
      <c r="CR803" s="8"/>
      <c r="CS803" s="8"/>
    </row>
    <row r="804" ht="14.25" customHeight="1">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c r="BC804" s="15"/>
      <c r="BD804" s="15"/>
      <c r="BE804" s="15"/>
      <c r="BF804" s="15"/>
      <c r="BG804" s="15"/>
      <c r="BH804" s="15"/>
      <c r="BI804" s="15"/>
      <c r="BJ804" s="15"/>
      <c r="BK804" s="15"/>
      <c r="BL804" s="15"/>
      <c r="BM804" s="15"/>
      <c r="BN804" s="15"/>
      <c r="BO804" s="15"/>
      <c r="BP804" s="15"/>
      <c r="BQ804" s="15"/>
      <c r="BR804" s="15"/>
      <c r="BS804" s="15"/>
      <c r="BT804" s="15"/>
      <c r="BU804" s="15"/>
      <c r="BV804" s="15"/>
      <c r="BW804" s="15"/>
      <c r="BX804" s="15"/>
      <c r="BY804" s="15"/>
      <c r="BZ804" s="15"/>
      <c r="CA804" s="8"/>
      <c r="CB804" s="8"/>
      <c r="CC804" s="8"/>
      <c r="CD804" s="8"/>
      <c r="CE804" s="8"/>
      <c r="CF804" s="8"/>
      <c r="CG804" s="8"/>
      <c r="CH804" s="8"/>
      <c r="CI804" s="8"/>
      <c r="CJ804" s="8"/>
      <c r="CK804" s="8"/>
      <c r="CL804" s="8"/>
      <c r="CM804" s="8"/>
      <c r="CN804" s="8"/>
      <c r="CO804" s="8"/>
      <c r="CP804" s="8"/>
      <c r="CQ804" s="8"/>
      <c r="CR804" s="8"/>
      <c r="CS804" s="8"/>
    </row>
    <row r="805" ht="14.25" customHeight="1">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c r="AA805" s="15"/>
      <c r="AB805" s="15"/>
      <c r="AC805" s="15"/>
      <c r="AD805" s="15"/>
      <c r="AE805" s="15"/>
      <c r="AF805" s="15"/>
      <c r="AG805" s="15"/>
      <c r="AH805" s="15"/>
      <c r="AI805" s="15"/>
      <c r="AJ805" s="15"/>
      <c r="AK805" s="15"/>
      <c r="AL805" s="15"/>
      <c r="AM805" s="15"/>
      <c r="AN805" s="15"/>
      <c r="AO805" s="15"/>
      <c r="AP805" s="15"/>
      <c r="AQ805" s="15"/>
      <c r="AR805" s="15"/>
      <c r="AS805" s="15"/>
      <c r="AT805" s="15"/>
      <c r="AU805" s="15"/>
      <c r="AV805" s="15"/>
      <c r="AW805" s="15"/>
      <c r="AX805" s="15"/>
      <c r="AY805" s="15"/>
      <c r="AZ805" s="15"/>
      <c r="BA805" s="15"/>
      <c r="BB805" s="15"/>
      <c r="BC805" s="15"/>
      <c r="BD805" s="15"/>
      <c r="BE805" s="15"/>
      <c r="BF805" s="15"/>
      <c r="BG805" s="15"/>
      <c r="BH805" s="15"/>
      <c r="BI805" s="15"/>
      <c r="BJ805" s="15"/>
      <c r="BK805" s="15"/>
      <c r="BL805" s="15"/>
      <c r="BM805" s="15"/>
      <c r="BN805" s="15"/>
      <c r="BO805" s="15"/>
      <c r="BP805" s="15"/>
      <c r="BQ805" s="15"/>
      <c r="BR805" s="15"/>
      <c r="BS805" s="15"/>
      <c r="BT805" s="15"/>
      <c r="BU805" s="15"/>
      <c r="BV805" s="15"/>
      <c r="BW805" s="15"/>
      <c r="BX805" s="15"/>
      <c r="BY805" s="15"/>
      <c r="BZ805" s="15"/>
      <c r="CA805" s="8"/>
      <c r="CB805" s="8"/>
      <c r="CC805" s="8"/>
      <c r="CD805" s="8"/>
      <c r="CE805" s="8"/>
      <c r="CF805" s="8"/>
      <c r="CG805" s="8"/>
      <c r="CH805" s="8"/>
      <c r="CI805" s="8"/>
      <c r="CJ805" s="8"/>
      <c r="CK805" s="8"/>
      <c r="CL805" s="8"/>
      <c r="CM805" s="8"/>
      <c r="CN805" s="8"/>
      <c r="CO805" s="8"/>
      <c r="CP805" s="8"/>
      <c r="CQ805" s="8"/>
      <c r="CR805" s="8"/>
      <c r="CS805" s="8"/>
    </row>
    <row r="806" ht="14.25" customHeight="1">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c r="BC806" s="15"/>
      <c r="BD806" s="15"/>
      <c r="BE806" s="15"/>
      <c r="BF806" s="15"/>
      <c r="BG806" s="15"/>
      <c r="BH806" s="15"/>
      <c r="BI806" s="15"/>
      <c r="BJ806" s="15"/>
      <c r="BK806" s="15"/>
      <c r="BL806" s="15"/>
      <c r="BM806" s="15"/>
      <c r="BN806" s="15"/>
      <c r="BO806" s="15"/>
      <c r="BP806" s="15"/>
      <c r="BQ806" s="15"/>
      <c r="BR806" s="15"/>
      <c r="BS806" s="15"/>
      <c r="BT806" s="15"/>
      <c r="BU806" s="15"/>
      <c r="BV806" s="15"/>
      <c r="BW806" s="15"/>
      <c r="BX806" s="15"/>
      <c r="BY806" s="15"/>
      <c r="BZ806" s="15"/>
      <c r="CA806" s="8"/>
      <c r="CB806" s="8"/>
      <c r="CC806" s="8"/>
      <c r="CD806" s="8"/>
      <c r="CE806" s="8"/>
      <c r="CF806" s="8"/>
      <c r="CG806" s="8"/>
      <c r="CH806" s="8"/>
      <c r="CI806" s="8"/>
      <c r="CJ806" s="8"/>
      <c r="CK806" s="8"/>
      <c r="CL806" s="8"/>
      <c r="CM806" s="8"/>
      <c r="CN806" s="8"/>
      <c r="CO806" s="8"/>
      <c r="CP806" s="8"/>
      <c r="CQ806" s="8"/>
      <c r="CR806" s="8"/>
      <c r="CS806" s="8"/>
    </row>
    <row r="807" ht="14.25" customHeight="1">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c r="AA807" s="15"/>
      <c r="AB807" s="15"/>
      <c r="AC807" s="15"/>
      <c r="AD807" s="15"/>
      <c r="AE807" s="15"/>
      <c r="AF807" s="15"/>
      <c r="AG807" s="15"/>
      <c r="AH807" s="15"/>
      <c r="AI807" s="15"/>
      <c r="AJ807" s="15"/>
      <c r="AK807" s="15"/>
      <c r="AL807" s="15"/>
      <c r="AM807" s="15"/>
      <c r="AN807" s="15"/>
      <c r="AO807" s="15"/>
      <c r="AP807" s="15"/>
      <c r="AQ807" s="15"/>
      <c r="AR807" s="15"/>
      <c r="AS807" s="15"/>
      <c r="AT807" s="15"/>
      <c r="AU807" s="15"/>
      <c r="AV807" s="15"/>
      <c r="AW807" s="15"/>
      <c r="AX807" s="15"/>
      <c r="AY807" s="15"/>
      <c r="AZ807" s="15"/>
      <c r="BA807" s="15"/>
      <c r="BB807" s="15"/>
      <c r="BC807" s="15"/>
      <c r="BD807" s="15"/>
      <c r="BE807" s="15"/>
      <c r="BF807" s="15"/>
      <c r="BG807" s="15"/>
      <c r="BH807" s="15"/>
      <c r="BI807" s="15"/>
      <c r="BJ807" s="15"/>
      <c r="BK807" s="15"/>
      <c r="BL807" s="15"/>
      <c r="BM807" s="15"/>
      <c r="BN807" s="15"/>
      <c r="BO807" s="15"/>
      <c r="BP807" s="15"/>
      <c r="BQ807" s="15"/>
      <c r="BR807" s="15"/>
      <c r="BS807" s="15"/>
      <c r="BT807" s="15"/>
      <c r="BU807" s="15"/>
      <c r="BV807" s="15"/>
      <c r="BW807" s="15"/>
      <c r="BX807" s="15"/>
      <c r="BY807" s="15"/>
      <c r="BZ807" s="15"/>
      <c r="CA807" s="8"/>
      <c r="CB807" s="8"/>
      <c r="CC807" s="8"/>
      <c r="CD807" s="8"/>
      <c r="CE807" s="8"/>
      <c r="CF807" s="8"/>
      <c r="CG807" s="8"/>
      <c r="CH807" s="8"/>
      <c r="CI807" s="8"/>
      <c r="CJ807" s="8"/>
      <c r="CK807" s="8"/>
      <c r="CL807" s="8"/>
      <c r="CM807" s="8"/>
      <c r="CN807" s="8"/>
      <c r="CO807" s="8"/>
      <c r="CP807" s="8"/>
      <c r="CQ807" s="8"/>
      <c r="CR807" s="8"/>
      <c r="CS807" s="8"/>
    </row>
    <row r="808" ht="14.25" customHeight="1">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c r="BC808" s="15"/>
      <c r="BD808" s="15"/>
      <c r="BE808" s="15"/>
      <c r="BF808" s="15"/>
      <c r="BG808" s="15"/>
      <c r="BH808" s="15"/>
      <c r="BI808" s="15"/>
      <c r="BJ808" s="15"/>
      <c r="BK808" s="15"/>
      <c r="BL808" s="15"/>
      <c r="BM808" s="15"/>
      <c r="BN808" s="15"/>
      <c r="BO808" s="15"/>
      <c r="BP808" s="15"/>
      <c r="BQ808" s="15"/>
      <c r="BR808" s="15"/>
      <c r="BS808" s="15"/>
      <c r="BT808" s="15"/>
      <c r="BU808" s="15"/>
      <c r="BV808" s="15"/>
      <c r="BW808" s="15"/>
      <c r="BX808" s="15"/>
      <c r="BY808" s="15"/>
      <c r="BZ808" s="15"/>
      <c r="CA808" s="8"/>
      <c r="CB808" s="8"/>
      <c r="CC808" s="8"/>
      <c r="CD808" s="8"/>
      <c r="CE808" s="8"/>
      <c r="CF808" s="8"/>
      <c r="CG808" s="8"/>
      <c r="CH808" s="8"/>
      <c r="CI808" s="8"/>
      <c r="CJ808" s="8"/>
      <c r="CK808" s="8"/>
      <c r="CL808" s="8"/>
      <c r="CM808" s="8"/>
      <c r="CN808" s="8"/>
      <c r="CO808" s="8"/>
      <c r="CP808" s="8"/>
      <c r="CQ808" s="8"/>
      <c r="CR808" s="8"/>
      <c r="CS808" s="8"/>
    </row>
    <row r="809" ht="14.25" customHeight="1">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c r="AA809" s="15"/>
      <c r="AB809" s="15"/>
      <c r="AC809" s="15"/>
      <c r="AD809" s="15"/>
      <c r="AE809" s="15"/>
      <c r="AF809" s="15"/>
      <c r="AG809" s="15"/>
      <c r="AH809" s="15"/>
      <c r="AI809" s="15"/>
      <c r="AJ809" s="15"/>
      <c r="AK809" s="15"/>
      <c r="AL809" s="15"/>
      <c r="AM809" s="15"/>
      <c r="AN809" s="15"/>
      <c r="AO809" s="15"/>
      <c r="AP809" s="15"/>
      <c r="AQ809" s="15"/>
      <c r="AR809" s="15"/>
      <c r="AS809" s="15"/>
      <c r="AT809" s="15"/>
      <c r="AU809" s="15"/>
      <c r="AV809" s="15"/>
      <c r="AW809" s="15"/>
      <c r="AX809" s="15"/>
      <c r="AY809" s="15"/>
      <c r="AZ809" s="15"/>
      <c r="BA809" s="15"/>
      <c r="BB809" s="15"/>
      <c r="BC809" s="15"/>
      <c r="BD809" s="15"/>
      <c r="BE809" s="15"/>
      <c r="BF809" s="15"/>
      <c r="BG809" s="15"/>
      <c r="BH809" s="15"/>
      <c r="BI809" s="15"/>
      <c r="BJ809" s="15"/>
      <c r="BK809" s="15"/>
      <c r="BL809" s="15"/>
      <c r="BM809" s="15"/>
      <c r="BN809" s="15"/>
      <c r="BO809" s="15"/>
      <c r="BP809" s="15"/>
      <c r="BQ809" s="15"/>
      <c r="BR809" s="15"/>
      <c r="BS809" s="15"/>
      <c r="BT809" s="15"/>
      <c r="BU809" s="15"/>
      <c r="BV809" s="15"/>
      <c r="BW809" s="15"/>
      <c r="BX809" s="15"/>
      <c r="BY809" s="15"/>
      <c r="BZ809" s="15"/>
      <c r="CA809" s="8"/>
      <c r="CB809" s="8"/>
      <c r="CC809" s="8"/>
      <c r="CD809" s="8"/>
      <c r="CE809" s="8"/>
      <c r="CF809" s="8"/>
      <c r="CG809" s="8"/>
      <c r="CH809" s="8"/>
      <c r="CI809" s="8"/>
      <c r="CJ809" s="8"/>
      <c r="CK809" s="8"/>
      <c r="CL809" s="8"/>
      <c r="CM809" s="8"/>
      <c r="CN809" s="8"/>
      <c r="CO809" s="8"/>
      <c r="CP809" s="8"/>
      <c r="CQ809" s="8"/>
      <c r="CR809" s="8"/>
      <c r="CS809" s="8"/>
    </row>
    <row r="810" ht="14.25" customHeight="1">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c r="BC810" s="15"/>
      <c r="BD810" s="15"/>
      <c r="BE810" s="15"/>
      <c r="BF810" s="15"/>
      <c r="BG810" s="15"/>
      <c r="BH810" s="15"/>
      <c r="BI810" s="15"/>
      <c r="BJ810" s="15"/>
      <c r="BK810" s="15"/>
      <c r="BL810" s="15"/>
      <c r="BM810" s="15"/>
      <c r="BN810" s="15"/>
      <c r="BO810" s="15"/>
      <c r="BP810" s="15"/>
      <c r="BQ810" s="15"/>
      <c r="BR810" s="15"/>
      <c r="BS810" s="15"/>
      <c r="BT810" s="15"/>
      <c r="BU810" s="15"/>
      <c r="BV810" s="15"/>
      <c r="BW810" s="15"/>
      <c r="BX810" s="15"/>
      <c r="BY810" s="15"/>
      <c r="BZ810" s="15"/>
      <c r="CA810" s="8"/>
      <c r="CB810" s="8"/>
      <c r="CC810" s="8"/>
      <c r="CD810" s="8"/>
      <c r="CE810" s="8"/>
      <c r="CF810" s="8"/>
      <c r="CG810" s="8"/>
      <c r="CH810" s="8"/>
      <c r="CI810" s="8"/>
      <c r="CJ810" s="8"/>
      <c r="CK810" s="8"/>
      <c r="CL810" s="8"/>
      <c r="CM810" s="8"/>
      <c r="CN810" s="8"/>
      <c r="CO810" s="8"/>
      <c r="CP810" s="8"/>
      <c r="CQ810" s="8"/>
      <c r="CR810" s="8"/>
      <c r="CS810" s="8"/>
    </row>
    <row r="811" ht="14.25" customHeight="1">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c r="AA811" s="15"/>
      <c r="AB811" s="15"/>
      <c r="AC811" s="15"/>
      <c r="AD811" s="15"/>
      <c r="AE811" s="15"/>
      <c r="AF811" s="15"/>
      <c r="AG811" s="15"/>
      <c r="AH811" s="15"/>
      <c r="AI811" s="15"/>
      <c r="AJ811" s="15"/>
      <c r="AK811" s="15"/>
      <c r="AL811" s="15"/>
      <c r="AM811" s="15"/>
      <c r="AN811" s="15"/>
      <c r="AO811" s="15"/>
      <c r="AP811" s="15"/>
      <c r="AQ811" s="15"/>
      <c r="AR811" s="15"/>
      <c r="AS811" s="15"/>
      <c r="AT811" s="15"/>
      <c r="AU811" s="15"/>
      <c r="AV811" s="15"/>
      <c r="AW811" s="15"/>
      <c r="AX811" s="15"/>
      <c r="AY811" s="15"/>
      <c r="AZ811" s="15"/>
      <c r="BA811" s="15"/>
      <c r="BB811" s="15"/>
      <c r="BC811" s="15"/>
      <c r="BD811" s="15"/>
      <c r="BE811" s="15"/>
      <c r="BF811" s="15"/>
      <c r="BG811" s="15"/>
      <c r="BH811" s="15"/>
      <c r="BI811" s="15"/>
      <c r="BJ811" s="15"/>
      <c r="BK811" s="15"/>
      <c r="BL811" s="15"/>
      <c r="BM811" s="15"/>
      <c r="BN811" s="15"/>
      <c r="BO811" s="15"/>
      <c r="BP811" s="15"/>
      <c r="BQ811" s="15"/>
      <c r="BR811" s="15"/>
      <c r="BS811" s="15"/>
      <c r="BT811" s="15"/>
      <c r="BU811" s="15"/>
      <c r="BV811" s="15"/>
      <c r="BW811" s="15"/>
      <c r="BX811" s="15"/>
      <c r="BY811" s="15"/>
      <c r="BZ811" s="15"/>
      <c r="CA811" s="8"/>
      <c r="CB811" s="8"/>
      <c r="CC811" s="8"/>
      <c r="CD811" s="8"/>
      <c r="CE811" s="8"/>
      <c r="CF811" s="8"/>
      <c r="CG811" s="8"/>
      <c r="CH811" s="8"/>
      <c r="CI811" s="8"/>
      <c r="CJ811" s="8"/>
      <c r="CK811" s="8"/>
      <c r="CL811" s="8"/>
      <c r="CM811" s="8"/>
      <c r="CN811" s="8"/>
      <c r="CO811" s="8"/>
      <c r="CP811" s="8"/>
      <c r="CQ811" s="8"/>
      <c r="CR811" s="8"/>
      <c r="CS811" s="8"/>
    </row>
    <row r="812" ht="14.25" customHeight="1">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c r="BC812" s="15"/>
      <c r="BD812" s="15"/>
      <c r="BE812" s="15"/>
      <c r="BF812" s="15"/>
      <c r="BG812" s="15"/>
      <c r="BH812" s="15"/>
      <c r="BI812" s="15"/>
      <c r="BJ812" s="15"/>
      <c r="BK812" s="15"/>
      <c r="BL812" s="15"/>
      <c r="BM812" s="15"/>
      <c r="BN812" s="15"/>
      <c r="BO812" s="15"/>
      <c r="BP812" s="15"/>
      <c r="BQ812" s="15"/>
      <c r="BR812" s="15"/>
      <c r="BS812" s="15"/>
      <c r="BT812" s="15"/>
      <c r="BU812" s="15"/>
      <c r="BV812" s="15"/>
      <c r="BW812" s="15"/>
      <c r="BX812" s="15"/>
      <c r="BY812" s="15"/>
      <c r="BZ812" s="15"/>
      <c r="CA812" s="8"/>
      <c r="CB812" s="8"/>
      <c r="CC812" s="8"/>
      <c r="CD812" s="8"/>
      <c r="CE812" s="8"/>
      <c r="CF812" s="8"/>
      <c r="CG812" s="8"/>
      <c r="CH812" s="8"/>
      <c r="CI812" s="8"/>
      <c r="CJ812" s="8"/>
      <c r="CK812" s="8"/>
      <c r="CL812" s="8"/>
      <c r="CM812" s="8"/>
      <c r="CN812" s="8"/>
      <c r="CO812" s="8"/>
      <c r="CP812" s="8"/>
      <c r="CQ812" s="8"/>
      <c r="CR812" s="8"/>
      <c r="CS812" s="8"/>
    </row>
    <row r="813" ht="14.25" customHeight="1">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c r="AA813" s="15"/>
      <c r="AB813" s="15"/>
      <c r="AC813" s="15"/>
      <c r="AD813" s="15"/>
      <c r="AE813" s="15"/>
      <c r="AF813" s="15"/>
      <c r="AG813" s="15"/>
      <c r="AH813" s="15"/>
      <c r="AI813" s="15"/>
      <c r="AJ813" s="15"/>
      <c r="AK813" s="15"/>
      <c r="AL813" s="15"/>
      <c r="AM813" s="15"/>
      <c r="AN813" s="15"/>
      <c r="AO813" s="15"/>
      <c r="AP813" s="15"/>
      <c r="AQ813" s="15"/>
      <c r="AR813" s="15"/>
      <c r="AS813" s="15"/>
      <c r="AT813" s="15"/>
      <c r="AU813" s="15"/>
      <c r="AV813" s="15"/>
      <c r="AW813" s="15"/>
      <c r="AX813" s="15"/>
      <c r="AY813" s="15"/>
      <c r="AZ813" s="15"/>
      <c r="BA813" s="15"/>
      <c r="BB813" s="15"/>
      <c r="BC813" s="15"/>
      <c r="BD813" s="15"/>
      <c r="BE813" s="15"/>
      <c r="BF813" s="15"/>
      <c r="BG813" s="15"/>
      <c r="BH813" s="15"/>
      <c r="BI813" s="15"/>
      <c r="BJ813" s="15"/>
      <c r="BK813" s="15"/>
      <c r="BL813" s="15"/>
      <c r="BM813" s="15"/>
      <c r="BN813" s="15"/>
      <c r="BO813" s="15"/>
      <c r="BP813" s="15"/>
      <c r="BQ813" s="15"/>
      <c r="BR813" s="15"/>
      <c r="BS813" s="15"/>
      <c r="BT813" s="15"/>
      <c r="BU813" s="15"/>
      <c r="BV813" s="15"/>
      <c r="BW813" s="15"/>
      <c r="BX813" s="15"/>
      <c r="BY813" s="15"/>
      <c r="BZ813" s="15"/>
      <c r="CA813" s="8"/>
      <c r="CB813" s="8"/>
      <c r="CC813" s="8"/>
      <c r="CD813" s="8"/>
      <c r="CE813" s="8"/>
      <c r="CF813" s="8"/>
      <c r="CG813" s="8"/>
      <c r="CH813" s="8"/>
      <c r="CI813" s="8"/>
      <c r="CJ813" s="8"/>
      <c r="CK813" s="8"/>
      <c r="CL813" s="8"/>
      <c r="CM813" s="8"/>
      <c r="CN813" s="8"/>
      <c r="CO813" s="8"/>
      <c r="CP813" s="8"/>
      <c r="CQ813" s="8"/>
      <c r="CR813" s="8"/>
      <c r="CS813" s="8"/>
    </row>
    <row r="814" ht="14.25" customHeight="1">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c r="BC814" s="15"/>
      <c r="BD814" s="15"/>
      <c r="BE814" s="15"/>
      <c r="BF814" s="15"/>
      <c r="BG814" s="15"/>
      <c r="BH814" s="15"/>
      <c r="BI814" s="15"/>
      <c r="BJ814" s="15"/>
      <c r="BK814" s="15"/>
      <c r="BL814" s="15"/>
      <c r="BM814" s="15"/>
      <c r="BN814" s="15"/>
      <c r="BO814" s="15"/>
      <c r="BP814" s="15"/>
      <c r="BQ814" s="15"/>
      <c r="BR814" s="15"/>
      <c r="BS814" s="15"/>
      <c r="BT814" s="15"/>
      <c r="BU814" s="15"/>
      <c r="BV814" s="15"/>
      <c r="BW814" s="15"/>
      <c r="BX814" s="15"/>
      <c r="BY814" s="15"/>
      <c r="BZ814" s="15"/>
      <c r="CA814" s="8"/>
      <c r="CB814" s="8"/>
      <c r="CC814" s="8"/>
      <c r="CD814" s="8"/>
      <c r="CE814" s="8"/>
      <c r="CF814" s="8"/>
      <c r="CG814" s="8"/>
      <c r="CH814" s="8"/>
      <c r="CI814" s="8"/>
      <c r="CJ814" s="8"/>
      <c r="CK814" s="8"/>
      <c r="CL814" s="8"/>
      <c r="CM814" s="8"/>
      <c r="CN814" s="8"/>
      <c r="CO814" s="8"/>
      <c r="CP814" s="8"/>
      <c r="CQ814" s="8"/>
      <c r="CR814" s="8"/>
      <c r="CS814" s="8"/>
    </row>
    <row r="815" ht="14.25" customHeight="1">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c r="AA815" s="15"/>
      <c r="AB815" s="15"/>
      <c r="AC815" s="15"/>
      <c r="AD815" s="15"/>
      <c r="AE815" s="15"/>
      <c r="AF815" s="15"/>
      <c r="AG815" s="15"/>
      <c r="AH815" s="15"/>
      <c r="AI815" s="15"/>
      <c r="AJ815" s="15"/>
      <c r="AK815" s="15"/>
      <c r="AL815" s="15"/>
      <c r="AM815" s="15"/>
      <c r="AN815" s="15"/>
      <c r="AO815" s="15"/>
      <c r="AP815" s="15"/>
      <c r="AQ815" s="15"/>
      <c r="AR815" s="15"/>
      <c r="AS815" s="15"/>
      <c r="AT815" s="15"/>
      <c r="AU815" s="15"/>
      <c r="AV815" s="15"/>
      <c r="AW815" s="15"/>
      <c r="AX815" s="15"/>
      <c r="AY815" s="15"/>
      <c r="AZ815" s="15"/>
      <c r="BA815" s="15"/>
      <c r="BB815" s="15"/>
      <c r="BC815" s="15"/>
      <c r="BD815" s="15"/>
      <c r="BE815" s="15"/>
      <c r="BF815" s="15"/>
      <c r="BG815" s="15"/>
      <c r="BH815" s="15"/>
      <c r="BI815" s="15"/>
      <c r="BJ815" s="15"/>
      <c r="BK815" s="15"/>
      <c r="BL815" s="15"/>
      <c r="BM815" s="15"/>
      <c r="BN815" s="15"/>
      <c r="BO815" s="15"/>
      <c r="BP815" s="15"/>
      <c r="BQ815" s="15"/>
      <c r="BR815" s="15"/>
      <c r="BS815" s="15"/>
      <c r="BT815" s="15"/>
      <c r="BU815" s="15"/>
      <c r="BV815" s="15"/>
      <c r="BW815" s="15"/>
      <c r="BX815" s="15"/>
      <c r="BY815" s="15"/>
      <c r="BZ815" s="15"/>
      <c r="CA815" s="8"/>
      <c r="CB815" s="8"/>
      <c r="CC815" s="8"/>
      <c r="CD815" s="8"/>
      <c r="CE815" s="8"/>
      <c r="CF815" s="8"/>
      <c r="CG815" s="8"/>
      <c r="CH815" s="8"/>
      <c r="CI815" s="8"/>
      <c r="CJ815" s="8"/>
      <c r="CK815" s="8"/>
      <c r="CL815" s="8"/>
      <c r="CM815" s="8"/>
      <c r="CN815" s="8"/>
      <c r="CO815" s="8"/>
      <c r="CP815" s="8"/>
      <c r="CQ815" s="8"/>
      <c r="CR815" s="8"/>
      <c r="CS815" s="8"/>
    </row>
    <row r="816" ht="14.25" customHeight="1">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c r="BC816" s="15"/>
      <c r="BD816" s="15"/>
      <c r="BE816" s="15"/>
      <c r="BF816" s="15"/>
      <c r="BG816" s="15"/>
      <c r="BH816" s="15"/>
      <c r="BI816" s="15"/>
      <c r="BJ816" s="15"/>
      <c r="BK816" s="15"/>
      <c r="BL816" s="15"/>
      <c r="BM816" s="15"/>
      <c r="BN816" s="15"/>
      <c r="BO816" s="15"/>
      <c r="BP816" s="15"/>
      <c r="BQ816" s="15"/>
      <c r="BR816" s="15"/>
      <c r="BS816" s="15"/>
      <c r="BT816" s="15"/>
      <c r="BU816" s="15"/>
      <c r="BV816" s="15"/>
      <c r="BW816" s="15"/>
      <c r="BX816" s="15"/>
      <c r="BY816" s="15"/>
      <c r="BZ816" s="15"/>
      <c r="CA816" s="8"/>
      <c r="CB816" s="8"/>
      <c r="CC816" s="8"/>
      <c r="CD816" s="8"/>
      <c r="CE816" s="8"/>
      <c r="CF816" s="8"/>
      <c r="CG816" s="8"/>
      <c r="CH816" s="8"/>
      <c r="CI816" s="8"/>
      <c r="CJ816" s="8"/>
      <c r="CK816" s="8"/>
      <c r="CL816" s="8"/>
      <c r="CM816" s="8"/>
      <c r="CN816" s="8"/>
      <c r="CO816" s="8"/>
      <c r="CP816" s="8"/>
      <c r="CQ816" s="8"/>
      <c r="CR816" s="8"/>
      <c r="CS816" s="8"/>
    </row>
    <row r="817" ht="14.25" customHeight="1">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c r="AA817" s="15"/>
      <c r="AB817" s="15"/>
      <c r="AC817" s="15"/>
      <c r="AD817" s="15"/>
      <c r="AE817" s="15"/>
      <c r="AF817" s="15"/>
      <c r="AG817" s="15"/>
      <c r="AH817" s="15"/>
      <c r="AI817" s="15"/>
      <c r="AJ817" s="15"/>
      <c r="AK817" s="15"/>
      <c r="AL817" s="15"/>
      <c r="AM817" s="15"/>
      <c r="AN817" s="15"/>
      <c r="AO817" s="15"/>
      <c r="AP817" s="15"/>
      <c r="AQ817" s="15"/>
      <c r="AR817" s="15"/>
      <c r="AS817" s="15"/>
      <c r="AT817" s="15"/>
      <c r="AU817" s="15"/>
      <c r="AV817" s="15"/>
      <c r="AW817" s="15"/>
      <c r="AX817" s="15"/>
      <c r="AY817" s="15"/>
      <c r="AZ817" s="15"/>
      <c r="BA817" s="15"/>
      <c r="BB817" s="15"/>
      <c r="BC817" s="15"/>
      <c r="BD817" s="15"/>
      <c r="BE817" s="15"/>
      <c r="BF817" s="15"/>
      <c r="BG817" s="15"/>
      <c r="BH817" s="15"/>
      <c r="BI817" s="15"/>
      <c r="BJ817" s="15"/>
      <c r="BK817" s="15"/>
      <c r="BL817" s="15"/>
      <c r="BM817" s="15"/>
      <c r="BN817" s="15"/>
      <c r="BO817" s="15"/>
      <c r="BP817" s="15"/>
      <c r="BQ817" s="15"/>
      <c r="BR817" s="15"/>
      <c r="BS817" s="15"/>
      <c r="BT817" s="15"/>
      <c r="BU817" s="15"/>
      <c r="BV817" s="15"/>
      <c r="BW817" s="15"/>
      <c r="BX817" s="15"/>
      <c r="BY817" s="15"/>
      <c r="BZ817" s="15"/>
      <c r="CA817" s="8"/>
      <c r="CB817" s="8"/>
      <c r="CC817" s="8"/>
      <c r="CD817" s="8"/>
      <c r="CE817" s="8"/>
      <c r="CF817" s="8"/>
      <c r="CG817" s="8"/>
      <c r="CH817" s="8"/>
      <c r="CI817" s="8"/>
      <c r="CJ817" s="8"/>
      <c r="CK817" s="8"/>
      <c r="CL817" s="8"/>
      <c r="CM817" s="8"/>
      <c r="CN817" s="8"/>
      <c r="CO817" s="8"/>
      <c r="CP817" s="8"/>
      <c r="CQ817" s="8"/>
      <c r="CR817" s="8"/>
      <c r="CS817" s="8"/>
    </row>
    <row r="818" ht="14.25" customHeight="1">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c r="BC818" s="15"/>
      <c r="BD818" s="15"/>
      <c r="BE818" s="15"/>
      <c r="BF818" s="15"/>
      <c r="BG818" s="15"/>
      <c r="BH818" s="15"/>
      <c r="BI818" s="15"/>
      <c r="BJ818" s="15"/>
      <c r="BK818" s="15"/>
      <c r="BL818" s="15"/>
      <c r="BM818" s="15"/>
      <c r="BN818" s="15"/>
      <c r="BO818" s="15"/>
      <c r="BP818" s="15"/>
      <c r="BQ818" s="15"/>
      <c r="BR818" s="15"/>
      <c r="BS818" s="15"/>
      <c r="BT818" s="15"/>
      <c r="BU818" s="15"/>
      <c r="BV818" s="15"/>
      <c r="BW818" s="15"/>
      <c r="BX818" s="15"/>
      <c r="BY818" s="15"/>
      <c r="BZ818" s="15"/>
      <c r="CA818" s="8"/>
      <c r="CB818" s="8"/>
      <c r="CC818" s="8"/>
      <c r="CD818" s="8"/>
      <c r="CE818" s="8"/>
      <c r="CF818" s="8"/>
      <c r="CG818" s="8"/>
      <c r="CH818" s="8"/>
      <c r="CI818" s="8"/>
      <c r="CJ818" s="8"/>
      <c r="CK818" s="8"/>
      <c r="CL818" s="8"/>
      <c r="CM818" s="8"/>
      <c r="CN818" s="8"/>
      <c r="CO818" s="8"/>
      <c r="CP818" s="8"/>
      <c r="CQ818" s="8"/>
      <c r="CR818" s="8"/>
      <c r="CS818" s="8"/>
    </row>
    <row r="819" ht="14.25" customHeight="1">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c r="AA819" s="15"/>
      <c r="AB819" s="15"/>
      <c r="AC819" s="15"/>
      <c r="AD819" s="15"/>
      <c r="AE819" s="15"/>
      <c r="AF819" s="15"/>
      <c r="AG819" s="15"/>
      <c r="AH819" s="15"/>
      <c r="AI819" s="15"/>
      <c r="AJ819" s="15"/>
      <c r="AK819" s="15"/>
      <c r="AL819" s="15"/>
      <c r="AM819" s="15"/>
      <c r="AN819" s="15"/>
      <c r="AO819" s="15"/>
      <c r="AP819" s="15"/>
      <c r="AQ819" s="15"/>
      <c r="AR819" s="15"/>
      <c r="AS819" s="15"/>
      <c r="AT819" s="15"/>
      <c r="AU819" s="15"/>
      <c r="AV819" s="15"/>
      <c r="AW819" s="15"/>
      <c r="AX819" s="15"/>
      <c r="AY819" s="15"/>
      <c r="AZ819" s="15"/>
      <c r="BA819" s="15"/>
      <c r="BB819" s="15"/>
      <c r="BC819" s="15"/>
      <c r="BD819" s="15"/>
      <c r="BE819" s="15"/>
      <c r="BF819" s="15"/>
      <c r="BG819" s="15"/>
      <c r="BH819" s="15"/>
      <c r="BI819" s="15"/>
      <c r="BJ819" s="15"/>
      <c r="BK819" s="15"/>
      <c r="BL819" s="15"/>
      <c r="BM819" s="15"/>
      <c r="BN819" s="15"/>
      <c r="BO819" s="15"/>
      <c r="BP819" s="15"/>
      <c r="BQ819" s="15"/>
      <c r="BR819" s="15"/>
      <c r="BS819" s="15"/>
      <c r="BT819" s="15"/>
      <c r="BU819" s="15"/>
      <c r="BV819" s="15"/>
      <c r="BW819" s="15"/>
      <c r="BX819" s="15"/>
      <c r="BY819" s="15"/>
      <c r="BZ819" s="15"/>
      <c r="CA819" s="8"/>
      <c r="CB819" s="8"/>
      <c r="CC819" s="8"/>
      <c r="CD819" s="8"/>
      <c r="CE819" s="8"/>
      <c r="CF819" s="8"/>
      <c r="CG819" s="8"/>
      <c r="CH819" s="8"/>
      <c r="CI819" s="8"/>
      <c r="CJ819" s="8"/>
      <c r="CK819" s="8"/>
      <c r="CL819" s="8"/>
      <c r="CM819" s="8"/>
      <c r="CN819" s="8"/>
      <c r="CO819" s="8"/>
      <c r="CP819" s="8"/>
      <c r="CQ819" s="8"/>
      <c r="CR819" s="8"/>
      <c r="CS819" s="8"/>
    </row>
    <row r="820" ht="14.25" customHeight="1">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15"/>
      <c r="AN820" s="15"/>
      <c r="AO820" s="15"/>
      <c r="AP820" s="15"/>
      <c r="AQ820" s="15"/>
      <c r="AR820" s="15"/>
      <c r="AS820" s="15"/>
      <c r="AT820" s="15"/>
      <c r="AU820" s="15"/>
      <c r="AV820" s="15"/>
      <c r="AW820" s="15"/>
      <c r="AX820" s="15"/>
      <c r="AY820" s="15"/>
      <c r="AZ820" s="15"/>
      <c r="BA820" s="15"/>
      <c r="BB820" s="15"/>
      <c r="BC820" s="15"/>
      <c r="BD820" s="15"/>
      <c r="BE820" s="15"/>
      <c r="BF820" s="15"/>
      <c r="BG820" s="15"/>
      <c r="BH820" s="15"/>
      <c r="BI820" s="15"/>
      <c r="BJ820" s="15"/>
      <c r="BK820" s="15"/>
      <c r="BL820" s="15"/>
      <c r="BM820" s="15"/>
      <c r="BN820" s="15"/>
      <c r="BO820" s="15"/>
      <c r="BP820" s="15"/>
      <c r="BQ820" s="15"/>
      <c r="BR820" s="15"/>
      <c r="BS820" s="15"/>
      <c r="BT820" s="15"/>
      <c r="BU820" s="15"/>
      <c r="BV820" s="15"/>
      <c r="BW820" s="15"/>
      <c r="BX820" s="15"/>
      <c r="BY820" s="15"/>
      <c r="BZ820" s="15"/>
      <c r="CA820" s="8"/>
      <c r="CB820" s="8"/>
      <c r="CC820" s="8"/>
      <c r="CD820" s="8"/>
      <c r="CE820" s="8"/>
      <c r="CF820" s="8"/>
      <c r="CG820" s="8"/>
      <c r="CH820" s="8"/>
      <c r="CI820" s="8"/>
      <c r="CJ820" s="8"/>
      <c r="CK820" s="8"/>
      <c r="CL820" s="8"/>
      <c r="CM820" s="8"/>
      <c r="CN820" s="8"/>
      <c r="CO820" s="8"/>
      <c r="CP820" s="8"/>
      <c r="CQ820" s="8"/>
      <c r="CR820" s="8"/>
      <c r="CS820" s="8"/>
    </row>
    <row r="821" ht="14.25" customHeight="1">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5"/>
      <c r="BC821" s="15"/>
      <c r="BD821" s="15"/>
      <c r="BE821" s="15"/>
      <c r="BF821" s="15"/>
      <c r="BG821" s="15"/>
      <c r="BH821" s="15"/>
      <c r="BI821" s="15"/>
      <c r="BJ821" s="15"/>
      <c r="BK821" s="15"/>
      <c r="BL821" s="15"/>
      <c r="BM821" s="15"/>
      <c r="BN821" s="15"/>
      <c r="BO821" s="15"/>
      <c r="BP821" s="15"/>
      <c r="BQ821" s="15"/>
      <c r="BR821" s="15"/>
      <c r="BS821" s="15"/>
      <c r="BT821" s="15"/>
      <c r="BU821" s="15"/>
      <c r="BV821" s="15"/>
      <c r="BW821" s="15"/>
      <c r="BX821" s="15"/>
      <c r="BY821" s="15"/>
      <c r="BZ821" s="15"/>
      <c r="CA821" s="8"/>
      <c r="CB821" s="8"/>
      <c r="CC821" s="8"/>
      <c r="CD821" s="8"/>
      <c r="CE821" s="8"/>
      <c r="CF821" s="8"/>
      <c r="CG821" s="8"/>
      <c r="CH821" s="8"/>
      <c r="CI821" s="8"/>
      <c r="CJ821" s="8"/>
      <c r="CK821" s="8"/>
      <c r="CL821" s="8"/>
      <c r="CM821" s="8"/>
      <c r="CN821" s="8"/>
      <c r="CO821" s="8"/>
      <c r="CP821" s="8"/>
      <c r="CQ821" s="8"/>
      <c r="CR821" s="8"/>
      <c r="CS821" s="8"/>
    </row>
    <row r="822" ht="14.25" customHeight="1">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c r="BC822" s="15"/>
      <c r="BD822" s="15"/>
      <c r="BE822" s="15"/>
      <c r="BF822" s="15"/>
      <c r="BG822" s="15"/>
      <c r="BH822" s="15"/>
      <c r="BI822" s="15"/>
      <c r="BJ822" s="15"/>
      <c r="BK822" s="15"/>
      <c r="BL822" s="15"/>
      <c r="BM822" s="15"/>
      <c r="BN822" s="15"/>
      <c r="BO822" s="15"/>
      <c r="BP822" s="15"/>
      <c r="BQ822" s="15"/>
      <c r="BR822" s="15"/>
      <c r="BS822" s="15"/>
      <c r="BT822" s="15"/>
      <c r="BU822" s="15"/>
      <c r="BV822" s="15"/>
      <c r="BW822" s="15"/>
      <c r="BX822" s="15"/>
      <c r="BY822" s="15"/>
      <c r="BZ822" s="15"/>
      <c r="CA822" s="8"/>
      <c r="CB822" s="8"/>
      <c r="CC822" s="8"/>
      <c r="CD822" s="8"/>
      <c r="CE822" s="8"/>
      <c r="CF822" s="8"/>
      <c r="CG822" s="8"/>
      <c r="CH822" s="8"/>
      <c r="CI822" s="8"/>
      <c r="CJ822" s="8"/>
      <c r="CK822" s="8"/>
      <c r="CL822" s="8"/>
      <c r="CM822" s="8"/>
      <c r="CN822" s="8"/>
      <c r="CO822" s="8"/>
      <c r="CP822" s="8"/>
      <c r="CQ822" s="8"/>
      <c r="CR822" s="8"/>
      <c r="CS822" s="8"/>
    </row>
    <row r="823" ht="14.25" customHeight="1">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c r="AA823" s="15"/>
      <c r="AB823" s="15"/>
      <c r="AC823" s="15"/>
      <c r="AD823" s="15"/>
      <c r="AE823" s="15"/>
      <c r="AF823" s="15"/>
      <c r="AG823" s="15"/>
      <c r="AH823" s="15"/>
      <c r="AI823" s="15"/>
      <c r="AJ823" s="15"/>
      <c r="AK823" s="15"/>
      <c r="AL823" s="15"/>
      <c r="AM823" s="15"/>
      <c r="AN823" s="15"/>
      <c r="AO823" s="15"/>
      <c r="AP823" s="15"/>
      <c r="AQ823" s="15"/>
      <c r="AR823" s="15"/>
      <c r="AS823" s="15"/>
      <c r="AT823" s="15"/>
      <c r="AU823" s="15"/>
      <c r="AV823" s="15"/>
      <c r="AW823" s="15"/>
      <c r="AX823" s="15"/>
      <c r="AY823" s="15"/>
      <c r="AZ823" s="15"/>
      <c r="BA823" s="15"/>
      <c r="BB823" s="15"/>
      <c r="BC823" s="15"/>
      <c r="BD823" s="15"/>
      <c r="BE823" s="15"/>
      <c r="BF823" s="15"/>
      <c r="BG823" s="15"/>
      <c r="BH823" s="15"/>
      <c r="BI823" s="15"/>
      <c r="BJ823" s="15"/>
      <c r="BK823" s="15"/>
      <c r="BL823" s="15"/>
      <c r="BM823" s="15"/>
      <c r="BN823" s="15"/>
      <c r="BO823" s="15"/>
      <c r="BP823" s="15"/>
      <c r="BQ823" s="15"/>
      <c r="BR823" s="15"/>
      <c r="BS823" s="15"/>
      <c r="BT823" s="15"/>
      <c r="BU823" s="15"/>
      <c r="BV823" s="15"/>
      <c r="BW823" s="15"/>
      <c r="BX823" s="15"/>
      <c r="BY823" s="15"/>
      <c r="BZ823" s="15"/>
      <c r="CA823" s="8"/>
      <c r="CB823" s="8"/>
      <c r="CC823" s="8"/>
      <c r="CD823" s="8"/>
      <c r="CE823" s="8"/>
      <c r="CF823" s="8"/>
      <c r="CG823" s="8"/>
      <c r="CH823" s="8"/>
      <c r="CI823" s="8"/>
      <c r="CJ823" s="8"/>
      <c r="CK823" s="8"/>
      <c r="CL823" s="8"/>
      <c r="CM823" s="8"/>
      <c r="CN823" s="8"/>
      <c r="CO823" s="8"/>
      <c r="CP823" s="8"/>
      <c r="CQ823" s="8"/>
      <c r="CR823" s="8"/>
      <c r="CS823" s="8"/>
    </row>
    <row r="824" ht="14.25" customHeight="1">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c r="BC824" s="15"/>
      <c r="BD824" s="15"/>
      <c r="BE824" s="15"/>
      <c r="BF824" s="15"/>
      <c r="BG824" s="15"/>
      <c r="BH824" s="15"/>
      <c r="BI824" s="15"/>
      <c r="BJ824" s="15"/>
      <c r="BK824" s="15"/>
      <c r="BL824" s="15"/>
      <c r="BM824" s="15"/>
      <c r="BN824" s="15"/>
      <c r="BO824" s="15"/>
      <c r="BP824" s="15"/>
      <c r="BQ824" s="15"/>
      <c r="BR824" s="15"/>
      <c r="BS824" s="15"/>
      <c r="BT824" s="15"/>
      <c r="BU824" s="15"/>
      <c r="BV824" s="15"/>
      <c r="BW824" s="15"/>
      <c r="BX824" s="15"/>
      <c r="BY824" s="15"/>
      <c r="BZ824" s="15"/>
      <c r="CA824" s="8"/>
      <c r="CB824" s="8"/>
      <c r="CC824" s="8"/>
      <c r="CD824" s="8"/>
      <c r="CE824" s="8"/>
      <c r="CF824" s="8"/>
      <c r="CG824" s="8"/>
      <c r="CH824" s="8"/>
      <c r="CI824" s="8"/>
      <c r="CJ824" s="8"/>
      <c r="CK824" s="8"/>
      <c r="CL824" s="8"/>
      <c r="CM824" s="8"/>
      <c r="CN824" s="8"/>
      <c r="CO824" s="8"/>
      <c r="CP824" s="8"/>
      <c r="CQ824" s="8"/>
      <c r="CR824" s="8"/>
      <c r="CS824" s="8"/>
    </row>
    <row r="825" ht="14.25" customHeight="1">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c r="AA825" s="15"/>
      <c r="AB825" s="15"/>
      <c r="AC825" s="15"/>
      <c r="AD825" s="15"/>
      <c r="AE825" s="15"/>
      <c r="AF825" s="15"/>
      <c r="AG825" s="15"/>
      <c r="AH825" s="15"/>
      <c r="AI825" s="15"/>
      <c r="AJ825" s="15"/>
      <c r="AK825" s="15"/>
      <c r="AL825" s="15"/>
      <c r="AM825" s="15"/>
      <c r="AN825" s="15"/>
      <c r="AO825" s="15"/>
      <c r="AP825" s="15"/>
      <c r="AQ825" s="15"/>
      <c r="AR825" s="15"/>
      <c r="AS825" s="15"/>
      <c r="AT825" s="15"/>
      <c r="AU825" s="15"/>
      <c r="AV825" s="15"/>
      <c r="AW825" s="15"/>
      <c r="AX825" s="15"/>
      <c r="AY825" s="15"/>
      <c r="AZ825" s="15"/>
      <c r="BA825" s="15"/>
      <c r="BB825" s="15"/>
      <c r="BC825" s="15"/>
      <c r="BD825" s="15"/>
      <c r="BE825" s="15"/>
      <c r="BF825" s="15"/>
      <c r="BG825" s="15"/>
      <c r="BH825" s="15"/>
      <c r="BI825" s="15"/>
      <c r="BJ825" s="15"/>
      <c r="BK825" s="15"/>
      <c r="BL825" s="15"/>
      <c r="BM825" s="15"/>
      <c r="BN825" s="15"/>
      <c r="BO825" s="15"/>
      <c r="BP825" s="15"/>
      <c r="BQ825" s="15"/>
      <c r="BR825" s="15"/>
      <c r="BS825" s="15"/>
      <c r="BT825" s="15"/>
      <c r="BU825" s="15"/>
      <c r="BV825" s="15"/>
      <c r="BW825" s="15"/>
      <c r="BX825" s="15"/>
      <c r="BY825" s="15"/>
      <c r="BZ825" s="15"/>
      <c r="CA825" s="8"/>
      <c r="CB825" s="8"/>
      <c r="CC825" s="8"/>
      <c r="CD825" s="8"/>
      <c r="CE825" s="8"/>
      <c r="CF825" s="8"/>
      <c r="CG825" s="8"/>
      <c r="CH825" s="8"/>
      <c r="CI825" s="8"/>
      <c r="CJ825" s="8"/>
      <c r="CK825" s="8"/>
      <c r="CL825" s="8"/>
      <c r="CM825" s="8"/>
      <c r="CN825" s="8"/>
      <c r="CO825" s="8"/>
      <c r="CP825" s="8"/>
      <c r="CQ825" s="8"/>
      <c r="CR825" s="8"/>
      <c r="CS825" s="8"/>
    </row>
    <row r="826" ht="14.25" customHeight="1">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c r="BC826" s="15"/>
      <c r="BD826" s="15"/>
      <c r="BE826" s="15"/>
      <c r="BF826" s="15"/>
      <c r="BG826" s="15"/>
      <c r="BH826" s="15"/>
      <c r="BI826" s="15"/>
      <c r="BJ826" s="15"/>
      <c r="BK826" s="15"/>
      <c r="BL826" s="15"/>
      <c r="BM826" s="15"/>
      <c r="BN826" s="15"/>
      <c r="BO826" s="15"/>
      <c r="BP826" s="15"/>
      <c r="BQ826" s="15"/>
      <c r="BR826" s="15"/>
      <c r="BS826" s="15"/>
      <c r="BT826" s="15"/>
      <c r="BU826" s="15"/>
      <c r="BV826" s="15"/>
      <c r="BW826" s="15"/>
      <c r="BX826" s="15"/>
      <c r="BY826" s="15"/>
      <c r="BZ826" s="15"/>
      <c r="CA826" s="8"/>
      <c r="CB826" s="8"/>
      <c r="CC826" s="8"/>
      <c r="CD826" s="8"/>
      <c r="CE826" s="8"/>
      <c r="CF826" s="8"/>
      <c r="CG826" s="8"/>
      <c r="CH826" s="8"/>
      <c r="CI826" s="8"/>
      <c r="CJ826" s="8"/>
      <c r="CK826" s="8"/>
      <c r="CL826" s="8"/>
      <c r="CM826" s="8"/>
      <c r="CN826" s="8"/>
      <c r="CO826" s="8"/>
      <c r="CP826" s="8"/>
      <c r="CQ826" s="8"/>
      <c r="CR826" s="8"/>
      <c r="CS826" s="8"/>
    </row>
    <row r="827" ht="14.25" customHeight="1">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c r="AA827" s="15"/>
      <c r="AB827" s="15"/>
      <c r="AC827" s="15"/>
      <c r="AD827" s="15"/>
      <c r="AE827" s="15"/>
      <c r="AF827" s="15"/>
      <c r="AG827" s="15"/>
      <c r="AH827" s="15"/>
      <c r="AI827" s="15"/>
      <c r="AJ827" s="15"/>
      <c r="AK827" s="15"/>
      <c r="AL827" s="15"/>
      <c r="AM827" s="15"/>
      <c r="AN827" s="15"/>
      <c r="AO827" s="15"/>
      <c r="AP827" s="15"/>
      <c r="AQ827" s="15"/>
      <c r="AR827" s="15"/>
      <c r="AS827" s="15"/>
      <c r="AT827" s="15"/>
      <c r="AU827" s="15"/>
      <c r="AV827" s="15"/>
      <c r="AW827" s="15"/>
      <c r="AX827" s="15"/>
      <c r="AY827" s="15"/>
      <c r="AZ827" s="15"/>
      <c r="BA827" s="15"/>
      <c r="BB827" s="15"/>
      <c r="BC827" s="15"/>
      <c r="BD827" s="15"/>
      <c r="BE827" s="15"/>
      <c r="BF827" s="15"/>
      <c r="BG827" s="15"/>
      <c r="BH827" s="15"/>
      <c r="BI827" s="15"/>
      <c r="BJ827" s="15"/>
      <c r="BK827" s="15"/>
      <c r="BL827" s="15"/>
      <c r="BM827" s="15"/>
      <c r="BN827" s="15"/>
      <c r="BO827" s="15"/>
      <c r="BP827" s="15"/>
      <c r="BQ827" s="15"/>
      <c r="BR827" s="15"/>
      <c r="BS827" s="15"/>
      <c r="BT827" s="15"/>
      <c r="BU827" s="15"/>
      <c r="BV827" s="15"/>
      <c r="BW827" s="15"/>
      <c r="BX827" s="15"/>
      <c r="BY827" s="15"/>
      <c r="BZ827" s="15"/>
      <c r="CA827" s="8"/>
      <c r="CB827" s="8"/>
      <c r="CC827" s="8"/>
      <c r="CD827" s="8"/>
      <c r="CE827" s="8"/>
      <c r="CF827" s="8"/>
      <c r="CG827" s="8"/>
      <c r="CH827" s="8"/>
      <c r="CI827" s="8"/>
      <c r="CJ827" s="8"/>
      <c r="CK827" s="8"/>
      <c r="CL827" s="8"/>
      <c r="CM827" s="8"/>
      <c r="CN827" s="8"/>
      <c r="CO827" s="8"/>
      <c r="CP827" s="8"/>
      <c r="CQ827" s="8"/>
      <c r="CR827" s="8"/>
      <c r="CS827" s="8"/>
    </row>
    <row r="828" ht="14.25" customHeight="1">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c r="BC828" s="15"/>
      <c r="BD828" s="15"/>
      <c r="BE828" s="15"/>
      <c r="BF828" s="15"/>
      <c r="BG828" s="15"/>
      <c r="BH828" s="15"/>
      <c r="BI828" s="15"/>
      <c r="BJ828" s="15"/>
      <c r="BK828" s="15"/>
      <c r="BL828" s="15"/>
      <c r="BM828" s="15"/>
      <c r="BN828" s="15"/>
      <c r="BO828" s="15"/>
      <c r="BP828" s="15"/>
      <c r="BQ828" s="15"/>
      <c r="BR828" s="15"/>
      <c r="BS828" s="15"/>
      <c r="BT828" s="15"/>
      <c r="BU828" s="15"/>
      <c r="BV828" s="15"/>
      <c r="BW828" s="15"/>
      <c r="BX828" s="15"/>
      <c r="BY828" s="15"/>
      <c r="BZ828" s="15"/>
      <c r="CA828" s="8"/>
      <c r="CB828" s="8"/>
      <c r="CC828" s="8"/>
      <c r="CD828" s="8"/>
      <c r="CE828" s="8"/>
      <c r="CF828" s="8"/>
      <c r="CG828" s="8"/>
      <c r="CH828" s="8"/>
      <c r="CI828" s="8"/>
      <c r="CJ828" s="8"/>
      <c r="CK828" s="8"/>
      <c r="CL828" s="8"/>
      <c r="CM828" s="8"/>
      <c r="CN828" s="8"/>
      <c r="CO828" s="8"/>
      <c r="CP828" s="8"/>
      <c r="CQ828" s="8"/>
      <c r="CR828" s="8"/>
      <c r="CS828" s="8"/>
    </row>
    <row r="829" ht="14.25" customHeight="1">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c r="AA829" s="15"/>
      <c r="AB829" s="15"/>
      <c r="AC829" s="15"/>
      <c r="AD829" s="15"/>
      <c r="AE829" s="15"/>
      <c r="AF829" s="15"/>
      <c r="AG829" s="15"/>
      <c r="AH829" s="15"/>
      <c r="AI829" s="15"/>
      <c r="AJ829" s="15"/>
      <c r="AK829" s="15"/>
      <c r="AL829" s="15"/>
      <c r="AM829" s="15"/>
      <c r="AN829" s="15"/>
      <c r="AO829" s="15"/>
      <c r="AP829" s="15"/>
      <c r="AQ829" s="15"/>
      <c r="AR829" s="15"/>
      <c r="AS829" s="15"/>
      <c r="AT829" s="15"/>
      <c r="AU829" s="15"/>
      <c r="AV829" s="15"/>
      <c r="AW829" s="15"/>
      <c r="AX829" s="15"/>
      <c r="AY829" s="15"/>
      <c r="AZ829" s="15"/>
      <c r="BA829" s="15"/>
      <c r="BB829" s="15"/>
      <c r="BC829" s="15"/>
      <c r="BD829" s="15"/>
      <c r="BE829" s="15"/>
      <c r="BF829" s="15"/>
      <c r="BG829" s="15"/>
      <c r="BH829" s="15"/>
      <c r="BI829" s="15"/>
      <c r="BJ829" s="15"/>
      <c r="BK829" s="15"/>
      <c r="BL829" s="15"/>
      <c r="BM829" s="15"/>
      <c r="BN829" s="15"/>
      <c r="BO829" s="15"/>
      <c r="BP829" s="15"/>
      <c r="BQ829" s="15"/>
      <c r="BR829" s="15"/>
      <c r="BS829" s="15"/>
      <c r="BT829" s="15"/>
      <c r="BU829" s="15"/>
      <c r="BV829" s="15"/>
      <c r="BW829" s="15"/>
      <c r="BX829" s="15"/>
      <c r="BY829" s="15"/>
      <c r="BZ829" s="15"/>
      <c r="CA829" s="8"/>
      <c r="CB829" s="8"/>
      <c r="CC829" s="8"/>
      <c r="CD829" s="8"/>
      <c r="CE829" s="8"/>
      <c r="CF829" s="8"/>
      <c r="CG829" s="8"/>
      <c r="CH829" s="8"/>
      <c r="CI829" s="8"/>
      <c r="CJ829" s="8"/>
      <c r="CK829" s="8"/>
      <c r="CL829" s="8"/>
      <c r="CM829" s="8"/>
      <c r="CN829" s="8"/>
      <c r="CO829" s="8"/>
      <c r="CP829" s="8"/>
      <c r="CQ829" s="8"/>
      <c r="CR829" s="8"/>
      <c r="CS829" s="8"/>
    </row>
    <row r="830" ht="14.25" customHeight="1">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c r="BC830" s="15"/>
      <c r="BD830" s="15"/>
      <c r="BE830" s="15"/>
      <c r="BF830" s="15"/>
      <c r="BG830" s="15"/>
      <c r="BH830" s="15"/>
      <c r="BI830" s="15"/>
      <c r="BJ830" s="15"/>
      <c r="BK830" s="15"/>
      <c r="BL830" s="15"/>
      <c r="BM830" s="15"/>
      <c r="BN830" s="15"/>
      <c r="BO830" s="15"/>
      <c r="BP830" s="15"/>
      <c r="BQ830" s="15"/>
      <c r="BR830" s="15"/>
      <c r="BS830" s="15"/>
      <c r="BT830" s="15"/>
      <c r="BU830" s="15"/>
      <c r="BV830" s="15"/>
      <c r="BW830" s="15"/>
      <c r="BX830" s="15"/>
      <c r="BY830" s="15"/>
      <c r="BZ830" s="15"/>
      <c r="CA830" s="8"/>
      <c r="CB830" s="8"/>
      <c r="CC830" s="8"/>
      <c r="CD830" s="8"/>
      <c r="CE830" s="8"/>
      <c r="CF830" s="8"/>
      <c r="CG830" s="8"/>
      <c r="CH830" s="8"/>
      <c r="CI830" s="8"/>
      <c r="CJ830" s="8"/>
      <c r="CK830" s="8"/>
      <c r="CL830" s="8"/>
      <c r="CM830" s="8"/>
      <c r="CN830" s="8"/>
      <c r="CO830" s="8"/>
      <c r="CP830" s="8"/>
      <c r="CQ830" s="8"/>
      <c r="CR830" s="8"/>
      <c r="CS830" s="8"/>
    </row>
    <row r="831" ht="14.25" customHeight="1">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c r="AA831" s="15"/>
      <c r="AB831" s="15"/>
      <c r="AC831" s="15"/>
      <c r="AD831" s="15"/>
      <c r="AE831" s="15"/>
      <c r="AF831" s="15"/>
      <c r="AG831" s="15"/>
      <c r="AH831" s="15"/>
      <c r="AI831" s="15"/>
      <c r="AJ831" s="15"/>
      <c r="AK831" s="15"/>
      <c r="AL831" s="15"/>
      <c r="AM831" s="15"/>
      <c r="AN831" s="15"/>
      <c r="AO831" s="15"/>
      <c r="AP831" s="15"/>
      <c r="AQ831" s="15"/>
      <c r="AR831" s="15"/>
      <c r="AS831" s="15"/>
      <c r="AT831" s="15"/>
      <c r="AU831" s="15"/>
      <c r="AV831" s="15"/>
      <c r="AW831" s="15"/>
      <c r="AX831" s="15"/>
      <c r="AY831" s="15"/>
      <c r="AZ831" s="15"/>
      <c r="BA831" s="15"/>
      <c r="BB831" s="15"/>
      <c r="BC831" s="15"/>
      <c r="BD831" s="15"/>
      <c r="BE831" s="15"/>
      <c r="BF831" s="15"/>
      <c r="BG831" s="15"/>
      <c r="BH831" s="15"/>
      <c r="BI831" s="15"/>
      <c r="BJ831" s="15"/>
      <c r="BK831" s="15"/>
      <c r="BL831" s="15"/>
      <c r="BM831" s="15"/>
      <c r="BN831" s="15"/>
      <c r="BO831" s="15"/>
      <c r="BP831" s="15"/>
      <c r="BQ831" s="15"/>
      <c r="BR831" s="15"/>
      <c r="BS831" s="15"/>
      <c r="BT831" s="15"/>
      <c r="BU831" s="15"/>
      <c r="BV831" s="15"/>
      <c r="BW831" s="15"/>
      <c r="BX831" s="15"/>
      <c r="BY831" s="15"/>
      <c r="BZ831" s="15"/>
      <c r="CA831" s="8"/>
      <c r="CB831" s="8"/>
      <c r="CC831" s="8"/>
      <c r="CD831" s="8"/>
      <c r="CE831" s="8"/>
      <c r="CF831" s="8"/>
      <c r="CG831" s="8"/>
      <c r="CH831" s="8"/>
      <c r="CI831" s="8"/>
      <c r="CJ831" s="8"/>
      <c r="CK831" s="8"/>
      <c r="CL831" s="8"/>
      <c r="CM831" s="8"/>
      <c r="CN831" s="8"/>
      <c r="CO831" s="8"/>
      <c r="CP831" s="8"/>
      <c r="CQ831" s="8"/>
      <c r="CR831" s="8"/>
      <c r="CS831" s="8"/>
    </row>
    <row r="832" ht="14.25" customHeight="1">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c r="BC832" s="15"/>
      <c r="BD832" s="15"/>
      <c r="BE832" s="15"/>
      <c r="BF832" s="15"/>
      <c r="BG832" s="15"/>
      <c r="BH832" s="15"/>
      <c r="BI832" s="15"/>
      <c r="BJ832" s="15"/>
      <c r="BK832" s="15"/>
      <c r="BL832" s="15"/>
      <c r="BM832" s="15"/>
      <c r="BN832" s="15"/>
      <c r="BO832" s="15"/>
      <c r="BP832" s="15"/>
      <c r="BQ832" s="15"/>
      <c r="BR832" s="15"/>
      <c r="BS832" s="15"/>
      <c r="BT832" s="15"/>
      <c r="BU832" s="15"/>
      <c r="BV832" s="15"/>
      <c r="BW832" s="15"/>
      <c r="BX832" s="15"/>
      <c r="BY832" s="15"/>
      <c r="BZ832" s="15"/>
      <c r="CA832" s="8"/>
      <c r="CB832" s="8"/>
      <c r="CC832" s="8"/>
      <c r="CD832" s="8"/>
      <c r="CE832" s="8"/>
      <c r="CF832" s="8"/>
      <c r="CG832" s="8"/>
      <c r="CH832" s="8"/>
      <c r="CI832" s="8"/>
      <c r="CJ832" s="8"/>
      <c r="CK832" s="8"/>
      <c r="CL832" s="8"/>
      <c r="CM832" s="8"/>
      <c r="CN832" s="8"/>
      <c r="CO832" s="8"/>
      <c r="CP832" s="8"/>
      <c r="CQ832" s="8"/>
      <c r="CR832" s="8"/>
      <c r="CS832" s="8"/>
    </row>
    <row r="833" ht="14.25" customHeight="1">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c r="AA833" s="15"/>
      <c r="AB833" s="15"/>
      <c r="AC833" s="15"/>
      <c r="AD833" s="15"/>
      <c r="AE833" s="15"/>
      <c r="AF833" s="15"/>
      <c r="AG833" s="15"/>
      <c r="AH833" s="15"/>
      <c r="AI833" s="15"/>
      <c r="AJ833" s="15"/>
      <c r="AK833" s="15"/>
      <c r="AL833" s="15"/>
      <c r="AM833" s="15"/>
      <c r="AN833" s="15"/>
      <c r="AO833" s="15"/>
      <c r="AP833" s="15"/>
      <c r="AQ833" s="15"/>
      <c r="AR833" s="15"/>
      <c r="AS833" s="15"/>
      <c r="AT833" s="15"/>
      <c r="AU833" s="15"/>
      <c r="AV833" s="15"/>
      <c r="AW833" s="15"/>
      <c r="AX833" s="15"/>
      <c r="AY833" s="15"/>
      <c r="AZ833" s="15"/>
      <c r="BA833" s="15"/>
      <c r="BB833" s="15"/>
      <c r="BC833" s="15"/>
      <c r="BD833" s="15"/>
      <c r="BE833" s="15"/>
      <c r="BF833" s="15"/>
      <c r="BG833" s="15"/>
      <c r="BH833" s="15"/>
      <c r="BI833" s="15"/>
      <c r="BJ833" s="15"/>
      <c r="BK833" s="15"/>
      <c r="BL833" s="15"/>
      <c r="BM833" s="15"/>
      <c r="BN833" s="15"/>
      <c r="BO833" s="15"/>
      <c r="BP833" s="15"/>
      <c r="BQ833" s="15"/>
      <c r="BR833" s="15"/>
      <c r="BS833" s="15"/>
      <c r="BT833" s="15"/>
      <c r="BU833" s="15"/>
      <c r="BV833" s="15"/>
      <c r="BW833" s="15"/>
      <c r="BX833" s="15"/>
      <c r="BY833" s="15"/>
      <c r="BZ833" s="15"/>
      <c r="CA833" s="8"/>
      <c r="CB833" s="8"/>
      <c r="CC833" s="8"/>
      <c r="CD833" s="8"/>
      <c r="CE833" s="8"/>
      <c r="CF833" s="8"/>
      <c r="CG833" s="8"/>
      <c r="CH833" s="8"/>
      <c r="CI833" s="8"/>
      <c r="CJ833" s="8"/>
      <c r="CK833" s="8"/>
      <c r="CL833" s="8"/>
      <c r="CM833" s="8"/>
      <c r="CN833" s="8"/>
      <c r="CO833" s="8"/>
      <c r="CP833" s="8"/>
      <c r="CQ833" s="8"/>
      <c r="CR833" s="8"/>
      <c r="CS833" s="8"/>
    </row>
    <row r="834" ht="14.25" customHeight="1">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c r="BC834" s="15"/>
      <c r="BD834" s="15"/>
      <c r="BE834" s="15"/>
      <c r="BF834" s="15"/>
      <c r="BG834" s="15"/>
      <c r="BH834" s="15"/>
      <c r="BI834" s="15"/>
      <c r="BJ834" s="15"/>
      <c r="BK834" s="15"/>
      <c r="BL834" s="15"/>
      <c r="BM834" s="15"/>
      <c r="BN834" s="15"/>
      <c r="BO834" s="15"/>
      <c r="BP834" s="15"/>
      <c r="BQ834" s="15"/>
      <c r="BR834" s="15"/>
      <c r="BS834" s="15"/>
      <c r="BT834" s="15"/>
      <c r="BU834" s="15"/>
      <c r="BV834" s="15"/>
      <c r="BW834" s="15"/>
      <c r="BX834" s="15"/>
      <c r="BY834" s="15"/>
      <c r="BZ834" s="15"/>
      <c r="CA834" s="8"/>
      <c r="CB834" s="8"/>
      <c r="CC834" s="8"/>
      <c r="CD834" s="8"/>
      <c r="CE834" s="8"/>
      <c r="CF834" s="8"/>
      <c r="CG834" s="8"/>
      <c r="CH834" s="8"/>
      <c r="CI834" s="8"/>
      <c r="CJ834" s="8"/>
      <c r="CK834" s="8"/>
      <c r="CL834" s="8"/>
      <c r="CM834" s="8"/>
      <c r="CN834" s="8"/>
      <c r="CO834" s="8"/>
      <c r="CP834" s="8"/>
      <c r="CQ834" s="8"/>
      <c r="CR834" s="8"/>
      <c r="CS834" s="8"/>
    </row>
    <row r="835" ht="14.25" customHeight="1">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c r="AA835" s="15"/>
      <c r="AB835" s="15"/>
      <c r="AC835" s="15"/>
      <c r="AD835" s="15"/>
      <c r="AE835" s="15"/>
      <c r="AF835" s="15"/>
      <c r="AG835" s="15"/>
      <c r="AH835" s="15"/>
      <c r="AI835" s="15"/>
      <c r="AJ835" s="15"/>
      <c r="AK835" s="15"/>
      <c r="AL835" s="15"/>
      <c r="AM835" s="15"/>
      <c r="AN835" s="15"/>
      <c r="AO835" s="15"/>
      <c r="AP835" s="15"/>
      <c r="AQ835" s="15"/>
      <c r="AR835" s="15"/>
      <c r="AS835" s="15"/>
      <c r="AT835" s="15"/>
      <c r="AU835" s="15"/>
      <c r="AV835" s="15"/>
      <c r="AW835" s="15"/>
      <c r="AX835" s="15"/>
      <c r="AY835" s="15"/>
      <c r="AZ835" s="15"/>
      <c r="BA835" s="15"/>
      <c r="BB835" s="15"/>
      <c r="BC835" s="15"/>
      <c r="BD835" s="15"/>
      <c r="BE835" s="15"/>
      <c r="BF835" s="15"/>
      <c r="BG835" s="15"/>
      <c r="BH835" s="15"/>
      <c r="BI835" s="15"/>
      <c r="BJ835" s="15"/>
      <c r="BK835" s="15"/>
      <c r="BL835" s="15"/>
      <c r="BM835" s="15"/>
      <c r="BN835" s="15"/>
      <c r="BO835" s="15"/>
      <c r="BP835" s="15"/>
      <c r="BQ835" s="15"/>
      <c r="BR835" s="15"/>
      <c r="BS835" s="15"/>
      <c r="BT835" s="15"/>
      <c r="BU835" s="15"/>
      <c r="BV835" s="15"/>
      <c r="BW835" s="15"/>
      <c r="BX835" s="15"/>
      <c r="BY835" s="15"/>
      <c r="BZ835" s="15"/>
      <c r="CA835" s="8"/>
      <c r="CB835" s="8"/>
      <c r="CC835" s="8"/>
      <c r="CD835" s="8"/>
      <c r="CE835" s="8"/>
      <c r="CF835" s="8"/>
      <c r="CG835" s="8"/>
      <c r="CH835" s="8"/>
      <c r="CI835" s="8"/>
      <c r="CJ835" s="8"/>
      <c r="CK835" s="8"/>
      <c r="CL835" s="8"/>
      <c r="CM835" s="8"/>
      <c r="CN835" s="8"/>
      <c r="CO835" s="8"/>
      <c r="CP835" s="8"/>
      <c r="CQ835" s="8"/>
      <c r="CR835" s="8"/>
      <c r="CS835" s="8"/>
    </row>
    <row r="836" ht="14.25" customHeight="1">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c r="BC836" s="15"/>
      <c r="BD836" s="15"/>
      <c r="BE836" s="15"/>
      <c r="BF836" s="15"/>
      <c r="BG836" s="15"/>
      <c r="BH836" s="15"/>
      <c r="BI836" s="15"/>
      <c r="BJ836" s="15"/>
      <c r="BK836" s="15"/>
      <c r="BL836" s="15"/>
      <c r="BM836" s="15"/>
      <c r="BN836" s="15"/>
      <c r="BO836" s="15"/>
      <c r="BP836" s="15"/>
      <c r="BQ836" s="15"/>
      <c r="BR836" s="15"/>
      <c r="BS836" s="15"/>
      <c r="BT836" s="15"/>
      <c r="BU836" s="15"/>
      <c r="BV836" s="15"/>
      <c r="BW836" s="15"/>
      <c r="BX836" s="15"/>
      <c r="BY836" s="15"/>
      <c r="BZ836" s="15"/>
      <c r="CA836" s="8"/>
      <c r="CB836" s="8"/>
      <c r="CC836" s="8"/>
      <c r="CD836" s="8"/>
      <c r="CE836" s="8"/>
      <c r="CF836" s="8"/>
      <c r="CG836" s="8"/>
      <c r="CH836" s="8"/>
      <c r="CI836" s="8"/>
      <c r="CJ836" s="8"/>
      <c r="CK836" s="8"/>
      <c r="CL836" s="8"/>
      <c r="CM836" s="8"/>
      <c r="CN836" s="8"/>
      <c r="CO836" s="8"/>
      <c r="CP836" s="8"/>
      <c r="CQ836" s="8"/>
      <c r="CR836" s="8"/>
      <c r="CS836" s="8"/>
    </row>
    <row r="837" ht="14.25" customHeight="1">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c r="AA837" s="15"/>
      <c r="AB837" s="15"/>
      <c r="AC837" s="15"/>
      <c r="AD837" s="15"/>
      <c r="AE837" s="15"/>
      <c r="AF837" s="15"/>
      <c r="AG837" s="15"/>
      <c r="AH837" s="15"/>
      <c r="AI837" s="15"/>
      <c r="AJ837" s="15"/>
      <c r="AK837" s="15"/>
      <c r="AL837" s="15"/>
      <c r="AM837" s="15"/>
      <c r="AN837" s="15"/>
      <c r="AO837" s="15"/>
      <c r="AP837" s="15"/>
      <c r="AQ837" s="15"/>
      <c r="AR837" s="15"/>
      <c r="AS837" s="15"/>
      <c r="AT837" s="15"/>
      <c r="AU837" s="15"/>
      <c r="AV837" s="15"/>
      <c r="AW837" s="15"/>
      <c r="AX837" s="15"/>
      <c r="AY837" s="15"/>
      <c r="AZ837" s="15"/>
      <c r="BA837" s="15"/>
      <c r="BB837" s="15"/>
      <c r="BC837" s="15"/>
      <c r="BD837" s="15"/>
      <c r="BE837" s="15"/>
      <c r="BF837" s="15"/>
      <c r="BG837" s="15"/>
      <c r="BH837" s="15"/>
      <c r="BI837" s="15"/>
      <c r="BJ837" s="15"/>
      <c r="BK837" s="15"/>
      <c r="BL837" s="15"/>
      <c r="BM837" s="15"/>
      <c r="BN837" s="15"/>
      <c r="BO837" s="15"/>
      <c r="BP837" s="15"/>
      <c r="BQ837" s="15"/>
      <c r="BR837" s="15"/>
      <c r="BS837" s="15"/>
      <c r="BT837" s="15"/>
      <c r="BU837" s="15"/>
      <c r="BV837" s="15"/>
      <c r="BW837" s="15"/>
      <c r="BX837" s="15"/>
      <c r="BY837" s="15"/>
      <c r="BZ837" s="15"/>
      <c r="CA837" s="8"/>
      <c r="CB837" s="8"/>
      <c r="CC837" s="8"/>
      <c r="CD837" s="8"/>
      <c r="CE837" s="8"/>
      <c r="CF837" s="8"/>
      <c r="CG837" s="8"/>
      <c r="CH837" s="8"/>
      <c r="CI837" s="8"/>
      <c r="CJ837" s="8"/>
      <c r="CK837" s="8"/>
      <c r="CL837" s="8"/>
      <c r="CM837" s="8"/>
      <c r="CN837" s="8"/>
      <c r="CO837" s="8"/>
      <c r="CP837" s="8"/>
      <c r="CQ837" s="8"/>
      <c r="CR837" s="8"/>
      <c r="CS837" s="8"/>
    </row>
    <row r="838" ht="14.25" customHeight="1">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c r="BC838" s="15"/>
      <c r="BD838" s="15"/>
      <c r="BE838" s="15"/>
      <c r="BF838" s="15"/>
      <c r="BG838" s="15"/>
      <c r="BH838" s="15"/>
      <c r="BI838" s="15"/>
      <c r="BJ838" s="15"/>
      <c r="BK838" s="15"/>
      <c r="BL838" s="15"/>
      <c r="BM838" s="15"/>
      <c r="BN838" s="15"/>
      <c r="BO838" s="15"/>
      <c r="BP838" s="15"/>
      <c r="BQ838" s="15"/>
      <c r="BR838" s="15"/>
      <c r="BS838" s="15"/>
      <c r="BT838" s="15"/>
      <c r="BU838" s="15"/>
      <c r="BV838" s="15"/>
      <c r="BW838" s="15"/>
      <c r="BX838" s="15"/>
      <c r="BY838" s="15"/>
      <c r="BZ838" s="15"/>
      <c r="CA838" s="8"/>
      <c r="CB838" s="8"/>
      <c r="CC838" s="8"/>
      <c r="CD838" s="8"/>
      <c r="CE838" s="8"/>
      <c r="CF838" s="8"/>
      <c r="CG838" s="8"/>
      <c r="CH838" s="8"/>
      <c r="CI838" s="8"/>
      <c r="CJ838" s="8"/>
      <c r="CK838" s="8"/>
      <c r="CL838" s="8"/>
      <c r="CM838" s="8"/>
      <c r="CN838" s="8"/>
      <c r="CO838" s="8"/>
      <c r="CP838" s="8"/>
      <c r="CQ838" s="8"/>
      <c r="CR838" s="8"/>
      <c r="CS838" s="8"/>
    </row>
    <row r="839" ht="14.25" customHeight="1">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c r="AA839" s="15"/>
      <c r="AB839" s="15"/>
      <c r="AC839" s="15"/>
      <c r="AD839" s="15"/>
      <c r="AE839" s="15"/>
      <c r="AF839" s="15"/>
      <c r="AG839" s="15"/>
      <c r="AH839" s="15"/>
      <c r="AI839" s="15"/>
      <c r="AJ839" s="15"/>
      <c r="AK839" s="15"/>
      <c r="AL839" s="15"/>
      <c r="AM839" s="15"/>
      <c r="AN839" s="15"/>
      <c r="AO839" s="15"/>
      <c r="AP839" s="15"/>
      <c r="AQ839" s="15"/>
      <c r="AR839" s="15"/>
      <c r="AS839" s="15"/>
      <c r="AT839" s="15"/>
      <c r="AU839" s="15"/>
      <c r="AV839" s="15"/>
      <c r="AW839" s="15"/>
      <c r="AX839" s="15"/>
      <c r="AY839" s="15"/>
      <c r="AZ839" s="15"/>
      <c r="BA839" s="15"/>
      <c r="BB839" s="15"/>
      <c r="BC839" s="15"/>
      <c r="BD839" s="15"/>
      <c r="BE839" s="15"/>
      <c r="BF839" s="15"/>
      <c r="BG839" s="15"/>
      <c r="BH839" s="15"/>
      <c r="BI839" s="15"/>
      <c r="BJ839" s="15"/>
      <c r="BK839" s="15"/>
      <c r="BL839" s="15"/>
      <c r="BM839" s="15"/>
      <c r="BN839" s="15"/>
      <c r="BO839" s="15"/>
      <c r="BP839" s="15"/>
      <c r="BQ839" s="15"/>
      <c r="BR839" s="15"/>
      <c r="BS839" s="15"/>
      <c r="BT839" s="15"/>
      <c r="BU839" s="15"/>
      <c r="BV839" s="15"/>
      <c r="BW839" s="15"/>
      <c r="BX839" s="15"/>
      <c r="BY839" s="15"/>
      <c r="BZ839" s="15"/>
      <c r="CA839" s="8"/>
      <c r="CB839" s="8"/>
      <c r="CC839" s="8"/>
      <c r="CD839" s="8"/>
      <c r="CE839" s="8"/>
      <c r="CF839" s="8"/>
      <c r="CG839" s="8"/>
      <c r="CH839" s="8"/>
      <c r="CI839" s="8"/>
      <c r="CJ839" s="8"/>
      <c r="CK839" s="8"/>
      <c r="CL839" s="8"/>
      <c r="CM839" s="8"/>
      <c r="CN839" s="8"/>
      <c r="CO839" s="8"/>
      <c r="CP839" s="8"/>
      <c r="CQ839" s="8"/>
      <c r="CR839" s="8"/>
      <c r="CS839" s="8"/>
    </row>
    <row r="840" ht="14.25" customHeight="1">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c r="BC840" s="15"/>
      <c r="BD840" s="15"/>
      <c r="BE840" s="15"/>
      <c r="BF840" s="15"/>
      <c r="BG840" s="15"/>
      <c r="BH840" s="15"/>
      <c r="BI840" s="15"/>
      <c r="BJ840" s="15"/>
      <c r="BK840" s="15"/>
      <c r="BL840" s="15"/>
      <c r="BM840" s="15"/>
      <c r="BN840" s="15"/>
      <c r="BO840" s="15"/>
      <c r="BP840" s="15"/>
      <c r="BQ840" s="15"/>
      <c r="BR840" s="15"/>
      <c r="BS840" s="15"/>
      <c r="BT840" s="15"/>
      <c r="BU840" s="15"/>
      <c r="BV840" s="15"/>
      <c r="BW840" s="15"/>
      <c r="BX840" s="15"/>
      <c r="BY840" s="15"/>
      <c r="BZ840" s="15"/>
      <c r="CA840" s="8"/>
      <c r="CB840" s="8"/>
      <c r="CC840" s="8"/>
      <c r="CD840" s="8"/>
      <c r="CE840" s="8"/>
      <c r="CF840" s="8"/>
      <c r="CG840" s="8"/>
      <c r="CH840" s="8"/>
      <c r="CI840" s="8"/>
      <c r="CJ840" s="8"/>
      <c r="CK840" s="8"/>
      <c r="CL840" s="8"/>
      <c r="CM840" s="8"/>
      <c r="CN840" s="8"/>
      <c r="CO840" s="8"/>
      <c r="CP840" s="8"/>
      <c r="CQ840" s="8"/>
      <c r="CR840" s="8"/>
      <c r="CS840" s="8"/>
    </row>
    <row r="841" ht="14.25" customHeight="1">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c r="AA841" s="15"/>
      <c r="AB841" s="15"/>
      <c r="AC841" s="15"/>
      <c r="AD841" s="15"/>
      <c r="AE841" s="15"/>
      <c r="AF841" s="15"/>
      <c r="AG841" s="15"/>
      <c r="AH841" s="15"/>
      <c r="AI841" s="15"/>
      <c r="AJ841" s="15"/>
      <c r="AK841" s="15"/>
      <c r="AL841" s="15"/>
      <c r="AM841" s="15"/>
      <c r="AN841" s="15"/>
      <c r="AO841" s="15"/>
      <c r="AP841" s="15"/>
      <c r="AQ841" s="15"/>
      <c r="AR841" s="15"/>
      <c r="AS841" s="15"/>
      <c r="AT841" s="15"/>
      <c r="AU841" s="15"/>
      <c r="AV841" s="15"/>
      <c r="AW841" s="15"/>
      <c r="AX841" s="15"/>
      <c r="AY841" s="15"/>
      <c r="AZ841" s="15"/>
      <c r="BA841" s="15"/>
      <c r="BB841" s="15"/>
      <c r="BC841" s="15"/>
      <c r="BD841" s="15"/>
      <c r="BE841" s="15"/>
      <c r="BF841" s="15"/>
      <c r="BG841" s="15"/>
      <c r="BH841" s="15"/>
      <c r="BI841" s="15"/>
      <c r="BJ841" s="15"/>
      <c r="BK841" s="15"/>
      <c r="BL841" s="15"/>
      <c r="BM841" s="15"/>
      <c r="BN841" s="15"/>
      <c r="BO841" s="15"/>
      <c r="BP841" s="15"/>
      <c r="BQ841" s="15"/>
      <c r="BR841" s="15"/>
      <c r="BS841" s="15"/>
      <c r="BT841" s="15"/>
      <c r="BU841" s="15"/>
      <c r="BV841" s="15"/>
      <c r="BW841" s="15"/>
      <c r="BX841" s="15"/>
      <c r="BY841" s="15"/>
      <c r="BZ841" s="15"/>
      <c r="CA841" s="8"/>
      <c r="CB841" s="8"/>
      <c r="CC841" s="8"/>
      <c r="CD841" s="8"/>
      <c r="CE841" s="8"/>
      <c r="CF841" s="8"/>
      <c r="CG841" s="8"/>
      <c r="CH841" s="8"/>
      <c r="CI841" s="8"/>
      <c r="CJ841" s="8"/>
      <c r="CK841" s="8"/>
      <c r="CL841" s="8"/>
      <c r="CM841" s="8"/>
      <c r="CN841" s="8"/>
      <c r="CO841" s="8"/>
      <c r="CP841" s="8"/>
      <c r="CQ841" s="8"/>
      <c r="CR841" s="8"/>
      <c r="CS841" s="8"/>
    </row>
    <row r="842" ht="14.25" customHeight="1">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c r="BC842" s="15"/>
      <c r="BD842" s="15"/>
      <c r="BE842" s="15"/>
      <c r="BF842" s="15"/>
      <c r="BG842" s="15"/>
      <c r="BH842" s="15"/>
      <c r="BI842" s="15"/>
      <c r="BJ842" s="15"/>
      <c r="BK842" s="15"/>
      <c r="BL842" s="15"/>
      <c r="BM842" s="15"/>
      <c r="BN842" s="15"/>
      <c r="BO842" s="15"/>
      <c r="BP842" s="15"/>
      <c r="BQ842" s="15"/>
      <c r="BR842" s="15"/>
      <c r="BS842" s="15"/>
      <c r="BT842" s="15"/>
      <c r="BU842" s="15"/>
      <c r="BV842" s="15"/>
      <c r="BW842" s="15"/>
      <c r="BX842" s="15"/>
      <c r="BY842" s="15"/>
      <c r="BZ842" s="15"/>
      <c r="CA842" s="8"/>
      <c r="CB842" s="8"/>
      <c r="CC842" s="8"/>
      <c r="CD842" s="8"/>
      <c r="CE842" s="8"/>
      <c r="CF842" s="8"/>
      <c r="CG842" s="8"/>
      <c r="CH842" s="8"/>
      <c r="CI842" s="8"/>
      <c r="CJ842" s="8"/>
      <c r="CK842" s="8"/>
      <c r="CL842" s="8"/>
      <c r="CM842" s="8"/>
      <c r="CN842" s="8"/>
      <c r="CO842" s="8"/>
      <c r="CP842" s="8"/>
      <c r="CQ842" s="8"/>
      <c r="CR842" s="8"/>
      <c r="CS842" s="8"/>
    </row>
    <row r="843" ht="14.25" customHeight="1">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c r="AA843" s="15"/>
      <c r="AB843" s="15"/>
      <c r="AC843" s="15"/>
      <c r="AD843" s="15"/>
      <c r="AE843" s="15"/>
      <c r="AF843" s="15"/>
      <c r="AG843" s="15"/>
      <c r="AH843" s="15"/>
      <c r="AI843" s="15"/>
      <c r="AJ843" s="15"/>
      <c r="AK843" s="15"/>
      <c r="AL843" s="15"/>
      <c r="AM843" s="15"/>
      <c r="AN843" s="15"/>
      <c r="AO843" s="15"/>
      <c r="AP843" s="15"/>
      <c r="AQ843" s="15"/>
      <c r="AR843" s="15"/>
      <c r="AS843" s="15"/>
      <c r="AT843" s="15"/>
      <c r="AU843" s="15"/>
      <c r="AV843" s="15"/>
      <c r="AW843" s="15"/>
      <c r="AX843" s="15"/>
      <c r="AY843" s="15"/>
      <c r="AZ843" s="15"/>
      <c r="BA843" s="15"/>
      <c r="BB843" s="15"/>
      <c r="BC843" s="15"/>
      <c r="BD843" s="15"/>
      <c r="BE843" s="15"/>
      <c r="BF843" s="15"/>
      <c r="BG843" s="15"/>
      <c r="BH843" s="15"/>
      <c r="BI843" s="15"/>
      <c r="BJ843" s="15"/>
      <c r="BK843" s="15"/>
      <c r="BL843" s="15"/>
      <c r="BM843" s="15"/>
      <c r="BN843" s="15"/>
      <c r="BO843" s="15"/>
      <c r="BP843" s="15"/>
      <c r="BQ843" s="15"/>
      <c r="BR843" s="15"/>
      <c r="BS843" s="15"/>
      <c r="BT843" s="15"/>
      <c r="BU843" s="15"/>
      <c r="BV843" s="15"/>
      <c r="BW843" s="15"/>
      <c r="BX843" s="15"/>
      <c r="BY843" s="15"/>
      <c r="BZ843" s="15"/>
      <c r="CA843" s="8"/>
      <c r="CB843" s="8"/>
      <c r="CC843" s="8"/>
      <c r="CD843" s="8"/>
      <c r="CE843" s="8"/>
      <c r="CF843" s="8"/>
      <c r="CG843" s="8"/>
      <c r="CH843" s="8"/>
      <c r="CI843" s="8"/>
      <c r="CJ843" s="8"/>
      <c r="CK843" s="8"/>
      <c r="CL843" s="8"/>
      <c r="CM843" s="8"/>
      <c r="CN843" s="8"/>
      <c r="CO843" s="8"/>
      <c r="CP843" s="8"/>
      <c r="CQ843" s="8"/>
      <c r="CR843" s="8"/>
      <c r="CS843" s="8"/>
    </row>
    <row r="844" ht="14.25" customHeight="1">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c r="BC844" s="15"/>
      <c r="BD844" s="15"/>
      <c r="BE844" s="15"/>
      <c r="BF844" s="15"/>
      <c r="BG844" s="15"/>
      <c r="BH844" s="15"/>
      <c r="BI844" s="15"/>
      <c r="BJ844" s="15"/>
      <c r="BK844" s="15"/>
      <c r="BL844" s="15"/>
      <c r="BM844" s="15"/>
      <c r="BN844" s="15"/>
      <c r="BO844" s="15"/>
      <c r="BP844" s="15"/>
      <c r="BQ844" s="15"/>
      <c r="BR844" s="15"/>
      <c r="BS844" s="15"/>
      <c r="BT844" s="15"/>
      <c r="BU844" s="15"/>
      <c r="BV844" s="15"/>
      <c r="BW844" s="15"/>
      <c r="BX844" s="15"/>
      <c r="BY844" s="15"/>
      <c r="BZ844" s="15"/>
      <c r="CA844" s="8"/>
      <c r="CB844" s="8"/>
      <c r="CC844" s="8"/>
      <c r="CD844" s="8"/>
      <c r="CE844" s="8"/>
      <c r="CF844" s="8"/>
      <c r="CG844" s="8"/>
      <c r="CH844" s="8"/>
      <c r="CI844" s="8"/>
      <c r="CJ844" s="8"/>
      <c r="CK844" s="8"/>
      <c r="CL844" s="8"/>
      <c r="CM844" s="8"/>
      <c r="CN844" s="8"/>
      <c r="CO844" s="8"/>
      <c r="CP844" s="8"/>
      <c r="CQ844" s="8"/>
      <c r="CR844" s="8"/>
      <c r="CS844" s="8"/>
    </row>
    <row r="845" ht="14.25" customHeight="1">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c r="AA845" s="15"/>
      <c r="AB845" s="15"/>
      <c r="AC845" s="15"/>
      <c r="AD845" s="15"/>
      <c r="AE845" s="15"/>
      <c r="AF845" s="15"/>
      <c r="AG845" s="15"/>
      <c r="AH845" s="15"/>
      <c r="AI845" s="15"/>
      <c r="AJ845" s="15"/>
      <c r="AK845" s="15"/>
      <c r="AL845" s="15"/>
      <c r="AM845" s="15"/>
      <c r="AN845" s="15"/>
      <c r="AO845" s="15"/>
      <c r="AP845" s="15"/>
      <c r="AQ845" s="15"/>
      <c r="AR845" s="15"/>
      <c r="AS845" s="15"/>
      <c r="AT845" s="15"/>
      <c r="AU845" s="15"/>
      <c r="AV845" s="15"/>
      <c r="AW845" s="15"/>
      <c r="AX845" s="15"/>
      <c r="AY845" s="15"/>
      <c r="AZ845" s="15"/>
      <c r="BA845" s="15"/>
      <c r="BB845" s="15"/>
      <c r="BC845" s="15"/>
      <c r="BD845" s="15"/>
      <c r="BE845" s="15"/>
      <c r="BF845" s="15"/>
      <c r="BG845" s="15"/>
      <c r="BH845" s="15"/>
      <c r="BI845" s="15"/>
      <c r="BJ845" s="15"/>
      <c r="BK845" s="15"/>
      <c r="BL845" s="15"/>
      <c r="BM845" s="15"/>
      <c r="BN845" s="15"/>
      <c r="BO845" s="15"/>
      <c r="BP845" s="15"/>
      <c r="BQ845" s="15"/>
      <c r="BR845" s="15"/>
      <c r="BS845" s="15"/>
      <c r="BT845" s="15"/>
      <c r="BU845" s="15"/>
      <c r="BV845" s="15"/>
      <c r="BW845" s="15"/>
      <c r="BX845" s="15"/>
      <c r="BY845" s="15"/>
      <c r="BZ845" s="15"/>
      <c r="CA845" s="8"/>
      <c r="CB845" s="8"/>
      <c r="CC845" s="8"/>
      <c r="CD845" s="8"/>
      <c r="CE845" s="8"/>
      <c r="CF845" s="8"/>
      <c r="CG845" s="8"/>
      <c r="CH845" s="8"/>
      <c r="CI845" s="8"/>
      <c r="CJ845" s="8"/>
      <c r="CK845" s="8"/>
      <c r="CL845" s="8"/>
      <c r="CM845" s="8"/>
      <c r="CN845" s="8"/>
      <c r="CO845" s="8"/>
      <c r="CP845" s="8"/>
      <c r="CQ845" s="8"/>
      <c r="CR845" s="8"/>
      <c r="CS845" s="8"/>
    </row>
    <row r="846" ht="14.25" customHeight="1">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c r="BC846" s="15"/>
      <c r="BD846" s="15"/>
      <c r="BE846" s="15"/>
      <c r="BF846" s="15"/>
      <c r="BG846" s="15"/>
      <c r="BH846" s="15"/>
      <c r="BI846" s="15"/>
      <c r="BJ846" s="15"/>
      <c r="BK846" s="15"/>
      <c r="BL846" s="15"/>
      <c r="BM846" s="15"/>
      <c r="BN846" s="15"/>
      <c r="BO846" s="15"/>
      <c r="BP846" s="15"/>
      <c r="BQ846" s="15"/>
      <c r="BR846" s="15"/>
      <c r="BS846" s="15"/>
      <c r="BT846" s="15"/>
      <c r="BU846" s="15"/>
      <c r="BV846" s="15"/>
      <c r="BW846" s="15"/>
      <c r="BX846" s="15"/>
      <c r="BY846" s="15"/>
      <c r="BZ846" s="15"/>
      <c r="CA846" s="8"/>
      <c r="CB846" s="8"/>
      <c r="CC846" s="8"/>
      <c r="CD846" s="8"/>
      <c r="CE846" s="8"/>
      <c r="CF846" s="8"/>
      <c r="CG846" s="8"/>
      <c r="CH846" s="8"/>
      <c r="CI846" s="8"/>
      <c r="CJ846" s="8"/>
      <c r="CK846" s="8"/>
      <c r="CL846" s="8"/>
      <c r="CM846" s="8"/>
      <c r="CN846" s="8"/>
      <c r="CO846" s="8"/>
      <c r="CP846" s="8"/>
      <c r="CQ846" s="8"/>
      <c r="CR846" s="8"/>
      <c r="CS846" s="8"/>
    </row>
    <row r="847" ht="14.25" customHeight="1">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c r="AA847" s="15"/>
      <c r="AB847" s="15"/>
      <c r="AC847" s="15"/>
      <c r="AD847" s="15"/>
      <c r="AE847" s="15"/>
      <c r="AF847" s="15"/>
      <c r="AG847" s="15"/>
      <c r="AH847" s="15"/>
      <c r="AI847" s="15"/>
      <c r="AJ847" s="15"/>
      <c r="AK847" s="15"/>
      <c r="AL847" s="15"/>
      <c r="AM847" s="15"/>
      <c r="AN847" s="15"/>
      <c r="AO847" s="15"/>
      <c r="AP847" s="15"/>
      <c r="AQ847" s="15"/>
      <c r="AR847" s="15"/>
      <c r="AS847" s="15"/>
      <c r="AT847" s="15"/>
      <c r="AU847" s="15"/>
      <c r="AV847" s="15"/>
      <c r="AW847" s="15"/>
      <c r="AX847" s="15"/>
      <c r="AY847" s="15"/>
      <c r="AZ847" s="15"/>
      <c r="BA847" s="15"/>
      <c r="BB847" s="15"/>
      <c r="BC847" s="15"/>
      <c r="BD847" s="15"/>
      <c r="BE847" s="15"/>
      <c r="BF847" s="15"/>
      <c r="BG847" s="15"/>
      <c r="BH847" s="15"/>
      <c r="BI847" s="15"/>
      <c r="BJ847" s="15"/>
      <c r="BK847" s="15"/>
      <c r="BL847" s="15"/>
      <c r="BM847" s="15"/>
      <c r="BN847" s="15"/>
      <c r="BO847" s="15"/>
      <c r="BP847" s="15"/>
      <c r="BQ847" s="15"/>
      <c r="BR847" s="15"/>
      <c r="BS847" s="15"/>
      <c r="BT847" s="15"/>
      <c r="BU847" s="15"/>
      <c r="BV847" s="15"/>
      <c r="BW847" s="15"/>
      <c r="BX847" s="15"/>
      <c r="BY847" s="15"/>
      <c r="BZ847" s="15"/>
      <c r="CA847" s="8"/>
      <c r="CB847" s="8"/>
      <c r="CC847" s="8"/>
      <c r="CD847" s="8"/>
      <c r="CE847" s="8"/>
      <c r="CF847" s="8"/>
      <c r="CG847" s="8"/>
      <c r="CH847" s="8"/>
      <c r="CI847" s="8"/>
      <c r="CJ847" s="8"/>
      <c r="CK847" s="8"/>
      <c r="CL847" s="8"/>
      <c r="CM847" s="8"/>
      <c r="CN847" s="8"/>
      <c r="CO847" s="8"/>
      <c r="CP847" s="8"/>
      <c r="CQ847" s="8"/>
      <c r="CR847" s="8"/>
      <c r="CS847" s="8"/>
    </row>
    <row r="848" ht="14.25" customHeight="1">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c r="BC848" s="15"/>
      <c r="BD848" s="15"/>
      <c r="BE848" s="15"/>
      <c r="BF848" s="15"/>
      <c r="BG848" s="15"/>
      <c r="BH848" s="15"/>
      <c r="BI848" s="15"/>
      <c r="BJ848" s="15"/>
      <c r="BK848" s="15"/>
      <c r="BL848" s="15"/>
      <c r="BM848" s="15"/>
      <c r="BN848" s="15"/>
      <c r="BO848" s="15"/>
      <c r="BP848" s="15"/>
      <c r="BQ848" s="15"/>
      <c r="BR848" s="15"/>
      <c r="BS848" s="15"/>
      <c r="BT848" s="15"/>
      <c r="BU848" s="15"/>
      <c r="BV848" s="15"/>
      <c r="BW848" s="15"/>
      <c r="BX848" s="15"/>
      <c r="BY848" s="15"/>
      <c r="BZ848" s="15"/>
      <c r="CA848" s="8"/>
      <c r="CB848" s="8"/>
      <c r="CC848" s="8"/>
      <c r="CD848" s="8"/>
      <c r="CE848" s="8"/>
      <c r="CF848" s="8"/>
      <c r="CG848" s="8"/>
      <c r="CH848" s="8"/>
      <c r="CI848" s="8"/>
      <c r="CJ848" s="8"/>
      <c r="CK848" s="8"/>
      <c r="CL848" s="8"/>
      <c r="CM848" s="8"/>
      <c r="CN848" s="8"/>
      <c r="CO848" s="8"/>
      <c r="CP848" s="8"/>
      <c r="CQ848" s="8"/>
      <c r="CR848" s="8"/>
      <c r="CS848" s="8"/>
    </row>
    <row r="849" ht="14.25" customHeight="1">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c r="AA849" s="15"/>
      <c r="AB849" s="15"/>
      <c r="AC849" s="15"/>
      <c r="AD849" s="15"/>
      <c r="AE849" s="15"/>
      <c r="AF849" s="15"/>
      <c r="AG849" s="15"/>
      <c r="AH849" s="15"/>
      <c r="AI849" s="15"/>
      <c r="AJ849" s="15"/>
      <c r="AK849" s="15"/>
      <c r="AL849" s="15"/>
      <c r="AM849" s="15"/>
      <c r="AN849" s="15"/>
      <c r="AO849" s="15"/>
      <c r="AP849" s="15"/>
      <c r="AQ849" s="15"/>
      <c r="AR849" s="15"/>
      <c r="AS849" s="15"/>
      <c r="AT849" s="15"/>
      <c r="AU849" s="15"/>
      <c r="AV849" s="15"/>
      <c r="AW849" s="15"/>
      <c r="AX849" s="15"/>
      <c r="AY849" s="15"/>
      <c r="AZ849" s="15"/>
      <c r="BA849" s="15"/>
      <c r="BB849" s="15"/>
      <c r="BC849" s="15"/>
      <c r="BD849" s="15"/>
      <c r="BE849" s="15"/>
      <c r="BF849" s="15"/>
      <c r="BG849" s="15"/>
      <c r="BH849" s="15"/>
      <c r="BI849" s="15"/>
      <c r="BJ849" s="15"/>
      <c r="BK849" s="15"/>
      <c r="BL849" s="15"/>
      <c r="BM849" s="15"/>
      <c r="BN849" s="15"/>
      <c r="BO849" s="15"/>
      <c r="BP849" s="15"/>
      <c r="BQ849" s="15"/>
      <c r="BR849" s="15"/>
      <c r="BS849" s="15"/>
      <c r="BT849" s="15"/>
      <c r="BU849" s="15"/>
      <c r="BV849" s="15"/>
      <c r="BW849" s="15"/>
      <c r="BX849" s="15"/>
      <c r="BY849" s="15"/>
      <c r="BZ849" s="15"/>
      <c r="CA849" s="8"/>
      <c r="CB849" s="8"/>
      <c r="CC849" s="8"/>
      <c r="CD849" s="8"/>
      <c r="CE849" s="8"/>
      <c r="CF849" s="8"/>
      <c r="CG849" s="8"/>
      <c r="CH849" s="8"/>
      <c r="CI849" s="8"/>
      <c r="CJ849" s="8"/>
      <c r="CK849" s="8"/>
      <c r="CL849" s="8"/>
      <c r="CM849" s="8"/>
      <c r="CN849" s="8"/>
      <c r="CO849" s="8"/>
      <c r="CP849" s="8"/>
      <c r="CQ849" s="8"/>
      <c r="CR849" s="8"/>
      <c r="CS849" s="8"/>
    </row>
    <row r="850" ht="14.25" customHeight="1">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c r="BC850" s="15"/>
      <c r="BD850" s="15"/>
      <c r="BE850" s="15"/>
      <c r="BF850" s="15"/>
      <c r="BG850" s="15"/>
      <c r="BH850" s="15"/>
      <c r="BI850" s="15"/>
      <c r="BJ850" s="15"/>
      <c r="BK850" s="15"/>
      <c r="BL850" s="15"/>
      <c r="BM850" s="15"/>
      <c r="BN850" s="15"/>
      <c r="BO850" s="15"/>
      <c r="BP850" s="15"/>
      <c r="BQ850" s="15"/>
      <c r="BR850" s="15"/>
      <c r="BS850" s="15"/>
      <c r="BT850" s="15"/>
      <c r="BU850" s="15"/>
      <c r="BV850" s="15"/>
      <c r="BW850" s="15"/>
      <c r="BX850" s="15"/>
      <c r="BY850" s="15"/>
      <c r="BZ850" s="15"/>
      <c r="CA850" s="8"/>
      <c r="CB850" s="8"/>
      <c r="CC850" s="8"/>
      <c r="CD850" s="8"/>
      <c r="CE850" s="8"/>
      <c r="CF850" s="8"/>
      <c r="CG850" s="8"/>
      <c r="CH850" s="8"/>
      <c r="CI850" s="8"/>
      <c r="CJ850" s="8"/>
      <c r="CK850" s="8"/>
      <c r="CL850" s="8"/>
      <c r="CM850" s="8"/>
      <c r="CN850" s="8"/>
      <c r="CO850" s="8"/>
      <c r="CP850" s="8"/>
      <c r="CQ850" s="8"/>
      <c r="CR850" s="8"/>
      <c r="CS850" s="8"/>
    </row>
    <row r="851" ht="14.25" customHeight="1">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c r="AY851" s="15"/>
      <c r="AZ851" s="15"/>
      <c r="BA851" s="15"/>
      <c r="BB851" s="15"/>
      <c r="BC851" s="15"/>
      <c r="BD851" s="15"/>
      <c r="BE851" s="15"/>
      <c r="BF851" s="15"/>
      <c r="BG851" s="15"/>
      <c r="BH851" s="15"/>
      <c r="BI851" s="15"/>
      <c r="BJ851" s="15"/>
      <c r="BK851" s="15"/>
      <c r="BL851" s="15"/>
      <c r="BM851" s="15"/>
      <c r="BN851" s="15"/>
      <c r="BO851" s="15"/>
      <c r="BP851" s="15"/>
      <c r="BQ851" s="15"/>
      <c r="BR851" s="15"/>
      <c r="BS851" s="15"/>
      <c r="BT851" s="15"/>
      <c r="BU851" s="15"/>
      <c r="BV851" s="15"/>
      <c r="BW851" s="15"/>
      <c r="BX851" s="15"/>
      <c r="BY851" s="15"/>
      <c r="BZ851" s="15"/>
      <c r="CA851" s="8"/>
      <c r="CB851" s="8"/>
      <c r="CC851" s="8"/>
      <c r="CD851" s="8"/>
      <c r="CE851" s="8"/>
      <c r="CF851" s="8"/>
      <c r="CG851" s="8"/>
      <c r="CH851" s="8"/>
      <c r="CI851" s="8"/>
      <c r="CJ851" s="8"/>
      <c r="CK851" s="8"/>
      <c r="CL851" s="8"/>
      <c r="CM851" s="8"/>
      <c r="CN851" s="8"/>
      <c r="CO851" s="8"/>
      <c r="CP851" s="8"/>
      <c r="CQ851" s="8"/>
      <c r="CR851" s="8"/>
      <c r="CS851" s="8"/>
    </row>
    <row r="852" ht="14.25" customHeight="1">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c r="BC852" s="15"/>
      <c r="BD852" s="15"/>
      <c r="BE852" s="15"/>
      <c r="BF852" s="15"/>
      <c r="BG852" s="15"/>
      <c r="BH852" s="15"/>
      <c r="BI852" s="15"/>
      <c r="BJ852" s="15"/>
      <c r="BK852" s="15"/>
      <c r="BL852" s="15"/>
      <c r="BM852" s="15"/>
      <c r="BN852" s="15"/>
      <c r="BO852" s="15"/>
      <c r="BP852" s="15"/>
      <c r="BQ852" s="15"/>
      <c r="BR852" s="15"/>
      <c r="BS852" s="15"/>
      <c r="BT852" s="15"/>
      <c r="BU852" s="15"/>
      <c r="BV852" s="15"/>
      <c r="BW852" s="15"/>
      <c r="BX852" s="15"/>
      <c r="BY852" s="15"/>
      <c r="BZ852" s="15"/>
      <c r="CA852" s="8"/>
      <c r="CB852" s="8"/>
      <c r="CC852" s="8"/>
      <c r="CD852" s="8"/>
      <c r="CE852" s="8"/>
      <c r="CF852" s="8"/>
      <c r="CG852" s="8"/>
      <c r="CH852" s="8"/>
      <c r="CI852" s="8"/>
      <c r="CJ852" s="8"/>
      <c r="CK852" s="8"/>
      <c r="CL852" s="8"/>
      <c r="CM852" s="8"/>
      <c r="CN852" s="8"/>
      <c r="CO852" s="8"/>
      <c r="CP852" s="8"/>
      <c r="CQ852" s="8"/>
      <c r="CR852" s="8"/>
      <c r="CS852" s="8"/>
    </row>
    <row r="853" ht="14.25" customHeight="1">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c r="AY853" s="15"/>
      <c r="AZ853" s="15"/>
      <c r="BA853" s="15"/>
      <c r="BB853" s="15"/>
      <c r="BC853" s="15"/>
      <c r="BD853" s="15"/>
      <c r="BE853" s="15"/>
      <c r="BF853" s="15"/>
      <c r="BG853" s="15"/>
      <c r="BH853" s="15"/>
      <c r="BI853" s="15"/>
      <c r="BJ853" s="15"/>
      <c r="BK853" s="15"/>
      <c r="BL853" s="15"/>
      <c r="BM853" s="15"/>
      <c r="BN853" s="15"/>
      <c r="BO853" s="15"/>
      <c r="BP853" s="15"/>
      <c r="BQ853" s="15"/>
      <c r="BR853" s="15"/>
      <c r="BS853" s="15"/>
      <c r="BT853" s="15"/>
      <c r="BU853" s="15"/>
      <c r="BV853" s="15"/>
      <c r="BW853" s="15"/>
      <c r="BX853" s="15"/>
      <c r="BY853" s="15"/>
      <c r="BZ853" s="15"/>
      <c r="CA853" s="8"/>
      <c r="CB853" s="8"/>
      <c r="CC853" s="8"/>
      <c r="CD853" s="8"/>
      <c r="CE853" s="8"/>
      <c r="CF853" s="8"/>
      <c r="CG853" s="8"/>
      <c r="CH853" s="8"/>
      <c r="CI853" s="8"/>
      <c r="CJ853" s="8"/>
      <c r="CK853" s="8"/>
      <c r="CL853" s="8"/>
      <c r="CM853" s="8"/>
      <c r="CN853" s="8"/>
      <c r="CO853" s="8"/>
      <c r="CP853" s="8"/>
      <c r="CQ853" s="8"/>
      <c r="CR853" s="8"/>
      <c r="CS853" s="8"/>
    </row>
    <row r="854" ht="14.25" customHeight="1">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c r="BC854" s="15"/>
      <c r="BD854" s="15"/>
      <c r="BE854" s="15"/>
      <c r="BF854" s="15"/>
      <c r="BG854" s="15"/>
      <c r="BH854" s="15"/>
      <c r="BI854" s="15"/>
      <c r="BJ854" s="15"/>
      <c r="BK854" s="15"/>
      <c r="BL854" s="15"/>
      <c r="BM854" s="15"/>
      <c r="BN854" s="15"/>
      <c r="BO854" s="15"/>
      <c r="BP854" s="15"/>
      <c r="BQ854" s="15"/>
      <c r="BR854" s="15"/>
      <c r="BS854" s="15"/>
      <c r="BT854" s="15"/>
      <c r="BU854" s="15"/>
      <c r="BV854" s="15"/>
      <c r="BW854" s="15"/>
      <c r="BX854" s="15"/>
      <c r="BY854" s="15"/>
      <c r="BZ854" s="15"/>
      <c r="CA854" s="8"/>
      <c r="CB854" s="8"/>
      <c r="CC854" s="8"/>
      <c r="CD854" s="8"/>
      <c r="CE854" s="8"/>
      <c r="CF854" s="8"/>
      <c r="CG854" s="8"/>
      <c r="CH854" s="8"/>
      <c r="CI854" s="8"/>
      <c r="CJ854" s="8"/>
      <c r="CK854" s="8"/>
      <c r="CL854" s="8"/>
      <c r="CM854" s="8"/>
      <c r="CN854" s="8"/>
      <c r="CO854" s="8"/>
      <c r="CP854" s="8"/>
      <c r="CQ854" s="8"/>
      <c r="CR854" s="8"/>
      <c r="CS854" s="8"/>
    </row>
    <row r="855" ht="14.25" customHeight="1">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5"/>
      <c r="BC855" s="15"/>
      <c r="BD855" s="15"/>
      <c r="BE855" s="15"/>
      <c r="BF855" s="15"/>
      <c r="BG855" s="15"/>
      <c r="BH855" s="15"/>
      <c r="BI855" s="15"/>
      <c r="BJ855" s="15"/>
      <c r="BK855" s="15"/>
      <c r="BL855" s="15"/>
      <c r="BM855" s="15"/>
      <c r="BN855" s="15"/>
      <c r="BO855" s="15"/>
      <c r="BP855" s="15"/>
      <c r="BQ855" s="15"/>
      <c r="BR855" s="15"/>
      <c r="BS855" s="15"/>
      <c r="BT855" s="15"/>
      <c r="BU855" s="15"/>
      <c r="BV855" s="15"/>
      <c r="BW855" s="15"/>
      <c r="BX855" s="15"/>
      <c r="BY855" s="15"/>
      <c r="BZ855" s="15"/>
      <c r="CA855" s="8"/>
      <c r="CB855" s="8"/>
      <c r="CC855" s="8"/>
      <c r="CD855" s="8"/>
      <c r="CE855" s="8"/>
      <c r="CF855" s="8"/>
      <c r="CG855" s="8"/>
      <c r="CH855" s="8"/>
      <c r="CI855" s="8"/>
      <c r="CJ855" s="8"/>
      <c r="CK855" s="8"/>
      <c r="CL855" s="8"/>
      <c r="CM855" s="8"/>
      <c r="CN855" s="8"/>
      <c r="CO855" s="8"/>
      <c r="CP855" s="8"/>
      <c r="CQ855" s="8"/>
      <c r="CR855" s="8"/>
      <c r="CS855" s="8"/>
    </row>
    <row r="856" ht="14.25" customHeight="1">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c r="BC856" s="15"/>
      <c r="BD856" s="15"/>
      <c r="BE856" s="15"/>
      <c r="BF856" s="15"/>
      <c r="BG856" s="15"/>
      <c r="BH856" s="15"/>
      <c r="BI856" s="15"/>
      <c r="BJ856" s="15"/>
      <c r="BK856" s="15"/>
      <c r="BL856" s="15"/>
      <c r="BM856" s="15"/>
      <c r="BN856" s="15"/>
      <c r="BO856" s="15"/>
      <c r="BP856" s="15"/>
      <c r="BQ856" s="15"/>
      <c r="BR856" s="15"/>
      <c r="BS856" s="15"/>
      <c r="BT856" s="15"/>
      <c r="BU856" s="15"/>
      <c r="BV856" s="15"/>
      <c r="BW856" s="15"/>
      <c r="BX856" s="15"/>
      <c r="BY856" s="15"/>
      <c r="BZ856" s="15"/>
      <c r="CA856" s="8"/>
      <c r="CB856" s="8"/>
      <c r="CC856" s="8"/>
      <c r="CD856" s="8"/>
      <c r="CE856" s="8"/>
      <c r="CF856" s="8"/>
      <c r="CG856" s="8"/>
      <c r="CH856" s="8"/>
      <c r="CI856" s="8"/>
      <c r="CJ856" s="8"/>
      <c r="CK856" s="8"/>
      <c r="CL856" s="8"/>
      <c r="CM856" s="8"/>
      <c r="CN856" s="8"/>
      <c r="CO856" s="8"/>
      <c r="CP856" s="8"/>
      <c r="CQ856" s="8"/>
      <c r="CR856" s="8"/>
      <c r="CS856" s="8"/>
    </row>
    <row r="857" ht="14.25" customHeight="1">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c r="AA857" s="15"/>
      <c r="AB857" s="15"/>
      <c r="AC857" s="15"/>
      <c r="AD857" s="15"/>
      <c r="AE857" s="15"/>
      <c r="AF857" s="15"/>
      <c r="AG857" s="15"/>
      <c r="AH857" s="15"/>
      <c r="AI857" s="15"/>
      <c r="AJ857" s="15"/>
      <c r="AK857" s="15"/>
      <c r="AL857" s="15"/>
      <c r="AM857" s="15"/>
      <c r="AN857" s="15"/>
      <c r="AO857" s="15"/>
      <c r="AP857" s="15"/>
      <c r="AQ857" s="15"/>
      <c r="AR857" s="15"/>
      <c r="AS857" s="15"/>
      <c r="AT857" s="15"/>
      <c r="AU857" s="15"/>
      <c r="AV857" s="15"/>
      <c r="AW857" s="15"/>
      <c r="AX857" s="15"/>
      <c r="AY857" s="15"/>
      <c r="AZ857" s="15"/>
      <c r="BA857" s="15"/>
      <c r="BB857" s="15"/>
      <c r="BC857" s="15"/>
      <c r="BD857" s="15"/>
      <c r="BE857" s="15"/>
      <c r="BF857" s="15"/>
      <c r="BG857" s="15"/>
      <c r="BH857" s="15"/>
      <c r="BI857" s="15"/>
      <c r="BJ857" s="15"/>
      <c r="BK857" s="15"/>
      <c r="BL857" s="15"/>
      <c r="BM857" s="15"/>
      <c r="BN857" s="15"/>
      <c r="BO857" s="15"/>
      <c r="BP857" s="15"/>
      <c r="BQ857" s="15"/>
      <c r="BR857" s="15"/>
      <c r="BS857" s="15"/>
      <c r="BT857" s="15"/>
      <c r="BU857" s="15"/>
      <c r="BV857" s="15"/>
      <c r="BW857" s="15"/>
      <c r="BX857" s="15"/>
      <c r="BY857" s="15"/>
      <c r="BZ857" s="15"/>
      <c r="CA857" s="8"/>
      <c r="CB857" s="8"/>
      <c r="CC857" s="8"/>
      <c r="CD857" s="8"/>
      <c r="CE857" s="8"/>
      <c r="CF857" s="8"/>
      <c r="CG857" s="8"/>
      <c r="CH857" s="8"/>
      <c r="CI857" s="8"/>
      <c r="CJ857" s="8"/>
      <c r="CK857" s="8"/>
      <c r="CL857" s="8"/>
      <c r="CM857" s="8"/>
      <c r="CN857" s="8"/>
      <c r="CO857" s="8"/>
      <c r="CP857" s="8"/>
      <c r="CQ857" s="8"/>
      <c r="CR857" s="8"/>
      <c r="CS857" s="8"/>
    </row>
    <row r="858" ht="14.25" customHeight="1">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c r="BC858" s="15"/>
      <c r="BD858" s="15"/>
      <c r="BE858" s="15"/>
      <c r="BF858" s="15"/>
      <c r="BG858" s="15"/>
      <c r="BH858" s="15"/>
      <c r="BI858" s="15"/>
      <c r="BJ858" s="15"/>
      <c r="BK858" s="15"/>
      <c r="BL858" s="15"/>
      <c r="BM858" s="15"/>
      <c r="BN858" s="15"/>
      <c r="BO858" s="15"/>
      <c r="BP858" s="15"/>
      <c r="BQ858" s="15"/>
      <c r="BR858" s="15"/>
      <c r="BS858" s="15"/>
      <c r="BT858" s="15"/>
      <c r="BU858" s="15"/>
      <c r="BV858" s="15"/>
      <c r="BW858" s="15"/>
      <c r="BX858" s="15"/>
      <c r="BY858" s="15"/>
      <c r="BZ858" s="15"/>
      <c r="CA858" s="8"/>
      <c r="CB858" s="8"/>
      <c r="CC858" s="8"/>
      <c r="CD858" s="8"/>
      <c r="CE858" s="8"/>
      <c r="CF858" s="8"/>
      <c r="CG858" s="8"/>
      <c r="CH858" s="8"/>
      <c r="CI858" s="8"/>
      <c r="CJ858" s="8"/>
      <c r="CK858" s="8"/>
      <c r="CL858" s="8"/>
      <c r="CM858" s="8"/>
      <c r="CN858" s="8"/>
      <c r="CO858" s="8"/>
      <c r="CP858" s="8"/>
      <c r="CQ858" s="8"/>
      <c r="CR858" s="8"/>
      <c r="CS858" s="8"/>
    </row>
    <row r="859" ht="14.25" customHeight="1">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c r="AA859" s="15"/>
      <c r="AB859" s="15"/>
      <c r="AC859" s="15"/>
      <c r="AD859" s="15"/>
      <c r="AE859" s="15"/>
      <c r="AF859" s="15"/>
      <c r="AG859" s="15"/>
      <c r="AH859" s="15"/>
      <c r="AI859" s="15"/>
      <c r="AJ859" s="15"/>
      <c r="AK859" s="15"/>
      <c r="AL859" s="15"/>
      <c r="AM859" s="15"/>
      <c r="AN859" s="15"/>
      <c r="AO859" s="15"/>
      <c r="AP859" s="15"/>
      <c r="AQ859" s="15"/>
      <c r="AR859" s="15"/>
      <c r="AS859" s="15"/>
      <c r="AT859" s="15"/>
      <c r="AU859" s="15"/>
      <c r="AV859" s="15"/>
      <c r="AW859" s="15"/>
      <c r="AX859" s="15"/>
      <c r="AY859" s="15"/>
      <c r="AZ859" s="15"/>
      <c r="BA859" s="15"/>
      <c r="BB859" s="15"/>
      <c r="BC859" s="15"/>
      <c r="BD859" s="15"/>
      <c r="BE859" s="15"/>
      <c r="BF859" s="15"/>
      <c r="BG859" s="15"/>
      <c r="BH859" s="15"/>
      <c r="BI859" s="15"/>
      <c r="BJ859" s="15"/>
      <c r="BK859" s="15"/>
      <c r="BL859" s="15"/>
      <c r="BM859" s="15"/>
      <c r="BN859" s="15"/>
      <c r="BO859" s="15"/>
      <c r="BP859" s="15"/>
      <c r="BQ859" s="15"/>
      <c r="BR859" s="15"/>
      <c r="BS859" s="15"/>
      <c r="BT859" s="15"/>
      <c r="BU859" s="15"/>
      <c r="BV859" s="15"/>
      <c r="BW859" s="15"/>
      <c r="BX859" s="15"/>
      <c r="BY859" s="15"/>
      <c r="BZ859" s="15"/>
      <c r="CA859" s="8"/>
      <c r="CB859" s="8"/>
      <c r="CC859" s="8"/>
      <c r="CD859" s="8"/>
      <c r="CE859" s="8"/>
      <c r="CF859" s="8"/>
      <c r="CG859" s="8"/>
      <c r="CH859" s="8"/>
      <c r="CI859" s="8"/>
      <c r="CJ859" s="8"/>
      <c r="CK859" s="8"/>
      <c r="CL859" s="8"/>
      <c r="CM859" s="8"/>
      <c r="CN859" s="8"/>
      <c r="CO859" s="8"/>
      <c r="CP859" s="8"/>
      <c r="CQ859" s="8"/>
      <c r="CR859" s="8"/>
      <c r="CS859" s="8"/>
    </row>
    <row r="860" ht="14.25" customHeight="1">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c r="BC860" s="15"/>
      <c r="BD860" s="15"/>
      <c r="BE860" s="15"/>
      <c r="BF860" s="15"/>
      <c r="BG860" s="15"/>
      <c r="BH860" s="15"/>
      <c r="BI860" s="15"/>
      <c r="BJ860" s="15"/>
      <c r="BK860" s="15"/>
      <c r="BL860" s="15"/>
      <c r="BM860" s="15"/>
      <c r="BN860" s="15"/>
      <c r="BO860" s="15"/>
      <c r="BP860" s="15"/>
      <c r="BQ860" s="15"/>
      <c r="BR860" s="15"/>
      <c r="BS860" s="15"/>
      <c r="BT860" s="15"/>
      <c r="BU860" s="15"/>
      <c r="BV860" s="15"/>
      <c r="BW860" s="15"/>
      <c r="BX860" s="15"/>
      <c r="BY860" s="15"/>
      <c r="BZ860" s="15"/>
      <c r="CA860" s="8"/>
      <c r="CB860" s="8"/>
      <c r="CC860" s="8"/>
      <c r="CD860" s="8"/>
      <c r="CE860" s="8"/>
      <c r="CF860" s="8"/>
      <c r="CG860" s="8"/>
      <c r="CH860" s="8"/>
      <c r="CI860" s="8"/>
      <c r="CJ860" s="8"/>
      <c r="CK860" s="8"/>
      <c r="CL860" s="8"/>
      <c r="CM860" s="8"/>
      <c r="CN860" s="8"/>
      <c r="CO860" s="8"/>
      <c r="CP860" s="8"/>
      <c r="CQ860" s="8"/>
      <c r="CR860" s="8"/>
      <c r="CS860" s="8"/>
    </row>
    <row r="861" ht="14.25" customHeight="1">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c r="AA861" s="15"/>
      <c r="AB861" s="15"/>
      <c r="AC861" s="15"/>
      <c r="AD861" s="15"/>
      <c r="AE861" s="15"/>
      <c r="AF861" s="15"/>
      <c r="AG861" s="15"/>
      <c r="AH861" s="15"/>
      <c r="AI861" s="15"/>
      <c r="AJ861" s="15"/>
      <c r="AK861" s="15"/>
      <c r="AL861" s="15"/>
      <c r="AM861" s="15"/>
      <c r="AN861" s="15"/>
      <c r="AO861" s="15"/>
      <c r="AP861" s="15"/>
      <c r="AQ861" s="15"/>
      <c r="AR861" s="15"/>
      <c r="AS861" s="15"/>
      <c r="AT861" s="15"/>
      <c r="AU861" s="15"/>
      <c r="AV861" s="15"/>
      <c r="AW861" s="15"/>
      <c r="AX861" s="15"/>
      <c r="AY861" s="15"/>
      <c r="AZ861" s="15"/>
      <c r="BA861" s="15"/>
      <c r="BB861" s="15"/>
      <c r="BC861" s="15"/>
      <c r="BD861" s="15"/>
      <c r="BE861" s="15"/>
      <c r="BF861" s="15"/>
      <c r="BG861" s="15"/>
      <c r="BH861" s="15"/>
      <c r="BI861" s="15"/>
      <c r="BJ861" s="15"/>
      <c r="BK861" s="15"/>
      <c r="BL861" s="15"/>
      <c r="BM861" s="15"/>
      <c r="BN861" s="15"/>
      <c r="BO861" s="15"/>
      <c r="BP861" s="15"/>
      <c r="BQ861" s="15"/>
      <c r="BR861" s="15"/>
      <c r="BS861" s="15"/>
      <c r="BT861" s="15"/>
      <c r="BU861" s="15"/>
      <c r="BV861" s="15"/>
      <c r="BW861" s="15"/>
      <c r="BX861" s="15"/>
      <c r="BY861" s="15"/>
      <c r="BZ861" s="15"/>
      <c r="CA861" s="8"/>
      <c r="CB861" s="8"/>
      <c r="CC861" s="8"/>
      <c r="CD861" s="8"/>
      <c r="CE861" s="8"/>
      <c r="CF861" s="8"/>
      <c r="CG861" s="8"/>
      <c r="CH861" s="8"/>
      <c r="CI861" s="8"/>
      <c r="CJ861" s="8"/>
      <c r="CK861" s="8"/>
      <c r="CL861" s="8"/>
      <c r="CM861" s="8"/>
      <c r="CN861" s="8"/>
      <c r="CO861" s="8"/>
      <c r="CP861" s="8"/>
      <c r="CQ861" s="8"/>
      <c r="CR861" s="8"/>
      <c r="CS861" s="8"/>
    </row>
    <row r="862" ht="14.25" customHeight="1">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c r="BC862" s="15"/>
      <c r="BD862" s="15"/>
      <c r="BE862" s="15"/>
      <c r="BF862" s="15"/>
      <c r="BG862" s="15"/>
      <c r="BH862" s="15"/>
      <c r="BI862" s="15"/>
      <c r="BJ862" s="15"/>
      <c r="BK862" s="15"/>
      <c r="BL862" s="15"/>
      <c r="BM862" s="15"/>
      <c r="BN862" s="15"/>
      <c r="BO862" s="15"/>
      <c r="BP862" s="15"/>
      <c r="BQ862" s="15"/>
      <c r="BR862" s="15"/>
      <c r="BS862" s="15"/>
      <c r="BT862" s="15"/>
      <c r="BU862" s="15"/>
      <c r="BV862" s="15"/>
      <c r="BW862" s="15"/>
      <c r="BX862" s="15"/>
      <c r="BY862" s="15"/>
      <c r="BZ862" s="15"/>
      <c r="CA862" s="8"/>
      <c r="CB862" s="8"/>
      <c r="CC862" s="8"/>
      <c r="CD862" s="8"/>
      <c r="CE862" s="8"/>
      <c r="CF862" s="8"/>
      <c r="CG862" s="8"/>
      <c r="CH862" s="8"/>
      <c r="CI862" s="8"/>
      <c r="CJ862" s="8"/>
      <c r="CK862" s="8"/>
      <c r="CL862" s="8"/>
      <c r="CM862" s="8"/>
      <c r="CN862" s="8"/>
      <c r="CO862" s="8"/>
      <c r="CP862" s="8"/>
      <c r="CQ862" s="8"/>
      <c r="CR862" s="8"/>
      <c r="CS862" s="8"/>
    </row>
    <row r="863" ht="14.25" customHeight="1">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c r="AA863" s="15"/>
      <c r="AB863" s="15"/>
      <c r="AC863" s="15"/>
      <c r="AD863" s="15"/>
      <c r="AE863" s="15"/>
      <c r="AF863" s="15"/>
      <c r="AG863" s="15"/>
      <c r="AH863" s="15"/>
      <c r="AI863" s="15"/>
      <c r="AJ863" s="15"/>
      <c r="AK863" s="15"/>
      <c r="AL863" s="15"/>
      <c r="AM863" s="15"/>
      <c r="AN863" s="15"/>
      <c r="AO863" s="15"/>
      <c r="AP863" s="15"/>
      <c r="AQ863" s="15"/>
      <c r="AR863" s="15"/>
      <c r="AS863" s="15"/>
      <c r="AT863" s="15"/>
      <c r="AU863" s="15"/>
      <c r="AV863" s="15"/>
      <c r="AW863" s="15"/>
      <c r="AX863" s="15"/>
      <c r="AY863" s="15"/>
      <c r="AZ863" s="15"/>
      <c r="BA863" s="15"/>
      <c r="BB863" s="15"/>
      <c r="BC863" s="15"/>
      <c r="BD863" s="15"/>
      <c r="BE863" s="15"/>
      <c r="BF863" s="15"/>
      <c r="BG863" s="15"/>
      <c r="BH863" s="15"/>
      <c r="BI863" s="15"/>
      <c r="BJ863" s="15"/>
      <c r="BK863" s="15"/>
      <c r="BL863" s="15"/>
      <c r="BM863" s="15"/>
      <c r="BN863" s="15"/>
      <c r="BO863" s="15"/>
      <c r="BP863" s="15"/>
      <c r="BQ863" s="15"/>
      <c r="BR863" s="15"/>
      <c r="BS863" s="15"/>
      <c r="BT863" s="15"/>
      <c r="BU863" s="15"/>
      <c r="BV863" s="15"/>
      <c r="BW863" s="15"/>
      <c r="BX863" s="15"/>
      <c r="BY863" s="15"/>
      <c r="BZ863" s="15"/>
      <c r="CA863" s="8"/>
      <c r="CB863" s="8"/>
      <c r="CC863" s="8"/>
      <c r="CD863" s="8"/>
      <c r="CE863" s="8"/>
      <c r="CF863" s="8"/>
      <c r="CG863" s="8"/>
      <c r="CH863" s="8"/>
      <c r="CI863" s="8"/>
      <c r="CJ863" s="8"/>
      <c r="CK863" s="8"/>
      <c r="CL863" s="8"/>
      <c r="CM863" s="8"/>
      <c r="CN863" s="8"/>
      <c r="CO863" s="8"/>
      <c r="CP863" s="8"/>
      <c r="CQ863" s="8"/>
      <c r="CR863" s="8"/>
      <c r="CS863" s="8"/>
    </row>
    <row r="864" ht="14.25" customHeight="1">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c r="BC864" s="15"/>
      <c r="BD864" s="15"/>
      <c r="BE864" s="15"/>
      <c r="BF864" s="15"/>
      <c r="BG864" s="15"/>
      <c r="BH864" s="15"/>
      <c r="BI864" s="15"/>
      <c r="BJ864" s="15"/>
      <c r="BK864" s="15"/>
      <c r="BL864" s="15"/>
      <c r="BM864" s="15"/>
      <c r="BN864" s="15"/>
      <c r="BO864" s="15"/>
      <c r="BP864" s="15"/>
      <c r="BQ864" s="15"/>
      <c r="BR864" s="15"/>
      <c r="BS864" s="15"/>
      <c r="BT864" s="15"/>
      <c r="BU864" s="15"/>
      <c r="BV864" s="15"/>
      <c r="BW864" s="15"/>
      <c r="BX864" s="15"/>
      <c r="BY864" s="15"/>
      <c r="BZ864" s="15"/>
      <c r="CA864" s="8"/>
      <c r="CB864" s="8"/>
      <c r="CC864" s="8"/>
      <c r="CD864" s="8"/>
      <c r="CE864" s="8"/>
      <c r="CF864" s="8"/>
      <c r="CG864" s="8"/>
      <c r="CH864" s="8"/>
      <c r="CI864" s="8"/>
      <c r="CJ864" s="8"/>
      <c r="CK864" s="8"/>
      <c r="CL864" s="8"/>
      <c r="CM864" s="8"/>
      <c r="CN864" s="8"/>
      <c r="CO864" s="8"/>
      <c r="CP864" s="8"/>
      <c r="CQ864" s="8"/>
      <c r="CR864" s="8"/>
      <c r="CS864" s="8"/>
    </row>
    <row r="865" ht="14.25" customHeight="1">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c r="AA865" s="15"/>
      <c r="AB865" s="15"/>
      <c r="AC865" s="15"/>
      <c r="AD865" s="15"/>
      <c r="AE865" s="15"/>
      <c r="AF865" s="15"/>
      <c r="AG865" s="15"/>
      <c r="AH865" s="15"/>
      <c r="AI865" s="15"/>
      <c r="AJ865" s="15"/>
      <c r="AK865" s="15"/>
      <c r="AL865" s="15"/>
      <c r="AM865" s="15"/>
      <c r="AN865" s="15"/>
      <c r="AO865" s="15"/>
      <c r="AP865" s="15"/>
      <c r="AQ865" s="15"/>
      <c r="AR865" s="15"/>
      <c r="AS865" s="15"/>
      <c r="AT865" s="15"/>
      <c r="AU865" s="15"/>
      <c r="AV865" s="15"/>
      <c r="AW865" s="15"/>
      <c r="AX865" s="15"/>
      <c r="AY865" s="15"/>
      <c r="AZ865" s="15"/>
      <c r="BA865" s="15"/>
      <c r="BB865" s="15"/>
      <c r="BC865" s="15"/>
      <c r="BD865" s="15"/>
      <c r="BE865" s="15"/>
      <c r="BF865" s="15"/>
      <c r="BG865" s="15"/>
      <c r="BH865" s="15"/>
      <c r="BI865" s="15"/>
      <c r="BJ865" s="15"/>
      <c r="BK865" s="15"/>
      <c r="BL865" s="15"/>
      <c r="BM865" s="15"/>
      <c r="BN865" s="15"/>
      <c r="BO865" s="15"/>
      <c r="BP865" s="15"/>
      <c r="BQ865" s="15"/>
      <c r="BR865" s="15"/>
      <c r="BS865" s="15"/>
      <c r="BT865" s="15"/>
      <c r="BU865" s="15"/>
      <c r="BV865" s="15"/>
      <c r="BW865" s="15"/>
      <c r="BX865" s="15"/>
      <c r="BY865" s="15"/>
      <c r="BZ865" s="15"/>
      <c r="CA865" s="8"/>
      <c r="CB865" s="8"/>
      <c r="CC865" s="8"/>
      <c r="CD865" s="8"/>
      <c r="CE865" s="8"/>
      <c r="CF865" s="8"/>
      <c r="CG865" s="8"/>
      <c r="CH865" s="8"/>
      <c r="CI865" s="8"/>
      <c r="CJ865" s="8"/>
      <c r="CK865" s="8"/>
      <c r="CL865" s="8"/>
      <c r="CM865" s="8"/>
      <c r="CN865" s="8"/>
      <c r="CO865" s="8"/>
      <c r="CP865" s="8"/>
      <c r="CQ865" s="8"/>
      <c r="CR865" s="8"/>
      <c r="CS865" s="8"/>
    </row>
    <row r="866" ht="14.25" customHeight="1">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c r="BC866" s="15"/>
      <c r="BD866" s="15"/>
      <c r="BE866" s="15"/>
      <c r="BF866" s="15"/>
      <c r="BG866" s="15"/>
      <c r="BH866" s="15"/>
      <c r="BI866" s="15"/>
      <c r="BJ866" s="15"/>
      <c r="BK866" s="15"/>
      <c r="BL866" s="15"/>
      <c r="BM866" s="15"/>
      <c r="BN866" s="15"/>
      <c r="BO866" s="15"/>
      <c r="BP866" s="15"/>
      <c r="BQ866" s="15"/>
      <c r="BR866" s="15"/>
      <c r="BS866" s="15"/>
      <c r="BT866" s="15"/>
      <c r="BU866" s="15"/>
      <c r="BV866" s="15"/>
      <c r="BW866" s="15"/>
      <c r="BX866" s="15"/>
      <c r="BY866" s="15"/>
      <c r="BZ866" s="15"/>
      <c r="CA866" s="8"/>
      <c r="CB866" s="8"/>
      <c r="CC866" s="8"/>
      <c r="CD866" s="8"/>
      <c r="CE866" s="8"/>
      <c r="CF866" s="8"/>
      <c r="CG866" s="8"/>
      <c r="CH866" s="8"/>
      <c r="CI866" s="8"/>
      <c r="CJ866" s="8"/>
      <c r="CK866" s="8"/>
      <c r="CL866" s="8"/>
      <c r="CM866" s="8"/>
      <c r="CN866" s="8"/>
      <c r="CO866" s="8"/>
      <c r="CP866" s="8"/>
      <c r="CQ866" s="8"/>
      <c r="CR866" s="8"/>
      <c r="CS866" s="8"/>
    </row>
    <row r="867" ht="14.25" customHeight="1">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c r="AA867" s="15"/>
      <c r="AB867" s="15"/>
      <c r="AC867" s="15"/>
      <c r="AD867" s="15"/>
      <c r="AE867" s="15"/>
      <c r="AF867" s="15"/>
      <c r="AG867" s="15"/>
      <c r="AH867" s="15"/>
      <c r="AI867" s="15"/>
      <c r="AJ867" s="15"/>
      <c r="AK867" s="15"/>
      <c r="AL867" s="15"/>
      <c r="AM867" s="15"/>
      <c r="AN867" s="15"/>
      <c r="AO867" s="15"/>
      <c r="AP867" s="15"/>
      <c r="AQ867" s="15"/>
      <c r="AR867" s="15"/>
      <c r="AS867" s="15"/>
      <c r="AT867" s="15"/>
      <c r="AU867" s="15"/>
      <c r="AV867" s="15"/>
      <c r="AW867" s="15"/>
      <c r="AX867" s="15"/>
      <c r="AY867" s="15"/>
      <c r="AZ867" s="15"/>
      <c r="BA867" s="15"/>
      <c r="BB867" s="15"/>
      <c r="BC867" s="15"/>
      <c r="BD867" s="15"/>
      <c r="BE867" s="15"/>
      <c r="BF867" s="15"/>
      <c r="BG867" s="15"/>
      <c r="BH867" s="15"/>
      <c r="BI867" s="15"/>
      <c r="BJ867" s="15"/>
      <c r="BK867" s="15"/>
      <c r="BL867" s="15"/>
      <c r="BM867" s="15"/>
      <c r="BN867" s="15"/>
      <c r="BO867" s="15"/>
      <c r="BP867" s="15"/>
      <c r="BQ867" s="15"/>
      <c r="BR867" s="15"/>
      <c r="BS867" s="15"/>
      <c r="BT867" s="15"/>
      <c r="BU867" s="15"/>
      <c r="BV867" s="15"/>
      <c r="BW867" s="15"/>
      <c r="BX867" s="15"/>
      <c r="BY867" s="15"/>
      <c r="BZ867" s="15"/>
      <c r="CA867" s="8"/>
      <c r="CB867" s="8"/>
      <c r="CC867" s="8"/>
      <c r="CD867" s="8"/>
      <c r="CE867" s="8"/>
      <c r="CF867" s="8"/>
      <c r="CG867" s="8"/>
      <c r="CH867" s="8"/>
      <c r="CI867" s="8"/>
      <c r="CJ867" s="8"/>
      <c r="CK867" s="8"/>
      <c r="CL867" s="8"/>
      <c r="CM867" s="8"/>
      <c r="CN867" s="8"/>
      <c r="CO867" s="8"/>
      <c r="CP867" s="8"/>
      <c r="CQ867" s="8"/>
      <c r="CR867" s="8"/>
      <c r="CS867" s="8"/>
    </row>
    <row r="868" ht="14.25" customHeight="1">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c r="BC868" s="15"/>
      <c r="BD868" s="15"/>
      <c r="BE868" s="15"/>
      <c r="BF868" s="15"/>
      <c r="BG868" s="15"/>
      <c r="BH868" s="15"/>
      <c r="BI868" s="15"/>
      <c r="BJ868" s="15"/>
      <c r="BK868" s="15"/>
      <c r="BL868" s="15"/>
      <c r="BM868" s="15"/>
      <c r="BN868" s="15"/>
      <c r="BO868" s="15"/>
      <c r="BP868" s="15"/>
      <c r="BQ868" s="15"/>
      <c r="BR868" s="15"/>
      <c r="BS868" s="15"/>
      <c r="BT868" s="15"/>
      <c r="BU868" s="15"/>
      <c r="BV868" s="15"/>
      <c r="BW868" s="15"/>
      <c r="BX868" s="15"/>
      <c r="BY868" s="15"/>
      <c r="BZ868" s="15"/>
      <c r="CA868" s="8"/>
      <c r="CB868" s="8"/>
      <c r="CC868" s="8"/>
      <c r="CD868" s="8"/>
      <c r="CE868" s="8"/>
      <c r="CF868" s="8"/>
      <c r="CG868" s="8"/>
      <c r="CH868" s="8"/>
      <c r="CI868" s="8"/>
      <c r="CJ868" s="8"/>
      <c r="CK868" s="8"/>
      <c r="CL868" s="8"/>
      <c r="CM868" s="8"/>
      <c r="CN868" s="8"/>
      <c r="CO868" s="8"/>
      <c r="CP868" s="8"/>
      <c r="CQ868" s="8"/>
      <c r="CR868" s="8"/>
      <c r="CS868" s="8"/>
    </row>
    <row r="869" ht="14.25" customHeight="1">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c r="AA869" s="15"/>
      <c r="AB869" s="15"/>
      <c r="AC869" s="15"/>
      <c r="AD869" s="15"/>
      <c r="AE869" s="15"/>
      <c r="AF869" s="15"/>
      <c r="AG869" s="15"/>
      <c r="AH869" s="15"/>
      <c r="AI869" s="15"/>
      <c r="AJ869" s="15"/>
      <c r="AK869" s="15"/>
      <c r="AL869" s="15"/>
      <c r="AM869" s="15"/>
      <c r="AN869" s="15"/>
      <c r="AO869" s="15"/>
      <c r="AP869" s="15"/>
      <c r="AQ869" s="15"/>
      <c r="AR869" s="15"/>
      <c r="AS869" s="15"/>
      <c r="AT869" s="15"/>
      <c r="AU869" s="15"/>
      <c r="AV869" s="15"/>
      <c r="AW869" s="15"/>
      <c r="AX869" s="15"/>
      <c r="AY869" s="15"/>
      <c r="AZ869" s="15"/>
      <c r="BA869" s="15"/>
      <c r="BB869" s="15"/>
      <c r="BC869" s="15"/>
      <c r="BD869" s="15"/>
      <c r="BE869" s="15"/>
      <c r="BF869" s="15"/>
      <c r="BG869" s="15"/>
      <c r="BH869" s="15"/>
      <c r="BI869" s="15"/>
      <c r="BJ869" s="15"/>
      <c r="BK869" s="15"/>
      <c r="BL869" s="15"/>
      <c r="BM869" s="15"/>
      <c r="BN869" s="15"/>
      <c r="BO869" s="15"/>
      <c r="BP869" s="15"/>
      <c r="BQ869" s="15"/>
      <c r="BR869" s="15"/>
      <c r="BS869" s="15"/>
      <c r="BT869" s="15"/>
      <c r="BU869" s="15"/>
      <c r="BV869" s="15"/>
      <c r="BW869" s="15"/>
      <c r="BX869" s="15"/>
      <c r="BY869" s="15"/>
      <c r="BZ869" s="15"/>
      <c r="CA869" s="8"/>
      <c r="CB869" s="8"/>
      <c r="CC869" s="8"/>
      <c r="CD869" s="8"/>
      <c r="CE869" s="8"/>
      <c r="CF869" s="8"/>
      <c r="CG869" s="8"/>
      <c r="CH869" s="8"/>
      <c r="CI869" s="8"/>
      <c r="CJ869" s="8"/>
      <c r="CK869" s="8"/>
      <c r="CL869" s="8"/>
      <c r="CM869" s="8"/>
      <c r="CN869" s="8"/>
      <c r="CO869" s="8"/>
      <c r="CP869" s="8"/>
      <c r="CQ869" s="8"/>
      <c r="CR869" s="8"/>
      <c r="CS869" s="8"/>
    </row>
    <row r="870" ht="14.25" customHeight="1">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c r="BC870" s="15"/>
      <c r="BD870" s="15"/>
      <c r="BE870" s="15"/>
      <c r="BF870" s="15"/>
      <c r="BG870" s="15"/>
      <c r="BH870" s="15"/>
      <c r="BI870" s="15"/>
      <c r="BJ870" s="15"/>
      <c r="BK870" s="15"/>
      <c r="BL870" s="15"/>
      <c r="BM870" s="15"/>
      <c r="BN870" s="15"/>
      <c r="BO870" s="15"/>
      <c r="BP870" s="15"/>
      <c r="BQ870" s="15"/>
      <c r="BR870" s="15"/>
      <c r="BS870" s="15"/>
      <c r="BT870" s="15"/>
      <c r="BU870" s="15"/>
      <c r="BV870" s="15"/>
      <c r="BW870" s="15"/>
      <c r="BX870" s="15"/>
      <c r="BY870" s="15"/>
      <c r="BZ870" s="15"/>
      <c r="CA870" s="8"/>
      <c r="CB870" s="8"/>
      <c r="CC870" s="8"/>
      <c r="CD870" s="8"/>
      <c r="CE870" s="8"/>
      <c r="CF870" s="8"/>
      <c r="CG870" s="8"/>
      <c r="CH870" s="8"/>
      <c r="CI870" s="8"/>
      <c r="CJ870" s="8"/>
      <c r="CK870" s="8"/>
      <c r="CL870" s="8"/>
      <c r="CM870" s="8"/>
      <c r="CN870" s="8"/>
      <c r="CO870" s="8"/>
      <c r="CP870" s="8"/>
      <c r="CQ870" s="8"/>
      <c r="CR870" s="8"/>
      <c r="CS870" s="8"/>
    </row>
    <row r="871" ht="14.25" customHeight="1">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c r="AA871" s="15"/>
      <c r="AB871" s="15"/>
      <c r="AC871" s="15"/>
      <c r="AD871" s="15"/>
      <c r="AE871" s="15"/>
      <c r="AF871" s="15"/>
      <c r="AG871" s="15"/>
      <c r="AH871" s="15"/>
      <c r="AI871" s="15"/>
      <c r="AJ871" s="15"/>
      <c r="AK871" s="15"/>
      <c r="AL871" s="15"/>
      <c r="AM871" s="15"/>
      <c r="AN871" s="15"/>
      <c r="AO871" s="15"/>
      <c r="AP871" s="15"/>
      <c r="AQ871" s="15"/>
      <c r="AR871" s="15"/>
      <c r="AS871" s="15"/>
      <c r="AT871" s="15"/>
      <c r="AU871" s="15"/>
      <c r="AV871" s="15"/>
      <c r="AW871" s="15"/>
      <c r="AX871" s="15"/>
      <c r="AY871" s="15"/>
      <c r="AZ871" s="15"/>
      <c r="BA871" s="15"/>
      <c r="BB871" s="15"/>
      <c r="BC871" s="15"/>
      <c r="BD871" s="15"/>
      <c r="BE871" s="15"/>
      <c r="BF871" s="15"/>
      <c r="BG871" s="15"/>
      <c r="BH871" s="15"/>
      <c r="BI871" s="15"/>
      <c r="BJ871" s="15"/>
      <c r="BK871" s="15"/>
      <c r="BL871" s="15"/>
      <c r="BM871" s="15"/>
      <c r="BN871" s="15"/>
      <c r="BO871" s="15"/>
      <c r="BP871" s="15"/>
      <c r="BQ871" s="15"/>
      <c r="BR871" s="15"/>
      <c r="BS871" s="15"/>
      <c r="BT871" s="15"/>
      <c r="BU871" s="15"/>
      <c r="BV871" s="15"/>
      <c r="BW871" s="15"/>
      <c r="BX871" s="15"/>
      <c r="BY871" s="15"/>
      <c r="BZ871" s="15"/>
      <c r="CA871" s="8"/>
      <c r="CB871" s="8"/>
      <c r="CC871" s="8"/>
      <c r="CD871" s="8"/>
      <c r="CE871" s="8"/>
      <c r="CF871" s="8"/>
      <c r="CG871" s="8"/>
      <c r="CH871" s="8"/>
      <c r="CI871" s="8"/>
      <c r="CJ871" s="8"/>
      <c r="CK871" s="8"/>
      <c r="CL871" s="8"/>
      <c r="CM871" s="8"/>
      <c r="CN871" s="8"/>
      <c r="CO871" s="8"/>
      <c r="CP871" s="8"/>
      <c r="CQ871" s="8"/>
      <c r="CR871" s="8"/>
      <c r="CS871" s="8"/>
    </row>
    <row r="872" ht="14.25" customHeight="1">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c r="BC872" s="15"/>
      <c r="BD872" s="15"/>
      <c r="BE872" s="15"/>
      <c r="BF872" s="15"/>
      <c r="BG872" s="15"/>
      <c r="BH872" s="15"/>
      <c r="BI872" s="15"/>
      <c r="BJ872" s="15"/>
      <c r="BK872" s="15"/>
      <c r="BL872" s="15"/>
      <c r="BM872" s="15"/>
      <c r="BN872" s="15"/>
      <c r="BO872" s="15"/>
      <c r="BP872" s="15"/>
      <c r="BQ872" s="15"/>
      <c r="BR872" s="15"/>
      <c r="BS872" s="15"/>
      <c r="BT872" s="15"/>
      <c r="BU872" s="15"/>
      <c r="BV872" s="15"/>
      <c r="BW872" s="15"/>
      <c r="BX872" s="15"/>
      <c r="BY872" s="15"/>
      <c r="BZ872" s="15"/>
      <c r="CA872" s="8"/>
      <c r="CB872" s="8"/>
      <c r="CC872" s="8"/>
      <c r="CD872" s="8"/>
      <c r="CE872" s="8"/>
      <c r="CF872" s="8"/>
      <c r="CG872" s="8"/>
      <c r="CH872" s="8"/>
      <c r="CI872" s="8"/>
      <c r="CJ872" s="8"/>
      <c r="CK872" s="8"/>
      <c r="CL872" s="8"/>
      <c r="CM872" s="8"/>
      <c r="CN872" s="8"/>
      <c r="CO872" s="8"/>
      <c r="CP872" s="8"/>
      <c r="CQ872" s="8"/>
      <c r="CR872" s="8"/>
      <c r="CS872" s="8"/>
    </row>
    <row r="873" ht="14.25" customHeight="1">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c r="AA873" s="15"/>
      <c r="AB873" s="15"/>
      <c r="AC873" s="15"/>
      <c r="AD873" s="15"/>
      <c r="AE873" s="15"/>
      <c r="AF873" s="15"/>
      <c r="AG873" s="15"/>
      <c r="AH873" s="15"/>
      <c r="AI873" s="15"/>
      <c r="AJ873" s="15"/>
      <c r="AK873" s="15"/>
      <c r="AL873" s="15"/>
      <c r="AM873" s="15"/>
      <c r="AN873" s="15"/>
      <c r="AO873" s="15"/>
      <c r="AP873" s="15"/>
      <c r="AQ873" s="15"/>
      <c r="AR873" s="15"/>
      <c r="AS873" s="15"/>
      <c r="AT873" s="15"/>
      <c r="AU873" s="15"/>
      <c r="AV873" s="15"/>
      <c r="AW873" s="15"/>
      <c r="AX873" s="15"/>
      <c r="AY873" s="15"/>
      <c r="AZ873" s="15"/>
      <c r="BA873" s="15"/>
      <c r="BB873" s="15"/>
      <c r="BC873" s="15"/>
      <c r="BD873" s="15"/>
      <c r="BE873" s="15"/>
      <c r="BF873" s="15"/>
      <c r="BG873" s="15"/>
      <c r="BH873" s="15"/>
      <c r="BI873" s="15"/>
      <c r="BJ873" s="15"/>
      <c r="BK873" s="15"/>
      <c r="BL873" s="15"/>
      <c r="BM873" s="15"/>
      <c r="BN873" s="15"/>
      <c r="BO873" s="15"/>
      <c r="BP873" s="15"/>
      <c r="BQ873" s="15"/>
      <c r="BR873" s="15"/>
      <c r="BS873" s="15"/>
      <c r="BT873" s="15"/>
      <c r="BU873" s="15"/>
      <c r="BV873" s="15"/>
      <c r="BW873" s="15"/>
      <c r="BX873" s="15"/>
      <c r="BY873" s="15"/>
      <c r="BZ873" s="15"/>
      <c r="CA873" s="8"/>
      <c r="CB873" s="8"/>
      <c r="CC873" s="8"/>
      <c r="CD873" s="8"/>
      <c r="CE873" s="8"/>
      <c r="CF873" s="8"/>
      <c r="CG873" s="8"/>
      <c r="CH873" s="8"/>
      <c r="CI873" s="8"/>
      <c r="CJ873" s="8"/>
      <c r="CK873" s="8"/>
      <c r="CL873" s="8"/>
      <c r="CM873" s="8"/>
      <c r="CN873" s="8"/>
      <c r="CO873" s="8"/>
      <c r="CP873" s="8"/>
      <c r="CQ873" s="8"/>
      <c r="CR873" s="8"/>
      <c r="CS873" s="8"/>
    </row>
    <row r="874" ht="14.25" customHeight="1">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c r="AA874" s="15"/>
      <c r="AB874" s="15"/>
      <c r="AC874" s="15"/>
      <c r="AD874" s="15"/>
      <c r="AE874" s="15"/>
      <c r="AF874" s="15"/>
      <c r="AG874" s="15"/>
      <c r="AH874" s="15"/>
      <c r="AI874" s="15"/>
      <c r="AJ874" s="15"/>
      <c r="AK874" s="15"/>
      <c r="AL874" s="15"/>
      <c r="AM874" s="15"/>
      <c r="AN874" s="15"/>
      <c r="AO874" s="15"/>
      <c r="AP874" s="15"/>
      <c r="AQ874" s="15"/>
      <c r="AR874" s="15"/>
      <c r="AS874" s="15"/>
      <c r="AT874" s="15"/>
      <c r="AU874" s="15"/>
      <c r="AV874" s="15"/>
      <c r="AW874" s="15"/>
      <c r="AX874" s="15"/>
      <c r="AY874" s="15"/>
      <c r="AZ874" s="15"/>
      <c r="BA874" s="15"/>
      <c r="BB874" s="15"/>
      <c r="BC874" s="15"/>
      <c r="BD874" s="15"/>
      <c r="BE874" s="15"/>
      <c r="BF874" s="15"/>
      <c r="BG874" s="15"/>
      <c r="BH874" s="15"/>
      <c r="BI874" s="15"/>
      <c r="BJ874" s="15"/>
      <c r="BK874" s="15"/>
      <c r="BL874" s="15"/>
      <c r="BM874" s="15"/>
      <c r="BN874" s="15"/>
      <c r="BO874" s="15"/>
      <c r="BP874" s="15"/>
      <c r="BQ874" s="15"/>
      <c r="BR874" s="15"/>
      <c r="BS874" s="15"/>
      <c r="BT874" s="15"/>
      <c r="BU874" s="15"/>
      <c r="BV874" s="15"/>
      <c r="BW874" s="15"/>
      <c r="BX874" s="15"/>
      <c r="BY874" s="15"/>
      <c r="BZ874" s="15"/>
      <c r="CA874" s="8"/>
      <c r="CB874" s="8"/>
      <c r="CC874" s="8"/>
      <c r="CD874" s="8"/>
      <c r="CE874" s="8"/>
      <c r="CF874" s="8"/>
      <c r="CG874" s="8"/>
      <c r="CH874" s="8"/>
      <c r="CI874" s="8"/>
      <c r="CJ874" s="8"/>
      <c r="CK874" s="8"/>
      <c r="CL874" s="8"/>
      <c r="CM874" s="8"/>
      <c r="CN874" s="8"/>
      <c r="CO874" s="8"/>
      <c r="CP874" s="8"/>
      <c r="CQ874" s="8"/>
      <c r="CR874" s="8"/>
      <c r="CS874" s="8"/>
    </row>
    <row r="875" ht="14.25" customHeight="1">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c r="AA875" s="15"/>
      <c r="AB875" s="15"/>
      <c r="AC875" s="15"/>
      <c r="AD875" s="15"/>
      <c r="AE875" s="15"/>
      <c r="AF875" s="15"/>
      <c r="AG875" s="15"/>
      <c r="AH875" s="15"/>
      <c r="AI875" s="15"/>
      <c r="AJ875" s="15"/>
      <c r="AK875" s="15"/>
      <c r="AL875" s="15"/>
      <c r="AM875" s="15"/>
      <c r="AN875" s="15"/>
      <c r="AO875" s="15"/>
      <c r="AP875" s="15"/>
      <c r="AQ875" s="15"/>
      <c r="AR875" s="15"/>
      <c r="AS875" s="15"/>
      <c r="AT875" s="15"/>
      <c r="AU875" s="15"/>
      <c r="AV875" s="15"/>
      <c r="AW875" s="15"/>
      <c r="AX875" s="15"/>
      <c r="AY875" s="15"/>
      <c r="AZ875" s="15"/>
      <c r="BA875" s="15"/>
      <c r="BB875" s="15"/>
      <c r="BC875" s="15"/>
      <c r="BD875" s="15"/>
      <c r="BE875" s="15"/>
      <c r="BF875" s="15"/>
      <c r="BG875" s="15"/>
      <c r="BH875" s="15"/>
      <c r="BI875" s="15"/>
      <c r="BJ875" s="15"/>
      <c r="BK875" s="15"/>
      <c r="BL875" s="15"/>
      <c r="BM875" s="15"/>
      <c r="BN875" s="15"/>
      <c r="BO875" s="15"/>
      <c r="BP875" s="15"/>
      <c r="BQ875" s="15"/>
      <c r="BR875" s="15"/>
      <c r="BS875" s="15"/>
      <c r="BT875" s="15"/>
      <c r="BU875" s="15"/>
      <c r="BV875" s="15"/>
      <c r="BW875" s="15"/>
      <c r="BX875" s="15"/>
      <c r="BY875" s="15"/>
      <c r="BZ875" s="15"/>
      <c r="CA875" s="8"/>
      <c r="CB875" s="8"/>
      <c r="CC875" s="8"/>
      <c r="CD875" s="8"/>
      <c r="CE875" s="8"/>
      <c r="CF875" s="8"/>
      <c r="CG875" s="8"/>
      <c r="CH875" s="8"/>
      <c r="CI875" s="8"/>
      <c r="CJ875" s="8"/>
      <c r="CK875" s="8"/>
      <c r="CL875" s="8"/>
      <c r="CM875" s="8"/>
      <c r="CN875" s="8"/>
      <c r="CO875" s="8"/>
      <c r="CP875" s="8"/>
      <c r="CQ875" s="8"/>
      <c r="CR875" s="8"/>
      <c r="CS875" s="8"/>
    </row>
    <row r="876" ht="14.25" customHeight="1">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c r="AA876" s="15"/>
      <c r="AB876" s="15"/>
      <c r="AC876" s="15"/>
      <c r="AD876" s="15"/>
      <c r="AE876" s="15"/>
      <c r="AF876" s="15"/>
      <c r="AG876" s="15"/>
      <c r="AH876" s="15"/>
      <c r="AI876" s="15"/>
      <c r="AJ876" s="15"/>
      <c r="AK876" s="15"/>
      <c r="AL876" s="15"/>
      <c r="AM876" s="15"/>
      <c r="AN876" s="15"/>
      <c r="AO876" s="15"/>
      <c r="AP876" s="15"/>
      <c r="AQ876" s="15"/>
      <c r="AR876" s="15"/>
      <c r="AS876" s="15"/>
      <c r="AT876" s="15"/>
      <c r="AU876" s="15"/>
      <c r="AV876" s="15"/>
      <c r="AW876" s="15"/>
      <c r="AX876" s="15"/>
      <c r="AY876" s="15"/>
      <c r="AZ876" s="15"/>
      <c r="BA876" s="15"/>
      <c r="BB876" s="15"/>
      <c r="BC876" s="15"/>
      <c r="BD876" s="15"/>
      <c r="BE876" s="15"/>
      <c r="BF876" s="15"/>
      <c r="BG876" s="15"/>
      <c r="BH876" s="15"/>
      <c r="BI876" s="15"/>
      <c r="BJ876" s="15"/>
      <c r="BK876" s="15"/>
      <c r="BL876" s="15"/>
      <c r="BM876" s="15"/>
      <c r="BN876" s="15"/>
      <c r="BO876" s="15"/>
      <c r="BP876" s="15"/>
      <c r="BQ876" s="15"/>
      <c r="BR876" s="15"/>
      <c r="BS876" s="15"/>
      <c r="BT876" s="15"/>
      <c r="BU876" s="15"/>
      <c r="BV876" s="15"/>
      <c r="BW876" s="15"/>
      <c r="BX876" s="15"/>
      <c r="BY876" s="15"/>
      <c r="BZ876" s="15"/>
      <c r="CA876" s="8"/>
      <c r="CB876" s="8"/>
      <c r="CC876" s="8"/>
      <c r="CD876" s="8"/>
      <c r="CE876" s="8"/>
      <c r="CF876" s="8"/>
      <c r="CG876" s="8"/>
      <c r="CH876" s="8"/>
      <c r="CI876" s="8"/>
      <c r="CJ876" s="8"/>
      <c r="CK876" s="8"/>
      <c r="CL876" s="8"/>
      <c r="CM876" s="8"/>
      <c r="CN876" s="8"/>
      <c r="CO876" s="8"/>
      <c r="CP876" s="8"/>
      <c r="CQ876" s="8"/>
      <c r="CR876" s="8"/>
      <c r="CS876" s="8"/>
    </row>
    <row r="877" ht="14.25" customHeight="1">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c r="AA877" s="15"/>
      <c r="AB877" s="15"/>
      <c r="AC877" s="15"/>
      <c r="AD877" s="15"/>
      <c r="AE877" s="15"/>
      <c r="AF877" s="15"/>
      <c r="AG877" s="15"/>
      <c r="AH877" s="15"/>
      <c r="AI877" s="15"/>
      <c r="AJ877" s="15"/>
      <c r="AK877" s="15"/>
      <c r="AL877" s="15"/>
      <c r="AM877" s="15"/>
      <c r="AN877" s="15"/>
      <c r="AO877" s="15"/>
      <c r="AP877" s="15"/>
      <c r="AQ877" s="15"/>
      <c r="AR877" s="15"/>
      <c r="AS877" s="15"/>
      <c r="AT877" s="15"/>
      <c r="AU877" s="15"/>
      <c r="AV877" s="15"/>
      <c r="AW877" s="15"/>
      <c r="AX877" s="15"/>
      <c r="AY877" s="15"/>
      <c r="AZ877" s="15"/>
      <c r="BA877" s="15"/>
      <c r="BB877" s="15"/>
      <c r="BC877" s="15"/>
      <c r="BD877" s="15"/>
      <c r="BE877" s="15"/>
      <c r="BF877" s="15"/>
      <c r="BG877" s="15"/>
      <c r="BH877" s="15"/>
      <c r="BI877" s="15"/>
      <c r="BJ877" s="15"/>
      <c r="BK877" s="15"/>
      <c r="BL877" s="15"/>
      <c r="BM877" s="15"/>
      <c r="BN877" s="15"/>
      <c r="BO877" s="15"/>
      <c r="BP877" s="15"/>
      <c r="BQ877" s="15"/>
      <c r="BR877" s="15"/>
      <c r="BS877" s="15"/>
      <c r="BT877" s="15"/>
      <c r="BU877" s="15"/>
      <c r="BV877" s="15"/>
      <c r="BW877" s="15"/>
      <c r="BX877" s="15"/>
      <c r="BY877" s="15"/>
      <c r="BZ877" s="15"/>
      <c r="CA877" s="8"/>
      <c r="CB877" s="8"/>
      <c r="CC877" s="8"/>
      <c r="CD877" s="8"/>
      <c r="CE877" s="8"/>
      <c r="CF877" s="8"/>
      <c r="CG877" s="8"/>
      <c r="CH877" s="8"/>
      <c r="CI877" s="8"/>
      <c r="CJ877" s="8"/>
      <c r="CK877" s="8"/>
      <c r="CL877" s="8"/>
      <c r="CM877" s="8"/>
      <c r="CN877" s="8"/>
      <c r="CO877" s="8"/>
      <c r="CP877" s="8"/>
      <c r="CQ877" s="8"/>
      <c r="CR877" s="8"/>
      <c r="CS877" s="8"/>
    </row>
    <row r="878" ht="14.25" customHeight="1">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c r="BC878" s="15"/>
      <c r="BD878" s="15"/>
      <c r="BE878" s="15"/>
      <c r="BF878" s="15"/>
      <c r="BG878" s="15"/>
      <c r="BH878" s="15"/>
      <c r="BI878" s="15"/>
      <c r="BJ878" s="15"/>
      <c r="BK878" s="15"/>
      <c r="BL878" s="15"/>
      <c r="BM878" s="15"/>
      <c r="BN878" s="15"/>
      <c r="BO878" s="15"/>
      <c r="BP878" s="15"/>
      <c r="BQ878" s="15"/>
      <c r="BR878" s="15"/>
      <c r="BS878" s="15"/>
      <c r="BT878" s="15"/>
      <c r="BU878" s="15"/>
      <c r="BV878" s="15"/>
      <c r="BW878" s="15"/>
      <c r="BX878" s="15"/>
      <c r="BY878" s="15"/>
      <c r="BZ878" s="15"/>
      <c r="CA878" s="8"/>
      <c r="CB878" s="8"/>
      <c r="CC878" s="8"/>
      <c r="CD878" s="8"/>
      <c r="CE878" s="8"/>
      <c r="CF878" s="8"/>
      <c r="CG878" s="8"/>
      <c r="CH878" s="8"/>
      <c r="CI878" s="8"/>
      <c r="CJ878" s="8"/>
      <c r="CK878" s="8"/>
      <c r="CL878" s="8"/>
      <c r="CM878" s="8"/>
      <c r="CN878" s="8"/>
      <c r="CO878" s="8"/>
      <c r="CP878" s="8"/>
      <c r="CQ878" s="8"/>
      <c r="CR878" s="8"/>
      <c r="CS878" s="8"/>
    </row>
    <row r="879" ht="14.25" customHeight="1">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c r="AA879" s="15"/>
      <c r="AB879" s="15"/>
      <c r="AC879" s="15"/>
      <c r="AD879" s="15"/>
      <c r="AE879" s="15"/>
      <c r="AF879" s="15"/>
      <c r="AG879" s="15"/>
      <c r="AH879" s="15"/>
      <c r="AI879" s="15"/>
      <c r="AJ879" s="15"/>
      <c r="AK879" s="15"/>
      <c r="AL879" s="15"/>
      <c r="AM879" s="15"/>
      <c r="AN879" s="15"/>
      <c r="AO879" s="15"/>
      <c r="AP879" s="15"/>
      <c r="AQ879" s="15"/>
      <c r="AR879" s="15"/>
      <c r="AS879" s="15"/>
      <c r="AT879" s="15"/>
      <c r="AU879" s="15"/>
      <c r="AV879" s="15"/>
      <c r="AW879" s="15"/>
      <c r="AX879" s="15"/>
      <c r="AY879" s="15"/>
      <c r="AZ879" s="15"/>
      <c r="BA879" s="15"/>
      <c r="BB879" s="15"/>
      <c r="BC879" s="15"/>
      <c r="BD879" s="15"/>
      <c r="BE879" s="15"/>
      <c r="BF879" s="15"/>
      <c r="BG879" s="15"/>
      <c r="BH879" s="15"/>
      <c r="BI879" s="15"/>
      <c r="BJ879" s="15"/>
      <c r="BK879" s="15"/>
      <c r="BL879" s="15"/>
      <c r="BM879" s="15"/>
      <c r="BN879" s="15"/>
      <c r="BO879" s="15"/>
      <c r="BP879" s="15"/>
      <c r="BQ879" s="15"/>
      <c r="BR879" s="15"/>
      <c r="BS879" s="15"/>
      <c r="BT879" s="15"/>
      <c r="BU879" s="15"/>
      <c r="BV879" s="15"/>
      <c r="BW879" s="15"/>
      <c r="BX879" s="15"/>
      <c r="BY879" s="15"/>
      <c r="BZ879" s="15"/>
      <c r="CA879" s="8"/>
      <c r="CB879" s="8"/>
      <c r="CC879" s="8"/>
      <c r="CD879" s="8"/>
      <c r="CE879" s="8"/>
      <c r="CF879" s="8"/>
      <c r="CG879" s="8"/>
      <c r="CH879" s="8"/>
      <c r="CI879" s="8"/>
      <c r="CJ879" s="8"/>
      <c r="CK879" s="8"/>
      <c r="CL879" s="8"/>
      <c r="CM879" s="8"/>
      <c r="CN879" s="8"/>
      <c r="CO879" s="8"/>
      <c r="CP879" s="8"/>
      <c r="CQ879" s="8"/>
      <c r="CR879" s="8"/>
      <c r="CS879" s="8"/>
    </row>
    <row r="880" ht="14.25" customHeight="1">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c r="BC880" s="15"/>
      <c r="BD880" s="15"/>
      <c r="BE880" s="15"/>
      <c r="BF880" s="15"/>
      <c r="BG880" s="15"/>
      <c r="BH880" s="15"/>
      <c r="BI880" s="15"/>
      <c r="BJ880" s="15"/>
      <c r="BK880" s="15"/>
      <c r="BL880" s="15"/>
      <c r="BM880" s="15"/>
      <c r="BN880" s="15"/>
      <c r="BO880" s="15"/>
      <c r="BP880" s="15"/>
      <c r="BQ880" s="15"/>
      <c r="BR880" s="15"/>
      <c r="BS880" s="15"/>
      <c r="BT880" s="15"/>
      <c r="BU880" s="15"/>
      <c r="BV880" s="15"/>
      <c r="BW880" s="15"/>
      <c r="BX880" s="15"/>
      <c r="BY880" s="15"/>
      <c r="BZ880" s="15"/>
      <c r="CA880" s="8"/>
      <c r="CB880" s="8"/>
      <c r="CC880" s="8"/>
      <c r="CD880" s="8"/>
      <c r="CE880" s="8"/>
      <c r="CF880" s="8"/>
      <c r="CG880" s="8"/>
      <c r="CH880" s="8"/>
      <c r="CI880" s="8"/>
      <c r="CJ880" s="8"/>
      <c r="CK880" s="8"/>
      <c r="CL880" s="8"/>
      <c r="CM880" s="8"/>
      <c r="CN880" s="8"/>
      <c r="CO880" s="8"/>
      <c r="CP880" s="8"/>
      <c r="CQ880" s="8"/>
      <c r="CR880" s="8"/>
      <c r="CS880" s="8"/>
    </row>
    <row r="881" ht="14.25" customHeight="1">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c r="AA881" s="15"/>
      <c r="AB881" s="15"/>
      <c r="AC881" s="15"/>
      <c r="AD881" s="15"/>
      <c r="AE881" s="15"/>
      <c r="AF881" s="15"/>
      <c r="AG881" s="15"/>
      <c r="AH881" s="15"/>
      <c r="AI881" s="15"/>
      <c r="AJ881" s="15"/>
      <c r="AK881" s="15"/>
      <c r="AL881" s="15"/>
      <c r="AM881" s="15"/>
      <c r="AN881" s="15"/>
      <c r="AO881" s="15"/>
      <c r="AP881" s="15"/>
      <c r="AQ881" s="15"/>
      <c r="AR881" s="15"/>
      <c r="AS881" s="15"/>
      <c r="AT881" s="15"/>
      <c r="AU881" s="15"/>
      <c r="AV881" s="15"/>
      <c r="AW881" s="15"/>
      <c r="AX881" s="15"/>
      <c r="AY881" s="15"/>
      <c r="AZ881" s="15"/>
      <c r="BA881" s="15"/>
      <c r="BB881" s="15"/>
      <c r="BC881" s="15"/>
      <c r="BD881" s="15"/>
      <c r="BE881" s="15"/>
      <c r="BF881" s="15"/>
      <c r="BG881" s="15"/>
      <c r="BH881" s="15"/>
      <c r="BI881" s="15"/>
      <c r="BJ881" s="15"/>
      <c r="BK881" s="15"/>
      <c r="BL881" s="15"/>
      <c r="BM881" s="15"/>
      <c r="BN881" s="15"/>
      <c r="BO881" s="15"/>
      <c r="BP881" s="15"/>
      <c r="BQ881" s="15"/>
      <c r="BR881" s="15"/>
      <c r="BS881" s="15"/>
      <c r="BT881" s="15"/>
      <c r="BU881" s="15"/>
      <c r="BV881" s="15"/>
      <c r="BW881" s="15"/>
      <c r="BX881" s="15"/>
      <c r="BY881" s="15"/>
      <c r="BZ881" s="15"/>
      <c r="CA881" s="8"/>
      <c r="CB881" s="8"/>
      <c r="CC881" s="8"/>
      <c r="CD881" s="8"/>
      <c r="CE881" s="8"/>
      <c r="CF881" s="8"/>
      <c r="CG881" s="8"/>
      <c r="CH881" s="8"/>
      <c r="CI881" s="8"/>
      <c r="CJ881" s="8"/>
      <c r="CK881" s="8"/>
      <c r="CL881" s="8"/>
      <c r="CM881" s="8"/>
      <c r="CN881" s="8"/>
      <c r="CO881" s="8"/>
      <c r="CP881" s="8"/>
      <c r="CQ881" s="8"/>
      <c r="CR881" s="8"/>
      <c r="CS881" s="8"/>
    </row>
    <row r="882" ht="14.25" customHeight="1">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c r="BC882" s="15"/>
      <c r="BD882" s="15"/>
      <c r="BE882" s="15"/>
      <c r="BF882" s="15"/>
      <c r="BG882" s="15"/>
      <c r="BH882" s="15"/>
      <c r="BI882" s="15"/>
      <c r="BJ882" s="15"/>
      <c r="BK882" s="15"/>
      <c r="BL882" s="15"/>
      <c r="BM882" s="15"/>
      <c r="BN882" s="15"/>
      <c r="BO882" s="15"/>
      <c r="BP882" s="15"/>
      <c r="BQ882" s="15"/>
      <c r="BR882" s="15"/>
      <c r="BS882" s="15"/>
      <c r="BT882" s="15"/>
      <c r="BU882" s="15"/>
      <c r="BV882" s="15"/>
      <c r="BW882" s="15"/>
      <c r="BX882" s="15"/>
      <c r="BY882" s="15"/>
      <c r="BZ882" s="15"/>
      <c r="CA882" s="8"/>
      <c r="CB882" s="8"/>
      <c r="CC882" s="8"/>
      <c r="CD882" s="8"/>
      <c r="CE882" s="8"/>
      <c r="CF882" s="8"/>
      <c r="CG882" s="8"/>
      <c r="CH882" s="8"/>
      <c r="CI882" s="8"/>
      <c r="CJ882" s="8"/>
      <c r="CK882" s="8"/>
      <c r="CL882" s="8"/>
      <c r="CM882" s="8"/>
      <c r="CN882" s="8"/>
      <c r="CO882" s="8"/>
      <c r="CP882" s="8"/>
      <c r="CQ882" s="8"/>
      <c r="CR882" s="8"/>
      <c r="CS882" s="8"/>
    </row>
    <row r="883" ht="14.25" customHeight="1">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c r="AA883" s="15"/>
      <c r="AB883" s="15"/>
      <c r="AC883" s="15"/>
      <c r="AD883" s="15"/>
      <c r="AE883" s="15"/>
      <c r="AF883" s="15"/>
      <c r="AG883" s="15"/>
      <c r="AH883" s="15"/>
      <c r="AI883" s="15"/>
      <c r="AJ883" s="15"/>
      <c r="AK883" s="15"/>
      <c r="AL883" s="15"/>
      <c r="AM883" s="15"/>
      <c r="AN883" s="15"/>
      <c r="AO883" s="15"/>
      <c r="AP883" s="15"/>
      <c r="AQ883" s="15"/>
      <c r="AR883" s="15"/>
      <c r="AS883" s="15"/>
      <c r="AT883" s="15"/>
      <c r="AU883" s="15"/>
      <c r="AV883" s="15"/>
      <c r="AW883" s="15"/>
      <c r="AX883" s="15"/>
      <c r="AY883" s="15"/>
      <c r="AZ883" s="15"/>
      <c r="BA883" s="15"/>
      <c r="BB883" s="15"/>
      <c r="BC883" s="15"/>
      <c r="BD883" s="15"/>
      <c r="BE883" s="15"/>
      <c r="BF883" s="15"/>
      <c r="BG883" s="15"/>
      <c r="BH883" s="15"/>
      <c r="BI883" s="15"/>
      <c r="BJ883" s="15"/>
      <c r="BK883" s="15"/>
      <c r="BL883" s="15"/>
      <c r="BM883" s="15"/>
      <c r="BN883" s="15"/>
      <c r="BO883" s="15"/>
      <c r="BP883" s="15"/>
      <c r="BQ883" s="15"/>
      <c r="BR883" s="15"/>
      <c r="BS883" s="15"/>
      <c r="BT883" s="15"/>
      <c r="BU883" s="15"/>
      <c r="BV883" s="15"/>
      <c r="BW883" s="15"/>
      <c r="BX883" s="15"/>
      <c r="BY883" s="15"/>
      <c r="BZ883" s="15"/>
      <c r="CA883" s="8"/>
      <c r="CB883" s="8"/>
      <c r="CC883" s="8"/>
      <c r="CD883" s="8"/>
      <c r="CE883" s="8"/>
      <c r="CF883" s="8"/>
      <c r="CG883" s="8"/>
      <c r="CH883" s="8"/>
      <c r="CI883" s="8"/>
      <c r="CJ883" s="8"/>
      <c r="CK883" s="8"/>
      <c r="CL883" s="8"/>
      <c r="CM883" s="8"/>
      <c r="CN883" s="8"/>
      <c r="CO883" s="8"/>
      <c r="CP883" s="8"/>
      <c r="CQ883" s="8"/>
      <c r="CR883" s="8"/>
      <c r="CS883" s="8"/>
    </row>
    <row r="884" ht="14.25" customHeight="1">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c r="BC884" s="15"/>
      <c r="BD884" s="15"/>
      <c r="BE884" s="15"/>
      <c r="BF884" s="15"/>
      <c r="BG884" s="15"/>
      <c r="BH884" s="15"/>
      <c r="BI884" s="15"/>
      <c r="BJ884" s="15"/>
      <c r="BK884" s="15"/>
      <c r="BL884" s="15"/>
      <c r="BM884" s="15"/>
      <c r="BN884" s="15"/>
      <c r="BO884" s="15"/>
      <c r="BP884" s="15"/>
      <c r="BQ884" s="15"/>
      <c r="BR884" s="15"/>
      <c r="BS884" s="15"/>
      <c r="BT884" s="15"/>
      <c r="BU884" s="15"/>
      <c r="BV884" s="15"/>
      <c r="BW884" s="15"/>
      <c r="BX884" s="15"/>
      <c r="BY884" s="15"/>
      <c r="BZ884" s="15"/>
      <c r="CA884" s="8"/>
      <c r="CB884" s="8"/>
      <c r="CC884" s="8"/>
      <c r="CD884" s="8"/>
      <c r="CE884" s="8"/>
      <c r="CF884" s="8"/>
      <c r="CG884" s="8"/>
      <c r="CH884" s="8"/>
      <c r="CI884" s="8"/>
      <c r="CJ884" s="8"/>
      <c r="CK884" s="8"/>
      <c r="CL884" s="8"/>
      <c r="CM884" s="8"/>
      <c r="CN884" s="8"/>
      <c r="CO884" s="8"/>
      <c r="CP884" s="8"/>
      <c r="CQ884" s="8"/>
      <c r="CR884" s="8"/>
      <c r="CS884" s="8"/>
    </row>
    <row r="885" ht="14.25" customHeight="1">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c r="AA885" s="15"/>
      <c r="AB885" s="15"/>
      <c r="AC885" s="15"/>
      <c r="AD885" s="15"/>
      <c r="AE885" s="15"/>
      <c r="AF885" s="15"/>
      <c r="AG885" s="15"/>
      <c r="AH885" s="15"/>
      <c r="AI885" s="15"/>
      <c r="AJ885" s="15"/>
      <c r="AK885" s="15"/>
      <c r="AL885" s="15"/>
      <c r="AM885" s="15"/>
      <c r="AN885" s="15"/>
      <c r="AO885" s="15"/>
      <c r="AP885" s="15"/>
      <c r="AQ885" s="15"/>
      <c r="AR885" s="15"/>
      <c r="AS885" s="15"/>
      <c r="AT885" s="15"/>
      <c r="AU885" s="15"/>
      <c r="AV885" s="15"/>
      <c r="AW885" s="15"/>
      <c r="AX885" s="15"/>
      <c r="AY885" s="15"/>
      <c r="AZ885" s="15"/>
      <c r="BA885" s="15"/>
      <c r="BB885" s="15"/>
      <c r="BC885" s="15"/>
      <c r="BD885" s="15"/>
      <c r="BE885" s="15"/>
      <c r="BF885" s="15"/>
      <c r="BG885" s="15"/>
      <c r="BH885" s="15"/>
      <c r="BI885" s="15"/>
      <c r="BJ885" s="15"/>
      <c r="BK885" s="15"/>
      <c r="BL885" s="15"/>
      <c r="BM885" s="15"/>
      <c r="BN885" s="15"/>
      <c r="BO885" s="15"/>
      <c r="BP885" s="15"/>
      <c r="BQ885" s="15"/>
      <c r="BR885" s="15"/>
      <c r="BS885" s="15"/>
      <c r="BT885" s="15"/>
      <c r="BU885" s="15"/>
      <c r="BV885" s="15"/>
      <c r="BW885" s="15"/>
      <c r="BX885" s="15"/>
      <c r="BY885" s="15"/>
      <c r="BZ885" s="15"/>
      <c r="CA885" s="8"/>
      <c r="CB885" s="8"/>
      <c r="CC885" s="8"/>
      <c r="CD885" s="8"/>
      <c r="CE885" s="8"/>
      <c r="CF885" s="8"/>
      <c r="CG885" s="8"/>
      <c r="CH885" s="8"/>
      <c r="CI885" s="8"/>
      <c r="CJ885" s="8"/>
      <c r="CK885" s="8"/>
      <c r="CL885" s="8"/>
      <c r="CM885" s="8"/>
      <c r="CN885" s="8"/>
      <c r="CO885" s="8"/>
      <c r="CP885" s="8"/>
      <c r="CQ885" s="8"/>
      <c r="CR885" s="8"/>
      <c r="CS885" s="8"/>
    </row>
    <row r="886" ht="14.25" customHeight="1">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c r="BC886" s="15"/>
      <c r="BD886" s="15"/>
      <c r="BE886" s="15"/>
      <c r="BF886" s="15"/>
      <c r="BG886" s="15"/>
      <c r="BH886" s="15"/>
      <c r="BI886" s="15"/>
      <c r="BJ886" s="15"/>
      <c r="BK886" s="15"/>
      <c r="BL886" s="15"/>
      <c r="BM886" s="15"/>
      <c r="BN886" s="15"/>
      <c r="BO886" s="15"/>
      <c r="BP886" s="15"/>
      <c r="BQ886" s="15"/>
      <c r="BR886" s="15"/>
      <c r="BS886" s="15"/>
      <c r="BT886" s="15"/>
      <c r="BU886" s="15"/>
      <c r="BV886" s="15"/>
      <c r="BW886" s="15"/>
      <c r="BX886" s="15"/>
      <c r="BY886" s="15"/>
      <c r="BZ886" s="15"/>
      <c r="CA886" s="8"/>
      <c r="CB886" s="8"/>
      <c r="CC886" s="8"/>
      <c r="CD886" s="8"/>
      <c r="CE886" s="8"/>
      <c r="CF886" s="8"/>
      <c r="CG886" s="8"/>
      <c r="CH886" s="8"/>
      <c r="CI886" s="8"/>
      <c r="CJ886" s="8"/>
      <c r="CK886" s="8"/>
      <c r="CL886" s="8"/>
      <c r="CM886" s="8"/>
      <c r="CN886" s="8"/>
      <c r="CO886" s="8"/>
      <c r="CP886" s="8"/>
      <c r="CQ886" s="8"/>
      <c r="CR886" s="8"/>
      <c r="CS886" s="8"/>
    </row>
    <row r="887" ht="14.25" customHeight="1">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c r="AA887" s="15"/>
      <c r="AB887" s="15"/>
      <c r="AC887" s="15"/>
      <c r="AD887" s="15"/>
      <c r="AE887" s="15"/>
      <c r="AF887" s="15"/>
      <c r="AG887" s="15"/>
      <c r="AH887" s="15"/>
      <c r="AI887" s="15"/>
      <c r="AJ887" s="15"/>
      <c r="AK887" s="15"/>
      <c r="AL887" s="15"/>
      <c r="AM887" s="15"/>
      <c r="AN887" s="15"/>
      <c r="AO887" s="15"/>
      <c r="AP887" s="15"/>
      <c r="AQ887" s="15"/>
      <c r="AR887" s="15"/>
      <c r="AS887" s="15"/>
      <c r="AT887" s="15"/>
      <c r="AU887" s="15"/>
      <c r="AV887" s="15"/>
      <c r="AW887" s="15"/>
      <c r="AX887" s="15"/>
      <c r="AY887" s="15"/>
      <c r="AZ887" s="15"/>
      <c r="BA887" s="15"/>
      <c r="BB887" s="15"/>
      <c r="BC887" s="15"/>
      <c r="BD887" s="15"/>
      <c r="BE887" s="15"/>
      <c r="BF887" s="15"/>
      <c r="BG887" s="15"/>
      <c r="BH887" s="15"/>
      <c r="BI887" s="15"/>
      <c r="BJ887" s="15"/>
      <c r="BK887" s="15"/>
      <c r="BL887" s="15"/>
      <c r="BM887" s="15"/>
      <c r="BN887" s="15"/>
      <c r="BO887" s="15"/>
      <c r="BP887" s="15"/>
      <c r="BQ887" s="15"/>
      <c r="BR887" s="15"/>
      <c r="BS887" s="15"/>
      <c r="BT887" s="15"/>
      <c r="BU887" s="15"/>
      <c r="BV887" s="15"/>
      <c r="BW887" s="15"/>
      <c r="BX887" s="15"/>
      <c r="BY887" s="15"/>
      <c r="BZ887" s="15"/>
      <c r="CA887" s="8"/>
      <c r="CB887" s="8"/>
      <c r="CC887" s="8"/>
      <c r="CD887" s="8"/>
      <c r="CE887" s="8"/>
      <c r="CF887" s="8"/>
      <c r="CG887" s="8"/>
      <c r="CH887" s="8"/>
      <c r="CI887" s="8"/>
      <c r="CJ887" s="8"/>
      <c r="CK887" s="8"/>
      <c r="CL887" s="8"/>
      <c r="CM887" s="8"/>
      <c r="CN887" s="8"/>
      <c r="CO887" s="8"/>
      <c r="CP887" s="8"/>
      <c r="CQ887" s="8"/>
      <c r="CR887" s="8"/>
      <c r="CS887" s="8"/>
    </row>
    <row r="888" ht="14.25" customHeight="1">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c r="BC888" s="15"/>
      <c r="BD888" s="15"/>
      <c r="BE888" s="15"/>
      <c r="BF888" s="15"/>
      <c r="BG888" s="15"/>
      <c r="BH888" s="15"/>
      <c r="BI888" s="15"/>
      <c r="BJ888" s="15"/>
      <c r="BK888" s="15"/>
      <c r="BL888" s="15"/>
      <c r="BM888" s="15"/>
      <c r="BN888" s="15"/>
      <c r="BO888" s="15"/>
      <c r="BP888" s="15"/>
      <c r="BQ888" s="15"/>
      <c r="BR888" s="15"/>
      <c r="BS888" s="15"/>
      <c r="BT888" s="15"/>
      <c r="BU888" s="15"/>
      <c r="BV888" s="15"/>
      <c r="BW888" s="15"/>
      <c r="BX888" s="15"/>
      <c r="BY888" s="15"/>
      <c r="BZ888" s="15"/>
      <c r="CA888" s="8"/>
      <c r="CB888" s="8"/>
      <c r="CC888" s="8"/>
      <c r="CD888" s="8"/>
      <c r="CE888" s="8"/>
      <c r="CF888" s="8"/>
      <c r="CG888" s="8"/>
      <c r="CH888" s="8"/>
      <c r="CI888" s="8"/>
      <c r="CJ888" s="8"/>
      <c r="CK888" s="8"/>
      <c r="CL888" s="8"/>
      <c r="CM888" s="8"/>
      <c r="CN888" s="8"/>
      <c r="CO888" s="8"/>
      <c r="CP888" s="8"/>
      <c r="CQ888" s="8"/>
      <c r="CR888" s="8"/>
      <c r="CS888" s="8"/>
    </row>
    <row r="889" ht="14.25" customHeight="1">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c r="AA889" s="15"/>
      <c r="AB889" s="15"/>
      <c r="AC889" s="15"/>
      <c r="AD889" s="15"/>
      <c r="AE889" s="15"/>
      <c r="AF889" s="15"/>
      <c r="AG889" s="15"/>
      <c r="AH889" s="15"/>
      <c r="AI889" s="15"/>
      <c r="AJ889" s="15"/>
      <c r="AK889" s="15"/>
      <c r="AL889" s="15"/>
      <c r="AM889" s="15"/>
      <c r="AN889" s="15"/>
      <c r="AO889" s="15"/>
      <c r="AP889" s="15"/>
      <c r="AQ889" s="15"/>
      <c r="AR889" s="15"/>
      <c r="AS889" s="15"/>
      <c r="AT889" s="15"/>
      <c r="AU889" s="15"/>
      <c r="AV889" s="15"/>
      <c r="AW889" s="15"/>
      <c r="AX889" s="15"/>
      <c r="AY889" s="15"/>
      <c r="AZ889" s="15"/>
      <c r="BA889" s="15"/>
      <c r="BB889" s="15"/>
      <c r="BC889" s="15"/>
      <c r="BD889" s="15"/>
      <c r="BE889" s="15"/>
      <c r="BF889" s="15"/>
      <c r="BG889" s="15"/>
      <c r="BH889" s="15"/>
      <c r="BI889" s="15"/>
      <c r="BJ889" s="15"/>
      <c r="BK889" s="15"/>
      <c r="BL889" s="15"/>
      <c r="BM889" s="15"/>
      <c r="BN889" s="15"/>
      <c r="BO889" s="15"/>
      <c r="BP889" s="15"/>
      <c r="BQ889" s="15"/>
      <c r="BR889" s="15"/>
      <c r="BS889" s="15"/>
      <c r="BT889" s="15"/>
      <c r="BU889" s="15"/>
      <c r="BV889" s="15"/>
      <c r="BW889" s="15"/>
      <c r="BX889" s="15"/>
      <c r="BY889" s="15"/>
      <c r="BZ889" s="15"/>
      <c r="CA889" s="8"/>
      <c r="CB889" s="8"/>
      <c r="CC889" s="8"/>
      <c r="CD889" s="8"/>
      <c r="CE889" s="8"/>
      <c r="CF889" s="8"/>
      <c r="CG889" s="8"/>
      <c r="CH889" s="8"/>
      <c r="CI889" s="8"/>
      <c r="CJ889" s="8"/>
      <c r="CK889" s="8"/>
      <c r="CL889" s="8"/>
      <c r="CM889" s="8"/>
      <c r="CN889" s="8"/>
      <c r="CO889" s="8"/>
      <c r="CP889" s="8"/>
      <c r="CQ889" s="8"/>
      <c r="CR889" s="8"/>
      <c r="CS889" s="8"/>
    </row>
    <row r="890" ht="14.25" customHeight="1">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c r="BC890" s="15"/>
      <c r="BD890" s="15"/>
      <c r="BE890" s="15"/>
      <c r="BF890" s="15"/>
      <c r="BG890" s="15"/>
      <c r="BH890" s="15"/>
      <c r="BI890" s="15"/>
      <c r="BJ890" s="15"/>
      <c r="BK890" s="15"/>
      <c r="BL890" s="15"/>
      <c r="BM890" s="15"/>
      <c r="BN890" s="15"/>
      <c r="BO890" s="15"/>
      <c r="BP890" s="15"/>
      <c r="BQ890" s="15"/>
      <c r="BR890" s="15"/>
      <c r="BS890" s="15"/>
      <c r="BT890" s="15"/>
      <c r="BU890" s="15"/>
      <c r="BV890" s="15"/>
      <c r="BW890" s="15"/>
      <c r="BX890" s="15"/>
      <c r="BY890" s="15"/>
      <c r="BZ890" s="15"/>
      <c r="CA890" s="8"/>
      <c r="CB890" s="8"/>
      <c r="CC890" s="8"/>
      <c r="CD890" s="8"/>
      <c r="CE890" s="8"/>
      <c r="CF890" s="8"/>
      <c r="CG890" s="8"/>
      <c r="CH890" s="8"/>
      <c r="CI890" s="8"/>
      <c r="CJ890" s="8"/>
      <c r="CK890" s="8"/>
      <c r="CL890" s="8"/>
      <c r="CM890" s="8"/>
      <c r="CN890" s="8"/>
      <c r="CO890" s="8"/>
      <c r="CP890" s="8"/>
      <c r="CQ890" s="8"/>
      <c r="CR890" s="8"/>
      <c r="CS890" s="8"/>
    </row>
    <row r="891" ht="14.25" customHeight="1">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c r="AA891" s="15"/>
      <c r="AB891" s="15"/>
      <c r="AC891" s="15"/>
      <c r="AD891" s="15"/>
      <c r="AE891" s="15"/>
      <c r="AF891" s="15"/>
      <c r="AG891" s="15"/>
      <c r="AH891" s="15"/>
      <c r="AI891" s="15"/>
      <c r="AJ891" s="15"/>
      <c r="AK891" s="15"/>
      <c r="AL891" s="15"/>
      <c r="AM891" s="15"/>
      <c r="AN891" s="15"/>
      <c r="AO891" s="15"/>
      <c r="AP891" s="15"/>
      <c r="AQ891" s="15"/>
      <c r="AR891" s="15"/>
      <c r="AS891" s="15"/>
      <c r="AT891" s="15"/>
      <c r="AU891" s="15"/>
      <c r="AV891" s="15"/>
      <c r="AW891" s="15"/>
      <c r="AX891" s="15"/>
      <c r="AY891" s="15"/>
      <c r="AZ891" s="15"/>
      <c r="BA891" s="15"/>
      <c r="BB891" s="15"/>
      <c r="BC891" s="15"/>
      <c r="BD891" s="15"/>
      <c r="BE891" s="15"/>
      <c r="BF891" s="15"/>
      <c r="BG891" s="15"/>
      <c r="BH891" s="15"/>
      <c r="BI891" s="15"/>
      <c r="BJ891" s="15"/>
      <c r="BK891" s="15"/>
      <c r="BL891" s="15"/>
      <c r="BM891" s="15"/>
      <c r="BN891" s="15"/>
      <c r="BO891" s="15"/>
      <c r="BP891" s="15"/>
      <c r="BQ891" s="15"/>
      <c r="BR891" s="15"/>
      <c r="BS891" s="15"/>
      <c r="BT891" s="15"/>
      <c r="BU891" s="15"/>
      <c r="BV891" s="15"/>
      <c r="BW891" s="15"/>
      <c r="BX891" s="15"/>
      <c r="BY891" s="15"/>
      <c r="BZ891" s="15"/>
      <c r="CA891" s="8"/>
      <c r="CB891" s="8"/>
      <c r="CC891" s="8"/>
      <c r="CD891" s="8"/>
      <c r="CE891" s="8"/>
      <c r="CF891" s="8"/>
      <c r="CG891" s="8"/>
      <c r="CH891" s="8"/>
      <c r="CI891" s="8"/>
      <c r="CJ891" s="8"/>
      <c r="CK891" s="8"/>
      <c r="CL891" s="8"/>
      <c r="CM891" s="8"/>
      <c r="CN891" s="8"/>
      <c r="CO891" s="8"/>
      <c r="CP891" s="8"/>
      <c r="CQ891" s="8"/>
      <c r="CR891" s="8"/>
      <c r="CS891" s="8"/>
    </row>
    <row r="892" ht="14.25" customHeight="1">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c r="BC892" s="15"/>
      <c r="BD892" s="15"/>
      <c r="BE892" s="15"/>
      <c r="BF892" s="15"/>
      <c r="BG892" s="15"/>
      <c r="BH892" s="15"/>
      <c r="BI892" s="15"/>
      <c r="BJ892" s="15"/>
      <c r="BK892" s="15"/>
      <c r="BL892" s="15"/>
      <c r="BM892" s="15"/>
      <c r="BN892" s="15"/>
      <c r="BO892" s="15"/>
      <c r="BP892" s="15"/>
      <c r="BQ892" s="15"/>
      <c r="BR892" s="15"/>
      <c r="BS892" s="15"/>
      <c r="BT892" s="15"/>
      <c r="BU892" s="15"/>
      <c r="BV892" s="15"/>
      <c r="BW892" s="15"/>
      <c r="BX892" s="15"/>
      <c r="BY892" s="15"/>
      <c r="BZ892" s="15"/>
      <c r="CA892" s="8"/>
      <c r="CB892" s="8"/>
      <c r="CC892" s="8"/>
      <c r="CD892" s="8"/>
      <c r="CE892" s="8"/>
      <c r="CF892" s="8"/>
      <c r="CG892" s="8"/>
      <c r="CH892" s="8"/>
      <c r="CI892" s="8"/>
      <c r="CJ892" s="8"/>
      <c r="CK892" s="8"/>
      <c r="CL892" s="8"/>
      <c r="CM892" s="8"/>
      <c r="CN892" s="8"/>
      <c r="CO892" s="8"/>
      <c r="CP892" s="8"/>
      <c r="CQ892" s="8"/>
      <c r="CR892" s="8"/>
      <c r="CS892" s="8"/>
    </row>
    <row r="893" ht="14.25" customHeight="1">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c r="AA893" s="15"/>
      <c r="AB893" s="15"/>
      <c r="AC893" s="15"/>
      <c r="AD893" s="15"/>
      <c r="AE893" s="15"/>
      <c r="AF893" s="15"/>
      <c r="AG893" s="15"/>
      <c r="AH893" s="15"/>
      <c r="AI893" s="15"/>
      <c r="AJ893" s="15"/>
      <c r="AK893" s="15"/>
      <c r="AL893" s="15"/>
      <c r="AM893" s="15"/>
      <c r="AN893" s="15"/>
      <c r="AO893" s="15"/>
      <c r="AP893" s="15"/>
      <c r="AQ893" s="15"/>
      <c r="AR893" s="15"/>
      <c r="AS893" s="15"/>
      <c r="AT893" s="15"/>
      <c r="AU893" s="15"/>
      <c r="AV893" s="15"/>
      <c r="AW893" s="15"/>
      <c r="AX893" s="15"/>
      <c r="AY893" s="15"/>
      <c r="AZ893" s="15"/>
      <c r="BA893" s="15"/>
      <c r="BB893" s="15"/>
      <c r="BC893" s="15"/>
      <c r="BD893" s="15"/>
      <c r="BE893" s="15"/>
      <c r="BF893" s="15"/>
      <c r="BG893" s="15"/>
      <c r="BH893" s="15"/>
      <c r="BI893" s="15"/>
      <c r="BJ893" s="15"/>
      <c r="BK893" s="15"/>
      <c r="BL893" s="15"/>
      <c r="BM893" s="15"/>
      <c r="BN893" s="15"/>
      <c r="BO893" s="15"/>
      <c r="BP893" s="15"/>
      <c r="BQ893" s="15"/>
      <c r="BR893" s="15"/>
      <c r="BS893" s="15"/>
      <c r="BT893" s="15"/>
      <c r="BU893" s="15"/>
      <c r="BV893" s="15"/>
      <c r="BW893" s="15"/>
      <c r="BX893" s="15"/>
      <c r="BY893" s="15"/>
      <c r="BZ893" s="15"/>
      <c r="CA893" s="8"/>
      <c r="CB893" s="8"/>
      <c r="CC893" s="8"/>
      <c r="CD893" s="8"/>
      <c r="CE893" s="8"/>
      <c r="CF893" s="8"/>
      <c r="CG893" s="8"/>
      <c r="CH893" s="8"/>
      <c r="CI893" s="8"/>
      <c r="CJ893" s="8"/>
      <c r="CK893" s="8"/>
      <c r="CL893" s="8"/>
      <c r="CM893" s="8"/>
      <c r="CN893" s="8"/>
      <c r="CO893" s="8"/>
      <c r="CP893" s="8"/>
      <c r="CQ893" s="8"/>
      <c r="CR893" s="8"/>
      <c r="CS893" s="8"/>
    </row>
    <row r="894" ht="14.25" customHeight="1">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c r="BC894" s="15"/>
      <c r="BD894" s="15"/>
      <c r="BE894" s="15"/>
      <c r="BF894" s="15"/>
      <c r="BG894" s="15"/>
      <c r="BH894" s="15"/>
      <c r="BI894" s="15"/>
      <c r="BJ894" s="15"/>
      <c r="BK894" s="15"/>
      <c r="BL894" s="15"/>
      <c r="BM894" s="15"/>
      <c r="BN894" s="15"/>
      <c r="BO894" s="15"/>
      <c r="BP894" s="15"/>
      <c r="BQ894" s="15"/>
      <c r="BR894" s="15"/>
      <c r="BS894" s="15"/>
      <c r="BT894" s="15"/>
      <c r="BU894" s="15"/>
      <c r="BV894" s="15"/>
      <c r="BW894" s="15"/>
      <c r="BX894" s="15"/>
      <c r="BY894" s="15"/>
      <c r="BZ894" s="15"/>
      <c r="CA894" s="8"/>
      <c r="CB894" s="8"/>
      <c r="CC894" s="8"/>
      <c r="CD894" s="8"/>
      <c r="CE894" s="8"/>
      <c r="CF894" s="8"/>
      <c r="CG894" s="8"/>
      <c r="CH894" s="8"/>
      <c r="CI894" s="8"/>
      <c r="CJ894" s="8"/>
      <c r="CK894" s="8"/>
      <c r="CL894" s="8"/>
      <c r="CM894" s="8"/>
      <c r="CN894" s="8"/>
      <c r="CO894" s="8"/>
      <c r="CP894" s="8"/>
      <c r="CQ894" s="8"/>
      <c r="CR894" s="8"/>
      <c r="CS894" s="8"/>
    </row>
    <row r="895" ht="14.25" customHeight="1">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c r="AA895" s="15"/>
      <c r="AB895" s="15"/>
      <c r="AC895" s="15"/>
      <c r="AD895" s="15"/>
      <c r="AE895" s="15"/>
      <c r="AF895" s="15"/>
      <c r="AG895" s="15"/>
      <c r="AH895" s="15"/>
      <c r="AI895" s="15"/>
      <c r="AJ895" s="15"/>
      <c r="AK895" s="15"/>
      <c r="AL895" s="15"/>
      <c r="AM895" s="15"/>
      <c r="AN895" s="15"/>
      <c r="AO895" s="15"/>
      <c r="AP895" s="15"/>
      <c r="AQ895" s="15"/>
      <c r="AR895" s="15"/>
      <c r="AS895" s="15"/>
      <c r="AT895" s="15"/>
      <c r="AU895" s="15"/>
      <c r="AV895" s="15"/>
      <c r="AW895" s="15"/>
      <c r="AX895" s="15"/>
      <c r="AY895" s="15"/>
      <c r="AZ895" s="15"/>
      <c r="BA895" s="15"/>
      <c r="BB895" s="15"/>
      <c r="BC895" s="15"/>
      <c r="BD895" s="15"/>
      <c r="BE895" s="15"/>
      <c r="BF895" s="15"/>
      <c r="BG895" s="15"/>
      <c r="BH895" s="15"/>
      <c r="BI895" s="15"/>
      <c r="BJ895" s="15"/>
      <c r="BK895" s="15"/>
      <c r="BL895" s="15"/>
      <c r="BM895" s="15"/>
      <c r="BN895" s="15"/>
      <c r="BO895" s="15"/>
      <c r="BP895" s="15"/>
      <c r="BQ895" s="15"/>
      <c r="BR895" s="15"/>
      <c r="BS895" s="15"/>
      <c r="BT895" s="15"/>
      <c r="BU895" s="15"/>
      <c r="BV895" s="15"/>
      <c r="BW895" s="15"/>
      <c r="BX895" s="15"/>
      <c r="BY895" s="15"/>
      <c r="BZ895" s="15"/>
      <c r="CA895" s="8"/>
      <c r="CB895" s="8"/>
      <c r="CC895" s="8"/>
      <c r="CD895" s="8"/>
      <c r="CE895" s="8"/>
      <c r="CF895" s="8"/>
      <c r="CG895" s="8"/>
      <c r="CH895" s="8"/>
      <c r="CI895" s="8"/>
      <c r="CJ895" s="8"/>
      <c r="CK895" s="8"/>
      <c r="CL895" s="8"/>
      <c r="CM895" s="8"/>
      <c r="CN895" s="8"/>
      <c r="CO895" s="8"/>
      <c r="CP895" s="8"/>
      <c r="CQ895" s="8"/>
      <c r="CR895" s="8"/>
      <c r="CS895" s="8"/>
    </row>
    <row r="896" ht="14.25" customHeight="1">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c r="BC896" s="15"/>
      <c r="BD896" s="15"/>
      <c r="BE896" s="15"/>
      <c r="BF896" s="15"/>
      <c r="BG896" s="15"/>
      <c r="BH896" s="15"/>
      <c r="BI896" s="15"/>
      <c r="BJ896" s="15"/>
      <c r="BK896" s="15"/>
      <c r="BL896" s="15"/>
      <c r="BM896" s="15"/>
      <c r="BN896" s="15"/>
      <c r="BO896" s="15"/>
      <c r="BP896" s="15"/>
      <c r="BQ896" s="15"/>
      <c r="BR896" s="15"/>
      <c r="BS896" s="15"/>
      <c r="BT896" s="15"/>
      <c r="BU896" s="15"/>
      <c r="BV896" s="15"/>
      <c r="BW896" s="15"/>
      <c r="BX896" s="15"/>
      <c r="BY896" s="15"/>
      <c r="BZ896" s="15"/>
      <c r="CA896" s="8"/>
      <c r="CB896" s="8"/>
      <c r="CC896" s="8"/>
      <c r="CD896" s="8"/>
      <c r="CE896" s="8"/>
      <c r="CF896" s="8"/>
      <c r="CG896" s="8"/>
      <c r="CH896" s="8"/>
      <c r="CI896" s="8"/>
      <c r="CJ896" s="8"/>
      <c r="CK896" s="8"/>
      <c r="CL896" s="8"/>
      <c r="CM896" s="8"/>
      <c r="CN896" s="8"/>
      <c r="CO896" s="8"/>
      <c r="CP896" s="8"/>
      <c r="CQ896" s="8"/>
      <c r="CR896" s="8"/>
      <c r="CS896" s="8"/>
    </row>
    <row r="897" ht="14.25" customHeight="1">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c r="AA897" s="15"/>
      <c r="AB897" s="15"/>
      <c r="AC897" s="15"/>
      <c r="AD897" s="15"/>
      <c r="AE897" s="15"/>
      <c r="AF897" s="15"/>
      <c r="AG897" s="15"/>
      <c r="AH897" s="15"/>
      <c r="AI897" s="15"/>
      <c r="AJ897" s="15"/>
      <c r="AK897" s="15"/>
      <c r="AL897" s="15"/>
      <c r="AM897" s="15"/>
      <c r="AN897" s="15"/>
      <c r="AO897" s="15"/>
      <c r="AP897" s="15"/>
      <c r="AQ897" s="15"/>
      <c r="AR897" s="15"/>
      <c r="AS897" s="15"/>
      <c r="AT897" s="15"/>
      <c r="AU897" s="15"/>
      <c r="AV897" s="15"/>
      <c r="AW897" s="15"/>
      <c r="AX897" s="15"/>
      <c r="AY897" s="15"/>
      <c r="AZ897" s="15"/>
      <c r="BA897" s="15"/>
      <c r="BB897" s="15"/>
      <c r="BC897" s="15"/>
      <c r="BD897" s="15"/>
      <c r="BE897" s="15"/>
      <c r="BF897" s="15"/>
      <c r="BG897" s="15"/>
      <c r="BH897" s="15"/>
      <c r="BI897" s="15"/>
      <c r="BJ897" s="15"/>
      <c r="BK897" s="15"/>
      <c r="BL897" s="15"/>
      <c r="BM897" s="15"/>
      <c r="BN897" s="15"/>
      <c r="BO897" s="15"/>
      <c r="BP897" s="15"/>
      <c r="BQ897" s="15"/>
      <c r="BR897" s="15"/>
      <c r="BS897" s="15"/>
      <c r="BT897" s="15"/>
      <c r="BU897" s="15"/>
      <c r="BV897" s="15"/>
      <c r="BW897" s="15"/>
      <c r="BX897" s="15"/>
      <c r="BY897" s="15"/>
      <c r="BZ897" s="15"/>
      <c r="CA897" s="8"/>
      <c r="CB897" s="8"/>
      <c r="CC897" s="8"/>
      <c r="CD897" s="8"/>
      <c r="CE897" s="8"/>
      <c r="CF897" s="8"/>
      <c r="CG897" s="8"/>
      <c r="CH897" s="8"/>
      <c r="CI897" s="8"/>
      <c r="CJ897" s="8"/>
      <c r="CK897" s="8"/>
      <c r="CL897" s="8"/>
      <c r="CM897" s="8"/>
      <c r="CN897" s="8"/>
      <c r="CO897" s="8"/>
      <c r="CP897" s="8"/>
      <c r="CQ897" s="8"/>
      <c r="CR897" s="8"/>
      <c r="CS897" s="8"/>
    </row>
    <row r="898" ht="14.25" customHeight="1">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c r="BC898" s="15"/>
      <c r="BD898" s="15"/>
      <c r="BE898" s="15"/>
      <c r="BF898" s="15"/>
      <c r="BG898" s="15"/>
      <c r="BH898" s="15"/>
      <c r="BI898" s="15"/>
      <c r="BJ898" s="15"/>
      <c r="BK898" s="15"/>
      <c r="BL898" s="15"/>
      <c r="BM898" s="15"/>
      <c r="BN898" s="15"/>
      <c r="BO898" s="15"/>
      <c r="BP898" s="15"/>
      <c r="BQ898" s="15"/>
      <c r="BR898" s="15"/>
      <c r="BS898" s="15"/>
      <c r="BT898" s="15"/>
      <c r="BU898" s="15"/>
      <c r="BV898" s="15"/>
      <c r="BW898" s="15"/>
      <c r="BX898" s="15"/>
      <c r="BY898" s="15"/>
      <c r="BZ898" s="15"/>
      <c r="CA898" s="8"/>
      <c r="CB898" s="8"/>
      <c r="CC898" s="8"/>
      <c r="CD898" s="8"/>
      <c r="CE898" s="8"/>
      <c r="CF898" s="8"/>
      <c r="CG898" s="8"/>
      <c r="CH898" s="8"/>
      <c r="CI898" s="8"/>
      <c r="CJ898" s="8"/>
      <c r="CK898" s="8"/>
      <c r="CL898" s="8"/>
      <c r="CM898" s="8"/>
      <c r="CN898" s="8"/>
      <c r="CO898" s="8"/>
      <c r="CP898" s="8"/>
      <c r="CQ898" s="8"/>
      <c r="CR898" s="8"/>
      <c r="CS898" s="8"/>
    </row>
    <row r="899" ht="14.25" customHeight="1">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c r="AA899" s="15"/>
      <c r="AB899" s="15"/>
      <c r="AC899" s="15"/>
      <c r="AD899" s="15"/>
      <c r="AE899" s="15"/>
      <c r="AF899" s="15"/>
      <c r="AG899" s="15"/>
      <c r="AH899" s="15"/>
      <c r="AI899" s="15"/>
      <c r="AJ899" s="15"/>
      <c r="AK899" s="15"/>
      <c r="AL899" s="15"/>
      <c r="AM899" s="15"/>
      <c r="AN899" s="15"/>
      <c r="AO899" s="15"/>
      <c r="AP899" s="15"/>
      <c r="AQ899" s="15"/>
      <c r="AR899" s="15"/>
      <c r="AS899" s="15"/>
      <c r="AT899" s="15"/>
      <c r="AU899" s="15"/>
      <c r="AV899" s="15"/>
      <c r="AW899" s="15"/>
      <c r="AX899" s="15"/>
      <c r="AY899" s="15"/>
      <c r="AZ899" s="15"/>
      <c r="BA899" s="15"/>
      <c r="BB899" s="15"/>
      <c r="BC899" s="15"/>
      <c r="BD899" s="15"/>
      <c r="BE899" s="15"/>
      <c r="BF899" s="15"/>
      <c r="BG899" s="15"/>
      <c r="BH899" s="15"/>
      <c r="BI899" s="15"/>
      <c r="BJ899" s="15"/>
      <c r="BK899" s="15"/>
      <c r="BL899" s="15"/>
      <c r="BM899" s="15"/>
      <c r="BN899" s="15"/>
      <c r="BO899" s="15"/>
      <c r="BP899" s="15"/>
      <c r="BQ899" s="15"/>
      <c r="BR899" s="15"/>
      <c r="BS899" s="15"/>
      <c r="BT899" s="15"/>
      <c r="BU899" s="15"/>
      <c r="BV899" s="15"/>
      <c r="BW899" s="15"/>
      <c r="BX899" s="15"/>
      <c r="BY899" s="15"/>
      <c r="BZ899" s="15"/>
      <c r="CA899" s="8"/>
      <c r="CB899" s="8"/>
      <c r="CC899" s="8"/>
      <c r="CD899" s="8"/>
      <c r="CE899" s="8"/>
      <c r="CF899" s="8"/>
      <c r="CG899" s="8"/>
      <c r="CH899" s="8"/>
      <c r="CI899" s="8"/>
      <c r="CJ899" s="8"/>
      <c r="CK899" s="8"/>
      <c r="CL899" s="8"/>
      <c r="CM899" s="8"/>
      <c r="CN899" s="8"/>
      <c r="CO899" s="8"/>
      <c r="CP899" s="8"/>
      <c r="CQ899" s="8"/>
      <c r="CR899" s="8"/>
      <c r="CS899" s="8"/>
    </row>
    <row r="900" ht="14.25" customHeight="1">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c r="BC900" s="15"/>
      <c r="BD900" s="15"/>
      <c r="BE900" s="15"/>
      <c r="BF900" s="15"/>
      <c r="BG900" s="15"/>
      <c r="BH900" s="15"/>
      <c r="BI900" s="15"/>
      <c r="BJ900" s="15"/>
      <c r="BK900" s="15"/>
      <c r="BL900" s="15"/>
      <c r="BM900" s="15"/>
      <c r="BN900" s="15"/>
      <c r="BO900" s="15"/>
      <c r="BP900" s="15"/>
      <c r="BQ900" s="15"/>
      <c r="BR900" s="15"/>
      <c r="BS900" s="15"/>
      <c r="BT900" s="15"/>
      <c r="BU900" s="15"/>
      <c r="BV900" s="15"/>
      <c r="BW900" s="15"/>
      <c r="BX900" s="15"/>
      <c r="BY900" s="15"/>
      <c r="BZ900" s="15"/>
      <c r="CA900" s="8"/>
      <c r="CB900" s="8"/>
      <c r="CC900" s="8"/>
      <c r="CD900" s="8"/>
      <c r="CE900" s="8"/>
      <c r="CF900" s="8"/>
      <c r="CG900" s="8"/>
      <c r="CH900" s="8"/>
      <c r="CI900" s="8"/>
      <c r="CJ900" s="8"/>
      <c r="CK900" s="8"/>
      <c r="CL900" s="8"/>
      <c r="CM900" s="8"/>
      <c r="CN900" s="8"/>
      <c r="CO900" s="8"/>
      <c r="CP900" s="8"/>
      <c r="CQ900" s="8"/>
      <c r="CR900" s="8"/>
      <c r="CS900" s="8"/>
    </row>
    <row r="901" ht="14.25" customHeight="1">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c r="AA901" s="15"/>
      <c r="AB901" s="15"/>
      <c r="AC901" s="15"/>
      <c r="AD901" s="15"/>
      <c r="AE901" s="15"/>
      <c r="AF901" s="15"/>
      <c r="AG901" s="15"/>
      <c r="AH901" s="15"/>
      <c r="AI901" s="15"/>
      <c r="AJ901" s="15"/>
      <c r="AK901" s="15"/>
      <c r="AL901" s="15"/>
      <c r="AM901" s="15"/>
      <c r="AN901" s="15"/>
      <c r="AO901" s="15"/>
      <c r="AP901" s="15"/>
      <c r="AQ901" s="15"/>
      <c r="AR901" s="15"/>
      <c r="AS901" s="15"/>
      <c r="AT901" s="15"/>
      <c r="AU901" s="15"/>
      <c r="AV901" s="15"/>
      <c r="AW901" s="15"/>
      <c r="AX901" s="15"/>
      <c r="AY901" s="15"/>
      <c r="AZ901" s="15"/>
      <c r="BA901" s="15"/>
      <c r="BB901" s="15"/>
      <c r="BC901" s="15"/>
      <c r="BD901" s="15"/>
      <c r="BE901" s="15"/>
      <c r="BF901" s="15"/>
      <c r="BG901" s="15"/>
      <c r="BH901" s="15"/>
      <c r="BI901" s="15"/>
      <c r="BJ901" s="15"/>
      <c r="BK901" s="15"/>
      <c r="BL901" s="15"/>
      <c r="BM901" s="15"/>
      <c r="BN901" s="15"/>
      <c r="BO901" s="15"/>
      <c r="BP901" s="15"/>
      <c r="BQ901" s="15"/>
      <c r="BR901" s="15"/>
      <c r="BS901" s="15"/>
      <c r="BT901" s="15"/>
      <c r="BU901" s="15"/>
      <c r="BV901" s="15"/>
      <c r="BW901" s="15"/>
      <c r="BX901" s="15"/>
      <c r="BY901" s="15"/>
      <c r="BZ901" s="15"/>
      <c r="CA901" s="8"/>
      <c r="CB901" s="8"/>
      <c r="CC901" s="8"/>
      <c r="CD901" s="8"/>
      <c r="CE901" s="8"/>
      <c r="CF901" s="8"/>
      <c r="CG901" s="8"/>
      <c r="CH901" s="8"/>
      <c r="CI901" s="8"/>
      <c r="CJ901" s="8"/>
      <c r="CK901" s="8"/>
      <c r="CL901" s="8"/>
      <c r="CM901" s="8"/>
      <c r="CN901" s="8"/>
      <c r="CO901" s="8"/>
      <c r="CP901" s="8"/>
      <c r="CQ901" s="8"/>
      <c r="CR901" s="8"/>
      <c r="CS901" s="8"/>
    </row>
    <row r="902" ht="14.25" customHeight="1">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c r="BC902" s="15"/>
      <c r="BD902" s="15"/>
      <c r="BE902" s="15"/>
      <c r="BF902" s="15"/>
      <c r="BG902" s="15"/>
      <c r="BH902" s="15"/>
      <c r="BI902" s="15"/>
      <c r="BJ902" s="15"/>
      <c r="BK902" s="15"/>
      <c r="BL902" s="15"/>
      <c r="BM902" s="15"/>
      <c r="BN902" s="15"/>
      <c r="BO902" s="15"/>
      <c r="BP902" s="15"/>
      <c r="BQ902" s="15"/>
      <c r="BR902" s="15"/>
      <c r="BS902" s="15"/>
      <c r="BT902" s="15"/>
      <c r="BU902" s="15"/>
      <c r="BV902" s="15"/>
      <c r="BW902" s="15"/>
      <c r="BX902" s="15"/>
      <c r="BY902" s="15"/>
      <c r="BZ902" s="15"/>
      <c r="CA902" s="8"/>
      <c r="CB902" s="8"/>
      <c r="CC902" s="8"/>
      <c r="CD902" s="8"/>
      <c r="CE902" s="8"/>
      <c r="CF902" s="8"/>
      <c r="CG902" s="8"/>
      <c r="CH902" s="8"/>
      <c r="CI902" s="8"/>
      <c r="CJ902" s="8"/>
      <c r="CK902" s="8"/>
      <c r="CL902" s="8"/>
      <c r="CM902" s="8"/>
      <c r="CN902" s="8"/>
      <c r="CO902" s="8"/>
      <c r="CP902" s="8"/>
      <c r="CQ902" s="8"/>
      <c r="CR902" s="8"/>
      <c r="CS902" s="8"/>
    </row>
    <row r="903" ht="14.25" customHeight="1">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c r="AA903" s="15"/>
      <c r="AB903" s="15"/>
      <c r="AC903" s="15"/>
      <c r="AD903" s="15"/>
      <c r="AE903" s="15"/>
      <c r="AF903" s="15"/>
      <c r="AG903" s="15"/>
      <c r="AH903" s="15"/>
      <c r="AI903" s="15"/>
      <c r="AJ903" s="15"/>
      <c r="AK903" s="15"/>
      <c r="AL903" s="15"/>
      <c r="AM903" s="15"/>
      <c r="AN903" s="15"/>
      <c r="AO903" s="15"/>
      <c r="AP903" s="15"/>
      <c r="AQ903" s="15"/>
      <c r="AR903" s="15"/>
      <c r="AS903" s="15"/>
      <c r="AT903" s="15"/>
      <c r="AU903" s="15"/>
      <c r="AV903" s="15"/>
      <c r="AW903" s="15"/>
      <c r="AX903" s="15"/>
      <c r="AY903" s="15"/>
      <c r="AZ903" s="15"/>
      <c r="BA903" s="15"/>
      <c r="BB903" s="15"/>
      <c r="BC903" s="15"/>
      <c r="BD903" s="15"/>
      <c r="BE903" s="15"/>
      <c r="BF903" s="15"/>
      <c r="BG903" s="15"/>
      <c r="BH903" s="15"/>
      <c r="BI903" s="15"/>
      <c r="BJ903" s="15"/>
      <c r="BK903" s="15"/>
      <c r="BL903" s="15"/>
      <c r="BM903" s="15"/>
      <c r="BN903" s="15"/>
      <c r="BO903" s="15"/>
      <c r="BP903" s="15"/>
      <c r="BQ903" s="15"/>
      <c r="BR903" s="15"/>
      <c r="BS903" s="15"/>
      <c r="BT903" s="15"/>
      <c r="BU903" s="15"/>
      <c r="BV903" s="15"/>
      <c r="BW903" s="15"/>
      <c r="BX903" s="15"/>
      <c r="BY903" s="15"/>
      <c r="BZ903" s="15"/>
      <c r="CA903" s="8"/>
      <c r="CB903" s="8"/>
      <c r="CC903" s="8"/>
      <c r="CD903" s="8"/>
      <c r="CE903" s="8"/>
      <c r="CF903" s="8"/>
      <c r="CG903" s="8"/>
      <c r="CH903" s="8"/>
      <c r="CI903" s="8"/>
      <c r="CJ903" s="8"/>
      <c r="CK903" s="8"/>
      <c r="CL903" s="8"/>
      <c r="CM903" s="8"/>
      <c r="CN903" s="8"/>
      <c r="CO903" s="8"/>
      <c r="CP903" s="8"/>
      <c r="CQ903" s="8"/>
      <c r="CR903" s="8"/>
      <c r="CS903" s="8"/>
    </row>
    <row r="904" ht="14.25" customHeight="1">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c r="BC904" s="15"/>
      <c r="BD904" s="15"/>
      <c r="BE904" s="15"/>
      <c r="BF904" s="15"/>
      <c r="BG904" s="15"/>
      <c r="BH904" s="15"/>
      <c r="BI904" s="15"/>
      <c r="BJ904" s="15"/>
      <c r="BK904" s="15"/>
      <c r="BL904" s="15"/>
      <c r="BM904" s="15"/>
      <c r="BN904" s="15"/>
      <c r="BO904" s="15"/>
      <c r="BP904" s="15"/>
      <c r="BQ904" s="15"/>
      <c r="BR904" s="15"/>
      <c r="BS904" s="15"/>
      <c r="BT904" s="15"/>
      <c r="BU904" s="15"/>
      <c r="BV904" s="15"/>
      <c r="BW904" s="15"/>
      <c r="BX904" s="15"/>
      <c r="BY904" s="15"/>
      <c r="BZ904" s="15"/>
      <c r="CA904" s="8"/>
      <c r="CB904" s="8"/>
      <c r="CC904" s="8"/>
      <c r="CD904" s="8"/>
      <c r="CE904" s="8"/>
      <c r="CF904" s="8"/>
      <c r="CG904" s="8"/>
      <c r="CH904" s="8"/>
      <c r="CI904" s="8"/>
      <c r="CJ904" s="8"/>
      <c r="CK904" s="8"/>
      <c r="CL904" s="8"/>
      <c r="CM904" s="8"/>
      <c r="CN904" s="8"/>
      <c r="CO904" s="8"/>
      <c r="CP904" s="8"/>
      <c r="CQ904" s="8"/>
      <c r="CR904" s="8"/>
      <c r="CS904" s="8"/>
    </row>
    <row r="905" ht="14.25" customHeight="1">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c r="AA905" s="15"/>
      <c r="AB905" s="15"/>
      <c r="AC905" s="15"/>
      <c r="AD905" s="15"/>
      <c r="AE905" s="15"/>
      <c r="AF905" s="15"/>
      <c r="AG905" s="15"/>
      <c r="AH905" s="15"/>
      <c r="AI905" s="15"/>
      <c r="AJ905" s="15"/>
      <c r="AK905" s="15"/>
      <c r="AL905" s="15"/>
      <c r="AM905" s="15"/>
      <c r="AN905" s="15"/>
      <c r="AO905" s="15"/>
      <c r="AP905" s="15"/>
      <c r="AQ905" s="15"/>
      <c r="AR905" s="15"/>
      <c r="AS905" s="15"/>
      <c r="AT905" s="15"/>
      <c r="AU905" s="15"/>
      <c r="AV905" s="15"/>
      <c r="AW905" s="15"/>
      <c r="AX905" s="15"/>
      <c r="AY905" s="15"/>
      <c r="AZ905" s="15"/>
      <c r="BA905" s="15"/>
      <c r="BB905" s="15"/>
      <c r="BC905" s="15"/>
      <c r="BD905" s="15"/>
      <c r="BE905" s="15"/>
      <c r="BF905" s="15"/>
      <c r="BG905" s="15"/>
      <c r="BH905" s="15"/>
      <c r="BI905" s="15"/>
      <c r="BJ905" s="15"/>
      <c r="BK905" s="15"/>
      <c r="BL905" s="15"/>
      <c r="BM905" s="15"/>
      <c r="BN905" s="15"/>
      <c r="BO905" s="15"/>
      <c r="BP905" s="15"/>
      <c r="BQ905" s="15"/>
      <c r="BR905" s="15"/>
      <c r="BS905" s="15"/>
      <c r="BT905" s="15"/>
      <c r="BU905" s="15"/>
      <c r="BV905" s="15"/>
      <c r="BW905" s="15"/>
      <c r="BX905" s="15"/>
      <c r="BY905" s="15"/>
      <c r="BZ905" s="15"/>
      <c r="CA905" s="8"/>
      <c r="CB905" s="8"/>
      <c r="CC905" s="8"/>
      <c r="CD905" s="8"/>
      <c r="CE905" s="8"/>
      <c r="CF905" s="8"/>
      <c r="CG905" s="8"/>
      <c r="CH905" s="8"/>
      <c r="CI905" s="8"/>
      <c r="CJ905" s="8"/>
      <c r="CK905" s="8"/>
      <c r="CL905" s="8"/>
      <c r="CM905" s="8"/>
      <c r="CN905" s="8"/>
      <c r="CO905" s="8"/>
      <c r="CP905" s="8"/>
      <c r="CQ905" s="8"/>
      <c r="CR905" s="8"/>
      <c r="CS905" s="8"/>
    </row>
    <row r="906" ht="14.25" customHeight="1">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c r="BC906" s="15"/>
      <c r="BD906" s="15"/>
      <c r="BE906" s="15"/>
      <c r="BF906" s="15"/>
      <c r="BG906" s="15"/>
      <c r="BH906" s="15"/>
      <c r="BI906" s="15"/>
      <c r="BJ906" s="15"/>
      <c r="BK906" s="15"/>
      <c r="BL906" s="15"/>
      <c r="BM906" s="15"/>
      <c r="BN906" s="15"/>
      <c r="BO906" s="15"/>
      <c r="BP906" s="15"/>
      <c r="BQ906" s="15"/>
      <c r="BR906" s="15"/>
      <c r="BS906" s="15"/>
      <c r="BT906" s="15"/>
      <c r="BU906" s="15"/>
      <c r="BV906" s="15"/>
      <c r="BW906" s="15"/>
      <c r="BX906" s="15"/>
      <c r="BY906" s="15"/>
      <c r="BZ906" s="15"/>
      <c r="CA906" s="8"/>
      <c r="CB906" s="8"/>
      <c r="CC906" s="8"/>
      <c r="CD906" s="8"/>
      <c r="CE906" s="8"/>
      <c r="CF906" s="8"/>
      <c r="CG906" s="8"/>
      <c r="CH906" s="8"/>
      <c r="CI906" s="8"/>
      <c r="CJ906" s="8"/>
      <c r="CK906" s="8"/>
      <c r="CL906" s="8"/>
      <c r="CM906" s="8"/>
      <c r="CN906" s="8"/>
      <c r="CO906" s="8"/>
      <c r="CP906" s="8"/>
      <c r="CQ906" s="8"/>
      <c r="CR906" s="8"/>
      <c r="CS906" s="8"/>
    </row>
    <row r="907" ht="14.25" customHeight="1">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c r="AA907" s="15"/>
      <c r="AB907" s="15"/>
      <c r="AC907" s="15"/>
      <c r="AD907" s="15"/>
      <c r="AE907" s="15"/>
      <c r="AF907" s="15"/>
      <c r="AG907" s="15"/>
      <c r="AH907" s="15"/>
      <c r="AI907" s="15"/>
      <c r="AJ907" s="15"/>
      <c r="AK907" s="15"/>
      <c r="AL907" s="15"/>
      <c r="AM907" s="15"/>
      <c r="AN907" s="15"/>
      <c r="AO907" s="15"/>
      <c r="AP907" s="15"/>
      <c r="AQ907" s="15"/>
      <c r="AR907" s="15"/>
      <c r="AS907" s="15"/>
      <c r="AT907" s="15"/>
      <c r="AU907" s="15"/>
      <c r="AV907" s="15"/>
      <c r="AW907" s="15"/>
      <c r="AX907" s="15"/>
      <c r="AY907" s="15"/>
      <c r="AZ907" s="15"/>
      <c r="BA907" s="15"/>
      <c r="BB907" s="15"/>
      <c r="BC907" s="15"/>
      <c r="BD907" s="15"/>
      <c r="BE907" s="15"/>
      <c r="BF907" s="15"/>
      <c r="BG907" s="15"/>
      <c r="BH907" s="15"/>
      <c r="BI907" s="15"/>
      <c r="BJ907" s="15"/>
      <c r="BK907" s="15"/>
      <c r="BL907" s="15"/>
      <c r="BM907" s="15"/>
      <c r="BN907" s="15"/>
      <c r="BO907" s="15"/>
      <c r="BP907" s="15"/>
      <c r="BQ907" s="15"/>
      <c r="BR907" s="15"/>
      <c r="BS907" s="15"/>
      <c r="BT907" s="15"/>
      <c r="BU907" s="15"/>
      <c r="BV907" s="15"/>
      <c r="BW907" s="15"/>
      <c r="BX907" s="15"/>
      <c r="BY907" s="15"/>
      <c r="BZ907" s="15"/>
      <c r="CA907" s="8"/>
      <c r="CB907" s="8"/>
      <c r="CC907" s="8"/>
      <c r="CD907" s="8"/>
      <c r="CE907" s="8"/>
      <c r="CF907" s="8"/>
      <c r="CG907" s="8"/>
      <c r="CH907" s="8"/>
      <c r="CI907" s="8"/>
      <c r="CJ907" s="8"/>
      <c r="CK907" s="8"/>
      <c r="CL907" s="8"/>
      <c r="CM907" s="8"/>
      <c r="CN907" s="8"/>
      <c r="CO907" s="8"/>
      <c r="CP907" s="8"/>
      <c r="CQ907" s="8"/>
      <c r="CR907" s="8"/>
      <c r="CS907" s="8"/>
    </row>
    <row r="908" ht="14.25" customHeight="1">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c r="BC908" s="15"/>
      <c r="BD908" s="15"/>
      <c r="BE908" s="15"/>
      <c r="BF908" s="15"/>
      <c r="BG908" s="15"/>
      <c r="BH908" s="15"/>
      <c r="BI908" s="15"/>
      <c r="BJ908" s="15"/>
      <c r="BK908" s="15"/>
      <c r="BL908" s="15"/>
      <c r="BM908" s="15"/>
      <c r="BN908" s="15"/>
      <c r="BO908" s="15"/>
      <c r="BP908" s="15"/>
      <c r="BQ908" s="15"/>
      <c r="BR908" s="15"/>
      <c r="BS908" s="15"/>
      <c r="BT908" s="15"/>
      <c r="BU908" s="15"/>
      <c r="BV908" s="15"/>
      <c r="BW908" s="15"/>
      <c r="BX908" s="15"/>
      <c r="BY908" s="15"/>
      <c r="BZ908" s="15"/>
      <c r="CA908" s="8"/>
      <c r="CB908" s="8"/>
      <c r="CC908" s="8"/>
      <c r="CD908" s="8"/>
      <c r="CE908" s="8"/>
      <c r="CF908" s="8"/>
      <c r="CG908" s="8"/>
      <c r="CH908" s="8"/>
      <c r="CI908" s="8"/>
      <c r="CJ908" s="8"/>
      <c r="CK908" s="8"/>
      <c r="CL908" s="8"/>
      <c r="CM908" s="8"/>
      <c r="CN908" s="8"/>
      <c r="CO908" s="8"/>
      <c r="CP908" s="8"/>
      <c r="CQ908" s="8"/>
      <c r="CR908" s="8"/>
      <c r="CS908" s="8"/>
    </row>
    <row r="909" ht="14.25" customHeight="1">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c r="AA909" s="15"/>
      <c r="AB909" s="15"/>
      <c r="AC909" s="15"/>
      <c r="AD909" s="15"/>
      <c r="AE909" s="15"/>
      <c r="AF909" s="15"/>
      <c r="AG909" s="15"/>
      <c r="AH909" s="15"/>
      <c r="AI909" s="15"/>
      <c r="AJ909" s="15"/>
      <c r="AK909" s="15"/>
      <c r="AL909" s="15"/>
      <c r="AM909" s="15"/>
      <c r="AN909" s="15"/>
      <c r="AO909" s="15"/>
      <c r="AP909" s="15"/>
      <c r="AQ909" s="15"/>
      <c r="AR909" s="15"/>
      <c r="AS909" s="15"/>
      <c r="AT909" s="15"/>
      <c r="AU909" s="15"/>
      <c r="AV909" s="15"/>
      <c r="AW909" s="15"/>
      <c r="AX909" s="15"/>
      <c r="AY909" s="15"/>
      <c r="AZ909" s="15"/>
      <c r="BA909" s="15"/>
      <c r="BB909" s="15"/>
      <c r="BC909" s="15"/>
      <c r="BD909" s="15"/>
      <c r="BE909" s="15"/>
      <c r="BF909" s="15"/>
      <c r="BG909" s="15"/>
      <c r="BH909" s="15"/>
      <c r="BI909" s="15"/>
      <c r="BJ909" s="15"/>
      <c r="BK909" s="15"/>
      <c r="BL909" s="15"/>
      <c r="BM909" s="15"/>
      <c r="BN909" s="15"/>
      <c r="BO909" s="15"/>
      <c r="BP909" s="15"/>
      <c r="BQ909" s="15"/>
      <c r="BR909" s="15"/>
      <c r="BS909" s="15"/>
      <c r="BT909" s="15"/>
      <c r="BU909" s="15"/>
      <c r="BV909" s="15"/>
      <c r="BW909" s="15"/>
      <c r="BX909" s="15"/>
      <c r="BY909" s="15"/>
      <c r="BZ909" s="15"/>
      <c r="CA909" s="8"/>
      <c r="CB909" s="8"/>
      <c r="CC909" s="8"/>
      <c r="CD909" s="8"/>
      <c r="CE909" s="8"/>
      <c r="CF909" s="8"/>
      <c r="CG909" s="8"/>
      <c r="CH909" s="8"/>
      <c r="CI909" s="8"/>
      <c r="CJ909" s="8"/>
      <c r="CK909" s="8"/>
      <c r="CL909" s="8"/>
      <c r="CM909" s="8"/>
      <c r="CN909" s="8"/>
      <c r="CO909" s="8"/>
      <c r="CP909" s="8"/>
      <c r="CQ909" s="8"/>
      <c r="CR909" s="8"/>
      <c r="CS909" s="8"/>
    </row>
    <row r="910" ht="14.25" customHeight="1">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c r="BC910" s="15"/>
      <c r="BD910" s="15"/>
      <c r="BE910" s="15"/>
      <c r="BF910" s="15"/>
      <c r="BG910" s="15"/>
      <c r="BH910" s="15"/>
      <c r="BI910" s="15"/>
      <c r="BJ910" s="15"/>
      <c r="BK910" s="15"/>
      <c r="BL910" s="15"/>
      <c r="BM910" s="15"/>
      <c r="BN910" s="15"/>
      <c r="BO910" s="15"/>
      <c r="BP910" s="15"/>
      <c r="BQ910" s="15"/>
      <c r="BR910" s="15"/>
      <c r="BS910" s="15"/>
      <c r="BT910" s="15"/>
      <c r="BU910" s="15"/>
      <c r="BV910" s="15"/>
      <c r="BW910" s="15"/>
      <c r="BX910" s="15"/>
      <c r="BY910" s="15"/>
      <c r="BZ910" s="15"/>
      <c r="CA910" s="8"/>
      <c r="CB910" s="8"/>
      <c r="CC910" s="8"/>
      <c r="CD910" s="8"/>
      <c r="CE910" s="8"/>
      <c r="CF910" s="8"/>
      <c r="CG910" s="8"/>
      <c r="CH910" s="8"/>
      <c r="CI910" s="8"/>
      <c r="CJ910" s="8"/>
      <c r="CK910" s="8"/>
      <c r="CL910" s="8"/>
      <c r="CM910" s="8"/>
      <c r="CN910" s="8"/>
      <c r="CO910" s="8"/>
      <c r="CP910" s="8"/>
      <c r="CQ910" s="8"/>
      <c r="CR910" s="8"/>
      <c r="CS910" s="8"/>
    </row>
    <row r="911" ht="14.25" customHeight="1">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c r="AA911" s="15"/>
      <c r="AB911" s="15"/>
      <c r="AC911" s="15"/>
      <c r="AD911" s="15"/>
      <c r="AE911" s="15"/>
      <c r="AF911" s="15"/>
      <c r="AG911" s="15"/>
      <c r="AH911" s="15"/>
      <c r="AI911" s="15"/>
      <c r="AJ911" s="15"/>
      <c r="AK911" s="15"/>
      <c r="AL911" s="15"/>
      <c r="AM911" s="15"/>
      <c r="AN911" s="15"/>
      <c r="AO911" s="15"/>
      <c r="AP911" s="15"/>
      <c r="AQ911" s="15"/>
      <c r="AR911" s="15"/>
      <c r="AS911" s="15"/>
      <c r="AT911" s="15"/>
      <c r="AU911" s="15"/>
      <c r="AV911" s="15"/>
      <c r="AW911" s="15"/>
      <c r="AX911" s="15"/>
      <c r="AY911" s="15"/>
      <c r="AZ911" s="15"/>
      <c r="BA911" s="15"/>
      <c r="BB911" s="15"/>
      <c r="BC911" s="15"/>
      <c r="BD911" s="15"/>
      <c r="BE911" s="15"/>
      <c r="BF911" s="15"/>
      <c r="BG911" s="15"/>
      <c r="BH911" s="15"/>
      <c r="BI911" s="15"/>
      <c r="BJ911" s="15"/>
      <c r="BK911" s="15"/>
      <c r="BL911" s="15"/>
      <c r="BM911" s="15"/>
      <c r="BN911" s="15"/>
      <c r="BO911" s="15"/>
      <c r="BP911" s="15"/>
      <c r="BQ911" s="15"/>
      <c r="BR911" s="15"/>
      <c r="BS911" s="15"/>
      <c r="BT911" s="15"/>
      <c r="BU911" s="15"/>
      <c r="BV911" s="15"/>
      <c r="BW911" s="15"/>
      <c r="BX911" s="15"/>
      <c r="BY911" s="15"/>
      <c r="BZ911" s="15"/>
      <c r="CA911" s="8"/>
      <c r="CB911" s="8"/>
      <c r="CC911" s="8"/>
      <c r="CD911" s="8"/>
      <c r="CE911" s="8"/>
      <c r="CF911" s="8"/>
      <c r="CG911" s="8"/>
      <c r="CH911" s="8"/>
      <c r="CI911" s="8"/>
      <c r="CJ911" s="8"/>
      <c r="CK911" s="8"/>
      <c r="CL911" s="8"/>
      <c r="CM911" s="8"/>
      <c r="CN911" s="8"/>
      <c r="CO911" s="8"/>
      <c r="CP911" s="8"/>
      <c r="CQ911" s="8"/>
      <c r="CR911" s="8"/>
      <c r="CS911" s="8"/>
    </row>
    <row r="912" ht="14.25" customHeight="1">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c r="BC912" s="15"/>
      <c r="BD912" s="15"/>
      <c r="BE912" s="15"/>
      <c r="BF912" s="15"/>
      <c r="BG912" s="15"/>
      <c r="BH912" s="15"/>
      <c r="BI912" s="15"/>
      <c r="BJ912" s="15"/>
      <c r="BK912" s="15"/>
      <c r="BL912" s="15"/>
      <c r="BM912" s="15"/>
      <c r="BN912" s="15"/>
      <c r="BO912" s="15"/>
      <c r="BP912" s="15"/>
      <c r="BQ912" s="15"/>
      <c r="BR912" s="15"/>
      <c r="BS912" s="15"/>
      <c r="BT912" s="15"/>
      <c r="BU912" s="15"/>
      <c r="BV912" s="15"/>
      <c r="BW912" s="15"/>
      <c r="BX912" s="15"/>
      <c r="BY912" s="15"/>
      <c r="BZ912" s="15"/>
      <c r="CA912" s="8"/>
      <c r="CB912" s="8"/>
      <c r="CC912" s="8"/>
      <c r="CD912" s="8"/>
      <c r="CE912" s="8"/>
      <c r="CF912" s="8"/>
      <c r="CG912" s="8"/>
      <c r="CH912" s="8"/>
      <c r="CI912" s="8"/>
      <c r="CJ912" s="8"/>
      <c r="CK912" s="8"/>
      <c r="CL912" s="8"/>
      <c r="CM912" s="8"/>
      <c r="CN912" s="8"/>
      <c r="CO912" s="8"/>
      <c r="CP912" s="8"/>
      <c r="CQ912" s="8"/>
      <c r="CR912" s="8"/>
      <c r="CS912" s="8"/>
    </row>
    <row r="913" ht="14.25" customHeight="1">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c r="AA913" s="15"/>
      <c r="AB913" s="15"/>
      <c r="AC913" s="15"/>
      <c r="AD913" s="15"/>
      <c r="AE913" s="15"/>
      <c r="AF913" s="15"/>
      <c r="AG913" s="15"/>
      <c r="AH913" s="15"/>
      <c r="AI913" s="15"/>
      <c r="AJ913" s="15"/>
      <c r="AK913" s="15"/>
      <c r="AL913" s="15"/>
      <c r="AM913" s="15"/>
      <c r="AN913" s="15"/>
      <c r="AO913" s="15"/>
      <c r="AP913" s="15"/>
      <c r="AQ913" s="15"/>
      <c r="AR913" s="15"/>
      <c r="AS913" s="15"/>
      <c r="AT913" s="15"/>
      <c r="AU913" s="15"/>
      <c r="AV913" s="15"/>
      <c r="AW913" s="15"/>
      <c r="AX913" s="15"/>
      <c r="AY913" s="15"/>
      <c r="AZ913" s="15"/>
      <c r="BA913" s="15"/>
      <c r="BB913" s="15"/>
      <c r="BC913" s="15"/>
      <c r="BD913" s="15"/>
      <c r="BE913" s="15"/>
      <c r="BF913" s="15"/>
      <c r="BG913" s="15"/>
      <c r="BH913" s="15"/>
      <c r="BI913" s="15"/>
      <c r="BJ913" s="15"/>
      <c r="BK913" s="15"/>
      <c r="BL913" s="15"/>
      <c r="BM913" s="15"/>
      <c r="BN913" s="15"/>
      <c r="BO913" s="15"/>
      <c r="BP913" s="15"/>
      <c r="BQ913" s="15"/>
      <c r="BR913" s="15"/>
      <c r="BS913" s="15"/>
      <c r="BT913" s="15"/>
      <c r="BU913" s="15"/>
      <c r="BV913" s="15"/>
      <c r="BW913" s="15"/>
      <c r="BX913" s="15"/>
      <c r="BY913" s="15"/>
      <c r="BZ913" s="15"/>
      <c r="CA913" s="8"/>
      <c r="CB913" s="8"/>
      <c r="CC913" s="8"/>
      <c r="CD913" s="8"/>
      <c r="CE913" s="8"/>
      <c r="CF913" s="8"/>
      <c r="CG913" s="8"/>
      <c r="CH913" s="8"/>
      <c r="CI913" s="8"/>
      <c r="CJ913" s="8"/>
      <c r="CK913" s="8"/>
      <c r="CL913" s="8"/>
      <c r="CM913" s="8"/>
      <c r="CN913" s="8"/>
      <c r="CO913" s="8"/>
      <c r="CP913" s="8"/>
      <c r="CQ913" s="8"/>
      <c r="CR913" s="8"/>
      <c r="CS913" s="8"/>
    </row>
    <row r="914" ht="14.25" customHeight="1">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c r="BC914" s="15"/>
      <c r="BD914" s="15"/>
      <c r="BE914" s="15"/>
      <c r="BF914" s="15"/>
      <c r="BG914" s="15"/>
      <c r="BH914" s="15"/>
      <c r="BI914" s="15"/>
      <c r="BJ914" s="15"/>
      <c r="BK914" s="15"/>
      <c r="BL914" s="15"/>
      <c r="BM914" s="15"/>
      <c r="BN914" s="15"/>
      <c r="BO914" s="15"/>
      <c r="BP914" s="15"/>
      <c r="BQ914" s="15"/>
      <c r="BR914" s="15"/>
      <c r="BS914" s="15"/>
      <c r="BT914" s="15"/>
      <c r="BU914" s="15"/>
      <c r="BV914" s="15"/>
      <c r="BW914" s="15"/>
      <c r="BX914" s="15"/>
      <c r="BY914" s="15"/>
      <c r="BZ914" s="15"/>
      <c r="CA914" s="8"/>
      <c r="CB914" s="8"/>
      <c r="CC914" s="8"/>
      <c r="CD914" s="8"/>
      <c r="CE914" s="8"/>
      <c r="CF914" s="8"/>
      <c r="CG914" s="8"/>
      <c r="CH914" s="8"/>
      <c r="CI914" s="8"/>
      <c r="CJ914" s="8"/>
      <c r="CK914" s="8"/>
      <c r="CL914" s="8"/>
      <c r="CM914" s="8"/>
      <c r="CN914" s="8"/>
      <c r="CO914" s="8"/>
      <c r="CP914" s="8"/>
      <c r="CQ914" s="8"/>
      <c r="CR914" s="8"/>
      <c r="CS914" s="8"/>
    </row>
    <row r="915" ht="14.25" customHeight="1">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c r="AA915" s="15"/>
      <c r="AB915" s="15"/>
      <c r="AC915" s="15"/>
      <c r="AD915" s="15"/>
      <c r="AE915" s="15"/>
      <c r="AF915" s="15"/>
      <c r="AG915" s="15"/>
      <c r="AH915" s="15"/>
      <c r="AI915" s="15"/>
      <c r="AJ915" s="15"/>
      <c r="AK915" s="15"/>
      <c r="AL915" s="15"/>
      <c r="AM915" s="15"/>
      <c r="AN915" s="15"/>
      <c r="AO915" s="15"/>
      <c r="AP915" s="15"/>
      <c r="AQ915" s="15"/>
      <c r="AR915" s="15"/>
      <c r="AS915" s="15"/>
      <c r="AT915" s="15"/>
      <c r="AU915" s="15"/>
      <c r="AV915" s="15"/>
      <c r="AW915" s="15"/>
      <c r="AX915" s="15"/>
      <c r="AY915" s="15"/>
      <c r="AZ915" s="15"/>
      <c r="BA915" s="15"/>
      <c r="BB915" s="15"/>
      <c r="BC915" s="15"/>
      <c r="BD915" s="15"/>
      <c r="BE915" s="15"/>
      <c r="BF915" s="15"/>
      <c r="BG915" s="15"/>
      <c r="BH915" s="15"/>
      <c r="BI915" s="15"/>
      <c r="BJ915" s="15"/>
      <c r="BK915" s="15"/>
      <c r="BL915" s="15"/>
      <c r="BM915" s="15"/>
      <c r="BN915" s="15"/>
      <c r="BO915" s="15"/>
      <c r="BP915" s="15"/>
      <c r="BQ915" s="15"/>
      <c r="BR915" s="15"/>
      <c r="BS915" s="15"/>
      <c r="BT915" s="15"/>
      <c r="BU915" s="15"/>
      <c r="BV915" s="15"/>
      <c r="BW915" s="15"/>
      <c r="BX915" s="15"/>
      <c r="BY915" s="15"/>
      <c r="BZ915" s="15"/>
      <c r="CA915" s="8"/>
      <c r="CB915" s="8"/>
      <c r="CC915" s="8"/>
      <c r="CD915" s="8"/>
      <c r="CE915" s="8"/>
      <c r="CF915" s="8"/>
      <c r="CG915" s="8"/>
      <c r="CH915" s="8"/>
      <c r="CI915" s="8"/>
      <c r="CJ915" s="8"/>
      <c r="CK915" s="8"/>
      <c r="CL915" s="8"/>
      <c r="CM915" s="8"/>
      <c r="CN915" s="8"/>
      <c r="CO915" s="8"/>
      <c r="CP915" s="8"/>
      <c r="CQ915" s="8"/>
      <c r="CR915" s="8"/>
      <c r="CS915" s="8"/>
    </row>
    <row r="916" ht="14.25" customHeight="1">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c r="BC916" s="15"/>
      <c r="BD916" s="15"/>
      <c r="BE916" s="15"/>
      <c r="BF916" s="15"/>
      <c r="BG916" s="15"/>
      <c r="BH916" s="15"/>
      <c r="BI916" s="15"/>
      <c r="BJ916" s="15"/>
      <c r="BK916" s="15"/>
      <c r="BL916" s="15"/>
      <c r="BM916" s="15"/>
      <c r="BN916" s="15"/>
      <c r="BO916" s="15"/>
      <c r="BP916" s="15"/>
      <c r="BQ916" s="15"/>
      <c r="BR916" s="15"/>
      <c r="BS916" s="15"/>
      <c r="BT916" s="15"/>
      <c r="BU916" s="15"/>
      <c r="BV916" s="15"/>
      <c r="BW916" s="15"/>
      <c r="BX916" s="15"/>
      <c r="BY916" s="15"/>
      <c r="BZ916" s="15"/>
      <c r="CA916" s="8"/>
      <c r="CB916" s="8"/>
      <c r="CC916" s="8"/>
      <c r="CD916" s="8"/>
      <c r="CE916" s="8"/>
      <c r="CF916" s="8"/>
      <c r="CG916" s="8"/>
      <c r="CH916" s="8"/>
      <c r="CI916" s="8"/>
      <c r="CJ916" s="8"/>
      <c r="CK916" s="8"/>
      <c r="CL916" s="8"/>
      <c r="CM916" s="8"/>
      <c r="CN916" s="8"/>
      <c r="CO916" s="8"/>
      <c r="CP916" s="8"/>
      <c r="CQ916" s="8"/>
      <c r="CR916" s="8"/>
      <c r="CS916" s="8"/>
    </row>
    <row r="917" ht="14.25" customHeight="1">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c r="AA917" s="15"/>
      <c r="AB917" s="15"/>
      <c r="AC917" s="15"/>
      <c r="AD917" s="15"/>
      <c r="AE917" s="15"/>
      <c r="AF917" s="15"/>
      <c r="AG917" s="15"/>
      <c r="AH917" s="15"/>
      <c r="AI917" s="15"/>
      <c r="AJ917" s="15"/>
      <c r="AK917" s="15"/>
      <c r="AL917" s="15"/>
      <c r="AM917" s="15"/>
      <c r="AN917" s="15"/>
      <c r="AO917" s="15"/>
      <c r="AP917" s="15"/>
      <c r="AQ917" s="15"/>
      <c r="AR917" s="15"/>
      <c r="AS917" s="15"/>
      <c r="AT917" s="15"/>
      <c r="AU917" s="15"/>
      <c r="AV917" s="15"/>
      <c r="AW917" s="15"/>
      <c r="AX917" s="15"/>
      <c r="AY917" s="15"/>
      <c r="AZ917" s="15"/>
      <c r="BA917" s="15"/>
      <c r="BB917" s="15"/>
      <c r="BC917" s="15"/>
      <c r="BD917" s="15"/>
      <c r="BE917" s="15"/>
      <c r="BF917" s="15"/>
      <c r="BG917" s="15"/>
      <c r="BH917" s="15"/>
      <c r="BI917" s="15"/>
      <c r="BJ917" s="15"/>
      <c r="BK917" s="15"/>
      <c r="BL917" s="15"/>
      <c r="BM917" s="15"/>
      <c r="BN917" s="15"/>
      <c r="BO917" s="15"/>
      <c r="BP917" s="15"/>
      <c r="BQ917" s="15"/>
      <c r="BR917" s="15"/>
      <c r="BS917" s="15"/>
      <c r="BT917" s="15"/>
      <c r="BU917" s="15"/>
      <c r="BV917" s="15"/>
      <c r="BW917" s="15"/>
      <c r="BX917" s="15"/>
      <c r="BY917" s="15"/>
      <c r="BZ917" s="15"/>
      <c r="CA917" s="8"/>
      <c r="CB917" s="8"/>
      <c r="CC917" s="8"/>
      <c r="CD917" s="8"/>
      <c r="CE917" s="8"/>
      <c r="CF917" s="8"/>
      <c r="CG917" s="8"/>
      <c r="CH917" s="8"/>
      <c r="CI917" s="8"/>
      <c r="CJ917" s="8"/>
      <c r="CK917" s="8"/>
      <c r="CL917" s="8"/>
      <c r="CM917" s="8"/>
      <c r="CN917" s="8"/>
      <c r="CO917" s="8"/>
      <c r="CP917" s="8"/>
      <c r="CQ917" s="8"/>
      <c r="CR917" s="8"/>
      <c r="CS917" s="8"/>
    </row>
    <row r="918" ht="14.25" customHeight="1">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c r="BC918" s="15"/>
      <c r="BD918" s="15"/>
      <c r="BE918" s="15"/>
      <c r="BF918" s="15"/>
      <c r="BG918" s="15"/>
      <c r="BH918" s="15"/>
      <c r="BI918" s="15"/>
      <c r="BJ918" s="15"/>
      <c r="BK918" s="15"/>
      <c r="BL918" s="15"/>
      <c r="BM918" s="15"/>
      <c r="BN918" s="15"/>
      <c r="BO918" s="15"/>
      <c r="BP918" s="15"/>
      <c r="BQ918" s="15"/>
      <c r="BR918" s="15"/>
      <c r="BS918" s="15"/>
      <c r="BT918" s="15"/>
      <c r="BU918" s="15"/>
      <c r="BV918" s="15"/>
      <c r="BW918" s="15"/>
      <c r="BX918" s="15"/>
      <c r="BY918" s="15"/>
      <c r="BZ918" s="15"/>
      <c r="CA918" s="8"/>
      <c r="CB918" s="8"/>
      <c r="CC918" s="8"/>
      <c r="CD918" s="8"/>
      <c r="CE918" s="8"/>
      <c r="CF918" s="8"/>
      <c r="CG918" s="8"/>
      <c r="CH918" s="8"/>
      <c r="CI918" s="8"/>
      <c r="CJ918" s="8"/>
      <c r="CK918" s="8"/>
      <c r="CL918" s="8"/>
      <c r="CM918" s="8"/>
      <c r="CN918" s="8"/>
      <c r="CO918" s="8"/>
      <c r="CP918" s="8"/>
      <c r="CQ918" s="8"/>
      <c r="CR918" s="8"/>
      <c r="CS918" s="8"/>
    </row>
    <row r="919" ht="14.25" customHeight="1">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c r="AA919" s="15"/>
      <c r="AB919" s="15"/>
      <c r="AC919" s="15"/>
      <c r="AD919" s="15"/>
      <c r="AE919" s="15"/>
      <c r="AF919" s="15"/>
      <c r="AG919" s="15"/>
      <c r="AH919" s="15"/>
      <c r="AI919" s="15"/>
      <c r="AJ919" s="15"/>
      <c r="AK919" s="15"/>
      <c r="AL919" s="15"/>
      <c r="AM919" s="15"/>
      <c r="AN919" s="15"/>
      <c r="AO919" s="15"/>
      <c r="AP919" s="15"/>
      <c r="AQ919" s="15"/>
      <c r="AR919" s="15"/>
      <c r="AS919" s="15"/>
      <c r="AT919" s="15"/>
      <c r="AU919" s="15"/>
      <c r="AV919" s="15"/>
      <c r="AW919" s="15"/>
      <c r="AX919" s="15"/>
      <c r="AY919" s="15"/>
      <c r="AZ919" s="15"/>
      <c r="BA919" s="15"/>
      <c r="BB919" s="15"/>
      <c r="BC919" s="15"/>
      <c r="BD919" s="15"/>
      <c r="BE919" s="15"/>
      <c r="BF919" s="15"/>
      <c r="BG919" s="15"/>
      <c r="BH919" s="15"/>
      <c r="BI919" s="15"/>
      <c r="BJ919" s="15"/>
      <c r="BK919" s="15"/>
      <c r="BL919" s="15"/>
      <c r="BM919" s="15"/>
      <c r="BN919" s="15"/>
      <c r="BO919" s="15"/>
      <c r="BP919" s="15"/>
      <c r="BQ919" s="15"/>
      <c r="BR919" s="15"/>
      <c r="BS919" s="15"/>
      <c r="BT919" s="15"/>
      <c r="BU919" s="15"/>
      <c r="BV919" s="15"/>
      <c r="BW919" s="15"/>
      <c r="BX919" s="15"/>
      <c r="BY919" s="15"/>
      <c r="BZ919" s="15"/>
      <c r="CA919" s="8"/>
      <c r="CB919" s="8"/>
      <c r="CC919" s="8"/>
      <c r="CD919" s="8"/>
      <c r="CE919" s="8"/>
      <c r="CF919" s="8"/>
      <c r="CG919" s="8"/>
      <c r="CH919" s="8"/>
      <c r="CI919" s="8"/>
      <c r="CJ919" s="8"/>
      <c r="CK919" s="8"/>
      <c r="CL919" s="8"/>
      <c r="CM919" s="8"/>
      <c r="CN919" s="8"/>
      <c r="CO919" s="8"/>
      <c r="CP919" s="8"/>
      <c r="CQ919" s="8"/>
      <c r="CR919" s="8"/>
      <c r="CS919" s="8"/>
    </row>
    <row r="920" ht="14.25" customHeight="1">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c r="BC920" s="15"/>
      <c r="BD920" s="15"/>
      <c r="BE920" s="15"/>
      <c r="BF920" s="15"/>
      <c r="BG920" s="15"/>
      <c r="BH920" s="15"/>
      <c r="BI920" s="15"/>
      <c r="BJ920" s="15"/>
      <c r="BK920" s="15"/>
      <c r="BL920" s="15"/>
      <c r="BM920" s="15"/>
      <c r="BN920" s="15"/>
      <c r="BO920" s="15"/>
      <c r="BP920" s="15"/>
      <c r="BQ920" s="15"/>
      <c r="BR920" s="15"/>
      <c r="BS920" s="15"/>
      <c r="BT920" s="15"/>
      <c r="BU920" s="15"/>
      <c r="BV920" s="15"/>
      <c r="BW920" s="15"/>
      <c r="BX920" s="15"/>
      <c r="BY920" s="15"/>
      <c r="BZ920" s="15"/>
      <c r="CA920" s="8"/>
      <c r="CB920" s="8"/>
      <c r="CC920" s="8"/>
      <c r="CD920" s="8"/>
      <c r="CE920" s="8"/>
      <c r="CF920" s="8"/>
      <c r="CG920" s="8"/>
      <c r="CH920" s="8"/>
      <c r="CI920" s="8"/>
      <c r="CJ920" s="8"/>
      <c r="CK920" s="8"/>
      <c r="CL920" s="8"/>
      <c r="CM920" s="8"/>
      <c r="CN920" s="8"/>
      <c r="CO920" s="8"/>
      <c r="CP920" s="8"/>
      <c r="CQ920" s="8"/>
      <c r="CR920" s="8"/>
      <c r="CS920" s="8"/>
    </row>
    <row r="921" ht="14.25" customHeight="1">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c r="AA921" s="15"/>
      <c r="AB921" s="15"/>
      <c r="AC921" s="15"/>
      <c r="AD921" s="15"/>
      <c r="AE921" s="15"/>
      <c r="AF921" s="15"/>
      <c r="AG921" s="15"/>
      <c r="AH921" s="15"/>
      <c r="AI921" s="15"/>
      <c r="AJ921" s="15"/>
      <c r="AK921" s="15"/>
      <c r="AL921" s="15"/>
      <c r="AM921" s="15"/>
      <c r="AN921" s="15"/>
      <c r="AO921" s="15"/>
      <c r="AP921" s="15"/>
      <c r="AQ921" s="15"/>
      <c r="AR921" s="15"/>
      <c r="AS921" s="15"/>
      <c r="AT921" s="15"/>
      <c r="AU921" s="15"/>
      <c r="AV921" s="15"/>
      <c r="AW921" s="15"/>
      <c r="AX921" s="15"/>
      <c r="AY921" s="15"/>
      <c r="AZ921" s="15"/>
      <c r="BA921" s="15"/>
      <c r="BB921" s="15"/>
      <c r="BC921" s="15"/>
      <c r="BD921" s="15"/>
      <c r="BE921" s="15"/>
      <c r="BF921" s="15"/>
      <c r="BG921" s="15"/>
      <c r="BH921" s="15"/>
      <c r="BI921" s="15"/>
      <c r="BJ921" s="15"/>
      <c r="BK921" s="15"/>
      <c r="BL921" s="15"/>
      <c r="BM921" s="15"/>
      <c r="BN921" s="15"/>
      <c r="BO921" s="15"/>
      <c r="BP921" s="15"/>
      <c r="BQ921" s="15"/>
      <c r="BR921" s="15"/>
      <c r="BS921" s="15"/>
      <c r="BT921" s="15"/>
      <c r="BU921" s="15"/>
      <c r="BV921" s="15"/>
      <c r="BW921" s="15"/>
      <c r="BX921" s="15"/>
      <c r="BY921" s="15"/>
      <c r="BZ921" s="15"/>
      <c r="CA921" s="8"/>
      <c r="CB921" s="8"/>
      <c r="CC921" s="8"/>
      <c r="CD921" s="8"/>
      <c r="CE921" s="8"/>
      <c r="CF921" s="8"/>
      <c r="CG921" s="8"/>
      <c r="CH921" s="8"/>
      <c r="CI921" s="8"/>
      <c r="CJ921" s="8"/>
      <c r="CK921" s="8"/>
      <c r="CL921" s="8"/>
      <c r="CM921" s="8"/>
      <c r="CN921" s="8"/>
      <c r="CO921" s="8"/>
      <c r="CP921" s="8"/>
      <c r="CQ921" s="8"/>
      <c r="CR921" s="8"/>
      <c r="CS921" s="8"/>
    </row>
    <row r="922" ht="14.25" customHeight="1">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c r="BC922" s="15"/>
      <c r="BD922" s="15"/>
      <c r="BE922" s="15"/>
      <c r="BF922" s="15"/>
      <c r="BG922" s="15"/>
      <c r="BH922" s="15"/>
      <c r="BI922" s="15"/>
      <c r="BJ922" s="15"/>
      <c r="BK922" s="15"/>
      <c r="BL922" s="15"/>
      <c r="BM922" s="15"/>
      <c r="BN922" s="15"/>
      <c r="BO922" s="15"/>
      <c r="BP922" s="15"/>
      <c r="BQ922" s="15"/>
      <c r="BR922" s="15"/>
      <c r="BS922" s="15"/>
      <c r="BT922" s="15"/>
      <c r="BU922" s="15"/>
      <c r="BV922" s="15"/>
      <c r="BW922" s="15"/>
      <c r="BX922" s="15"/>
      <c r="BY922" s="15"/>
      <c r="BZ922" s="15"/>
      <c r="CA922" s="8"/>
      <c r="CB922" s="8"/>
      <c r="CC922" s="8"/>
      <c r="CD922" s="8"/>
      <c r="CE922" s="8"/>
      <c r="CF922" s="8"/>
      <c r="CG922" s="8"/>
      <c r="CH922" s="8"/>
      <c r="CI922" s="8"/>
      <c r="CJ922" s="8"/>
      <c r="CK922" s="8"/>
      <c r="CL922" s="8"/>
      <c r="CM922" s="8"/>
      <c r="CN922" s="8"/>
      <c r="CO922" s="8"/>
      <c r="CP922" s="8"/>
      <c r="CQ922" s="8"/>
      <c r="CR922" s="8"/>
      <c r="CS922" s="8"/>
    </row>
    <row r="923" ht="14.25" customHeight="1">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c r="AA923" s="15"/>
      <c r="AB923" s="15"/>
      <c r="AC923" s="15"/>
      <c r="AD923" s="15"/>
      <c r="AE923" s="15"/>
      <c r="AF923" s="15"/>
      <c r="AG923" s="15"/>
      <c r="AH923" s="15"/>
      <c r="AI923" s="15"/>
      <c r="AJ923" s="15"/>
      <c r="AK923" s="15"/>
      <c r="AL923" s="15"/>
      <c r="AM923" s="15"/>
      <c r="AN923" s="15"/>
      <c r="AO923" s="15"/>
      <c r="AP923" s="15"/>
      <c r="AQ923" s="15"/>
      <c r="AR923" s="15"/>
      <c r="AS923" s="15"/>
      <c r="AT923" s="15"/>
      <c r="AU923" s="15"/>
      <c r="AV923" s="15"/>
      <c r="AW923" s="15"/>
      <c r="AX923" s="15"/>
      <c r="AY923" s="15"/>
      <c r="AZ923" s="15"/>
      <c r="BA923" s="15"/>
      <c r="BB923" s="15"/>
      <c r="BC923" s="15"/>
      <c r="BD923" s="15"/>
      <c r="BE923" s="15"/>
      <c r="BF923" s="15"/>
      <c r="BG923" s="15"/>
      <c r="BH923" s="15"/>
      <c r="BI923" s="15"/>
      <c r="BJ923" s="15"/>
      <c r="BK923" s="15"/>
      <c r="BL923" s="15"/>
      <c r="BM923" s="15"/>
      <c r="BN923" s="15"/>
      <c r="BO923" s="15"/>
      <c r="BP923" s="15"/>
      <c r="BQ923" s="15"/>
      <c r="BR923" s="15"/>
      <c r="BS923" s="15"/>
      <c r="BT923" s="15"/>
      <c r="BU923" s="15"/>
      <c r="BV923" s="15"/>
      <c r="BW923" s="15"/>
      <c r="BX923" s="15"/>
      <c r="BY923" s="15"/>
      <c r="BZ923" s="15"/>
      <c r="CA923" s="8"/>
      <c r="CB923" s="8"/>
      <c r="CC923" s="8"/>
      <c r="CD923" s="8"/>
      <c r="CE923" s="8"/>
      <c r="CF923" s="8"/>
      <c r="CG923" s="8"/>
      <c r="CH923" s="8"/>
      <c r="CI923" s="8"/>
      <c r="CJ923" s="8"/>
      <c r="CK923" s="8"/>
      <c r="CL923" s="8"/>
      <c r="CM923" s="8"/>
      <c r="CN923" s="8"/>
      <c r="CO923" s="8"/>
      <c r="CP923" s="8"/>
      <c r="CQ923" s="8"/>
      <c r="CR923" s="8"/>
      <c r="CS923" s="8"/>
    </row>
    <row r="924" ht="14.25" customHeight="1">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c r="BC924" s="15"/>
      <c r="BD924" s="15"/>
      <c r="BE924" s="15"/>
      <c r="BF924" s="15"/>
      <c r="BG924" s="15"/>
      <c r="BH924" s="15"/>
      <c r="BI924" s="15"/>
      <c r="BJ924" s="15"/>
      <c r="BK924" s="15"/>
      <c r="BL924" s="15"/>
      <c r="BM924" s="15"/>
      <c r="BN924" s="15"/>
      <c r="BO924" s="15"/>
      <c r="BP924" s="15"/>
      <c r="BQ924" s="15"/>
      <c r="BR924" s="15"/>
      <c r="BS924" s="15"/>
      <c r="BT924" s="15"/>
      <c r="BU924" s="15"/>
      <c r="BV924" s="15"/>
      <c r="BW924" s="15"/>
      <c r="BX924" s="15"/>
      <c r="BY924" s="15"/>
      <c r="BZ924" s="15"/>
      <c r="CA924" s="8"/>
      <c r="CB924" s="8"/>
      <c r="CC924" s="8"/>
      <c r="CD924" s="8"/>
      <c r="CE924" s="8"/>
      <c r="CF924" s="8"/>
      <c r="CG924" s="8"/>
      <c r="CH924" s="8"/>
      <c r="CI924" s="8"/>
      <c r="CJ924" s="8"/>
      <c r="CK924" s="8"/>
      <c r="CL924" s="8"/>
      <c r="CM924" s="8"/>
      <c r="CN924" s="8"/>
      <c r="CO924" s="8"/>
      <c r="CP924" s="8"/>
      <c r="CQ924" s="8"/>
      <c r="CR924" s="8"/>
      <c r="CS924" s="8"/>
    </row>
    <row r="925" ht="14.25" customHeight="1">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c r="AA925" s="15"/>
      <c r="AB925" s="15"/>
      <c r="AC925" s="15"/>
      <c r="AD925" s="15"/>
      <c r="AE925" s="15"/>
      <c r="AF925" s="15"/>
      <c r="AG925" s="15"/>
      <c r="AH925" s="15"/>
      <c r="AI925" s="15"/>
      <c r="AJ925" s="15"/>
      <c r="AK925" s="15"/>
      <c r="AL925" s="15"/>
      <c r="AM925" s="15"/>
      <c r="AN925" s="15"/>
      <c r="AO925" s="15"/>
      <c r="AP925" s="15"/>
      <c r="AQ925" s="15"/>
      <c r="AR925" s="15"/>
      <c r="AS925" s="15"/>
      <c r="AT925" s="15"/>
      <c r="AU925" s="15"/>
      <c r="AV925" s="15"/>
      <c r="AW925" s="15"/>
      <c r="AX925" s="15"/>
      <c r="AY925" s="15"/>
      <c r="AZ925" s="15"/>
      <c r="BA925" s="15"/>
      <c r="BB925" s="15"/>
      <c r="BC925" s="15"/>
      <c r="BD925" s="15"/>
      <c r="BE925" s="15"/>
      <c r="BF925" s="15"/>
      <c r="BG925" s="15"/>
      <c r="BH925" s="15"/>
      <c r="BI925" s="15"/>
      <c r="BJ925" s="15"/>
      <c r="BK925" s="15"/>
      <c r="BL925" s="15"/>
      <c r="BM925" s="15"/>
      <c r="BN925" s="15"/>
      <c r="BO925" s="15"/>
      <c r="BP925" s="15"/>
      <c r="BQ925" s="15"/>
      <c r="BR925" s="15"/>
      <c r="BS925" s="15"/>
      <c r="BT925" s="15"/>
      <c r="BU925" s="15"/>
      <c r="BV925" s="15"/>
      <c r="BW925" s="15"/>
      <c r="BX925" s="15"/>
      <c r="BY925" s="15"/>
      <c r="BZ925" s="15"/>
      <c r="CA925" s="8"/>
      <c r="CB925" s="8"/>
      <c r="CC925" s="8"/>
      <c r="CD925" s="8"/>
      <c r="CE925" s="8"/>
      <c r="CF925" s="8"/>
      <c r="CG925" s="8"/>
      <c r="CH925" s="8"/>
      <c r="CI925" s="8"/>
      <c r="CJ925" s="8"/>
      <c r="CK925" s="8"/>
      <c r="CL925" s="8"/>
      <c r="CM925" s="8"/>
      <c r="CN925" s="8"/>
      <c r="CO925" s="8"/>
      <c r="CP925" s="8"/>
      <c r="CQ925" s="8"/>
      <c r="CR925" s="8"/>
      <c r="CS925" s="8"/>
    </row>
    <row r="926" ht="14.25" customHeight="1">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c r="BC926" s="15"/>
      <c r="BD926" s="15"/>
      <c r="BE926" s="15"/>
      <c r="BF926" s="15"/>
      <c r="BG926" s="15"/>
      <c r="BH926" s="15"/>
      <c r="BI926" s="15"/>
      <c r="BJ926" s="15"/>
      <c r="BK926" s="15"/>
      <c r="BL926" s="15"/>
      <c r="BM926" s="15"/>
      <c r="BN926" s="15"/>
      <c r="BO926" s="15"/>
      <c r="BP926" s="15"/>
      <c r="BQ926" s="15"/>
      <c r="BR926" s="15"/>
      <c r="BS926" s="15"/>
      <c r="BT926" s="15"/>
      <c r="BU926" s="15"/>
      <c r="BV926" s="15"/>
      <c r="BW926" s="15"/>
      <c r="BX926" s="15"/>
      <c r="BY926" s="15"/>
      <c r="BZ926" s="15"/>
      <c r="CA926" s="8"/>
      <c r="CB926" s="8"/>
      <c r="CC926" s="8"/>
      <c r="CD926" s="8"/>
      <c r="CE926" s="8"/>
      <c r="CF926" s="8"/>
      <c r="CG926" s="8"/>
      <c r="CH926" s="8"/>
      <c r="CI926" s="8"/>
      <c r="CJ926" s="8"/>
      <c r="CK926" s="8"/>
      <c r="CL926" s="8"/>
      <c r="CM926" s="8"/>
      <c r="CN926" s="8"/>
      <c r="CO926" s="8"/>
      <c r="CP926" s="8"/>
      <c r="CQ926" s="8"/>
      <c r="CR926" s="8"/>
      <c r="CS926" s="8"/>
    </row>
    <row r="927" ht="14.25" customHeight="1">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c r="AA927" s="15"/>
      <c r="AB927" s="15"/>
      <c r="AC927" s="15"/>
      <c r="AD927" s="15"/>
      <c r="AE927" s="15"/>
      <c r="AF927" s="15"/>
      <c r="AG927" s="15"/>
      <c r="AH927" s="15"/>
      <c r="AI927" s="15"/>
      <c r="AJ927" s="15"/>
      <c r="AK927" s="15"/>
      <c r="AL927" s="15"/>
      <c r="AM927" s="15"/>
      <c r="AN927" s="15"/>
      <c r="AO927" s="15"/>
      <c r="AP927" s="15"/>
      <c r="AQ927" s="15"/>
      <c r="AR927" s="15"/>
      <c r="AS927" s="15"/>
      <c r="AT927" s="15"/>
      <c r="AU927" s="15"/>
      <c r="AV927" s="15"/>
      <c r="AW927" s="15"/>
      <c r="AX927" s="15"/>
      <c r="AY927" s="15"/>
      <c r="AZ927" s="15"/>
      <c r="BA927" s="15"/>
      <c r="BB927" s="15"/>
      <c r="BC927" s="15"/>
      <c r="BD927" s="15"/>
      <c r="BE927" s="15"/>
      <c r="BF927" s="15"/>
      <c r="BG927" s="15"/>
      <c r="BH927" s="15"/>
      <c r="BI927" s="15"/>
      <c r="BJ927" s="15"/>
      <c r="BK927" s="15"/>
      <c r="BL927" s="15"/>
      <c r="BM927" s="15"/>
      <c r="BN927" s="15"/>
      <c r="BO927" s="15"/>
      <c r="BP927" s="15"/>
      <c r="BQ927" s="15"/>
      <c r="BR927" s="15"/>
      <c r="BS927" s="15"/>
      <c r="BT927" s="15"/>
      <c r="BU927" s="15"/>
      <c r="BV927" s="15"/>
      <c r="BW927" s="15"/>
      <c r="BX927" s="15"/>
      <c r="BY927" s="15"/>
      <c r="BZ927" s="15"/>
      <c r="CA927" s="8"/>
      <c r="CB927" s="8"/>
      <c r="CC927" s="8"/>
      <c r="CD927" s="8"/>
      <c r="CE927" s="8"/>
      <c r="CF927" s="8"/>
      <c r="CG927" s="8"/>
      <c r="CH927" s="8"/>
      <c r="CI927" s="8"/>
      <c r="CJ927" s="8"/>
      <c r="CK927" s="8"/>
      <c r="CL927" s="8"/>
      <c r="CM927" s="8"/>
      <c r="CN927" s="8"/>
      <c r="CO927" s="8"/>
      <c r="CP927" s="8"/>
      <c r="CQ927" s="8"/>
      <c r="CR927" s="8"/>
      <c r="CS927" s="8"/>
    </row>
    <row r="928" ht="14.25" customHeight="1">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c r="BC928" s="15"/>
      <c r="BD928" s="15"/>
      <c r="BE928" s="15"/>
      <c r="BF928" s="15"/>
      <c r="BG928" s="15"/>
      <c r="BH928" s="15"/>
      <c r="BI928" s="15"/>
      <c r="BJ928" s="15"/>
      <c r="BK928" s="15"/>
      <c r="BL928" s="15"/>
      <c r="BM928" s="15"/>
      <c r="BN928" s="15"/>
      <c r="BO928" s="15"/>
      <c r="BP928" s="15"/>
      <c r="BQ928" s="15"/>
      <c r="BR928" s="15"/>
      <c r="BS928" s="15"/>
      <c r="BT928" s="15"/>
      <c r="BU928" s="15"/>
      <c r="BV928" s="15"/>
      <c r="BW928" s="15"/>
      <c r="BX928" s="15"/>
      <c r="BY928" s="15"/>
      <c r="BZ928" s="15"/>
      <c r="CA928" s="8"/>
      <c r="CB928" s="8"/>
      <c r="CC928" s="8"/>
      <c r="CD928" s="8"/>
      <c r="CE928" s="8"/>
      <c r="CF928" s="8"/>
      <c r="CG928" s="8"/>
      <c r="CH928" s="8"/>
      <c r="CI928" s="8"/>
      <c r="CJ928" s="8"/>
      <c r="CK928" s="8"/>
      <c r="CL928" s="8"/>
      <c r="CM928" s="8"/>
      <c r="CN928" s="8"/>
      <c r="CO928" s="8"/>
      <c r="CP928" s="8"/>
      <c r="CQ928" s="8"/>
      <c r="CR928" s="8"/>
      <c r="CS928" s="8"/>
    </row>
    <row r="929" ht="14.25" customHeight="1">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c r="AA929" s="15"/>
      <c r="AB929" s="15"/>
      <c r="AC929" s="15"/>
      <c r="AD929" s="15"/>
      <c r="AE929" s="15"/>
      <c r="AF929" s="15"/>
      <c r="AG929" s="15"/>
      <c r="AH929" s="15"/>
      <c r="AI929" s="15"/>
      <c r="AJ929" s="15"/>
      <c r="AK929" s="15"/>
      <c r="AL929" s="15"/>
      <c r="AM929" s="15"/>
      <c r="AN929" s="15"/>
      <c r="AO929" s="15"/>
      <c r="AP929" s="15"/>
      <c r="AQ929" s="15"/>
      <c r="AR929" s="15"/>
      <c r="AS929" s="15"/>
      <c r="AT929" s="15"/>
      <c r="AU929" s="15"/>
      <c r="AV929" s="15"/>
      <c r="AW929" s="15"/>
      <c r="AX929" s="15"/>
      <c r="AY929" s="15"/>
      <c r="AZ929" s="15"/>
      <c r="BA929" s="15"/>
      <c r="BB929" s="15"/>
      <c r="BC929" s="15"/>
      <c r="BD929" s="15"/>
      <c r="BE929" s="15"/>
      <c r="BF929" s="15"/>
      <c r="BG929" s="15"/>
      <c r="BH929" s="15"/>
      <c r="BI929" s="15"/>
      <c r="BJ929" s="15"/>
      <c r="BK929" s="15"/>
      <c r="BL929" s="15"/>
      <c r="BM929" s="15"/>
      <c r="BN929" s="15"/>
      <c r="BO929" s="15"/>
      <c r="BP929" s="15"/>
      <c r="BQ929" s="15"/>
      <c r="BR929" s="15"/>
      <c r="BS929" s="15"/>
      <c r="BT929" s="15"/>
      <c r="BU929" s="15"/>
      <c r="BV929" s="15"/>
      <c r="BW929" s="15"/>
      <c r="BX929" s="15"/>
      <c r="BY929" s="15"/>
      <c r="BZ929" s="15"/>
      <c r="CA929" s="8"/>
      <c r="CB929" s="8"/>
      <c r="CC929" s="8"/>
      <c r="CD929" s="8"/>
      <c r="CE929" s="8"/>
      <c r="CF929" s="8"/>
      <c r="CG929" s="8"/>
      <c r="CH929" s="8"/>
      <c r="CI929" s="8"/>
      <c r="CJ929" s="8"/>
      <c r="CK929" s="8"/>
      <c r="CL929" s="8"/>
      <c r="CM929" s="8"/>
      <c r="CN929" s="8"/>
      <c r="CO929" s="8"/>
      <c r="CP929" s="8"/>
      <c r="CQ929" s="8"/>
      <c r="CR929" s="8"/>
      <c r="CS929" s="8"/>
    </row>
    <row r="930" ht="14.25" customHeight="1">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c r="BC930" s="15"/>
      <c r="BD930" s="15"/>
      <c r="BE930" s="15"/>
      <c r="BF930" s="15"/>
      <c r="BG930" s="15"/>
      <c r="BH930" s="15"/>
      <c r="BI930" s="15"/>
      <c r="BJ930" s="15"/>
      <c r="BK930" s="15"/>
      <c r="BL930" s="15"/>
      <c r="BM930" s="15"/>
      <c r="BN930" s="15"/>
      <c r="BO930" s="15"/>
      <c r="BP930" s="15"/>
      <c r="BQ930" s="15"/>
      <c r="BR930" s="15"/>
      <c r="BS930" s="15"/>
      <c r="BT930" s="15"/>
      <c r="BU930" s="15"/>
      <c r="BV930" s="15"/>
      <c r="BW930" s="15"/>
      <c r="BX930" s="15"/>
      <c r="BY930" s="15"/>
      <c r="BZ930" s="15"/>
      <c r="CA930" s="8"/>
      <c r="CB930" s="8"/>
      <c r="CC930" s="8"/>
      <c r="CD930" s="8"/>
      <c r="CE930" s="8"/>
      <c r="CF930" s="8"/>
      <c r="CG930" s="8"/>
      <c r="CH930" s="8"/>
      <c r="CI930" s="8"/>
      <c r="CJ930" s="8"/>
      <c r="CK930" s="8"/>
      <c r="CL930" s="8"/>
      <c r="CM930" s="8"/>
      <c r="CN930" s="8"/>
      <c r="CO930" s="8"/>
      <c r="CP930" s="8"/>
      <c r="CQ930" s="8"/>
      <c r="CR930" s="8"/>
      <c r="CS930" s="8"/>
    </row>
    <row r="931" ht="14.25" customHeight="1">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c r="AA931" s="15"/>
      <c r="AB931" s="15"/>
      <c r="AC931" s="15"/>
      <c r="AD931" s="15"/>
      <c r="AE931" s="15"/>
      <c r="AF931" s="15"/>
      <c r="AG931" s="15"/>
      <c r="AH931" s="15"/>
      <c r="AI931" s="15"/>
      <c r="AJ931" s="15"/>
      <c r="AK931" s="15"/>
      <c r="AL931" s="15"/>
      <c r="AM931" s="15"/>
      <c r="AN931" s="15"/>
      <c r="AO931" s="15"/>
      <c r="AP931" s="15"/>
      <c r="AQ931" s="15"/>
      <c r="AR931" s="15"/>
      <c r="AS931" s="15"/>
      <c r="AT931" s="15"/>
      <c r="AU931" s="15"/>
      <c r="AV931" s="15"/>
      <c r="AW931" s="15"/>
      <c r="AX931" s="15"/>
      <c r="AY931" s="15"/>
      <c r="AZ931" s="15"/>
      <c r="BA931" s="15"/>
      <c r="BB931" s="15"/>
      <c r="BC931" s="15"/>
      <c r="BD931" s="15"/>
      <c r="BE931" s="15"/>
      <c r="BF931" s="15"/>
      <c r="BG931" s="15"/>
      <c r="BH931" s="15"/>
      <c r="BI931" s="15"/>
      <c r="BJ931" s="15"/>
      <c r="BK931" s="15"/>
      <c r="BL931" s="15"/>
      <c r="BM931" s="15"/>
      <c r="BN931" s="15"/>
      <c r="BO931" s="15"/>
      <c r="BP931" s="15"/>
      <c r="BQ931" s="15"/>
      <c r="BR931" s="15"/>
      <c r="BS931" s="15"/>
      <c r="BT931" s="15"/>
      <c r="BU931" s="15"/>
      <c r="BV931" s="15"/>
      <c r="BW931" s="15"/>
      <c r="BX931" s="15"/>
      <c r="BY931" s="15"/>
      <c r="BZ931" s="15"/>
      <c r="CA931" s="8"/>
      <c r="CB931" s="8"/>
      <c r="CC931" s="8"/>
      <c r="CD931" s="8"/>
      <c r="CE931" s="8"/>
      <c r="CF931" s="8"/>
      <c r="CG931" s="8"/>
      <c r="CH931" s="8"/>
      <c r="CI931" s="8"/>
      <c r="CJ931" s="8"/>
      <c r="CK931" s="8"/>
      <c r="CL931" s="8"/>
      <c r="CM931" s="8"/>
      <c r="CN931" s="8"/>
      <c r="CO931" s="8"/>
      <c r="CP931" s="8"/>
      <c r="CQ931" s="8"/>
      <c r="CR931" s="8"/>
      <c r="CS931" s="8"/>
    </row>
    <row r="932" ht="14.25" customHeight="1">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c r="BC932" s="15"/>
      <c r="BD932" s="15"/>
      <c r="BE932" s="15"/>
      <c r="BF932" s="15"/>
      <c r="BG932" s="15"/>
      <c r="BH932" s="15"/>
      <c r="BI932" s="15"/>
      <c r="BJ932" s="15"/>
      <c r="BK932" s="15"/>
      <c r="BL932" s="15"/>
      <c r="BM932" s="15"/>
      <c r="BN932" s="15"/>
      <c r="BO932" s="15"/>
      <c r="BP932" s="15"/>
      <c r="BQ932" s="15"/>
      <c r="BR932" s="15"/>
      <c r="BS932" s="15"/>
      <c r="BT932" s="15"/>
      <c r="BU932" s="15"/>
      <c r="BV932" s="15"/>
      <c r="BW932" s="15"/>
      <c r="BX932" s="15"/>
      <c r="BY932" s="15"/>
      <c r="BZ932" s="15"/>
      <c r="CA932" s="8"/>
      <c r="CB932" s="8"/>
      <c r="CC932" s="8"/>
      <c r="CD932" s="8"/>
      <c r="CE932" s="8"/>
      <c r="CF932" s="8"/>
      <c r="CG932" s="8"/>
      <c r="CH932" s="8"/>
      <c r="CI932" s="8"/>
      <c r="CJ932" s="8"/>
      <c r="CK932" s="8"/>
      <c r="CL932" s="8"/>
      <c r="CM932" s="8"/>
      <c r="CN932" s="8"/>
      <c r="CO932" s="8"/>
      <c r="CP932" s="8"/>
      <c r="CQ932" s="8"/>
      <c r="CR932" s="8"/>
      <c r="CS932" s="8"/>
    </row>
    <row r="933" ht="14.25" customHeight="1">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c r="AA933" s="15"/>
      <c r="AB933" s="15"/>
      <c r="AC933" s="15"/>
      <c r="AD933" s="15"/>
      <c r="AE933" s="15"/>
      <c r="AF933" s="15"/>
      <c r="AG933" s="15"/>
      <c r="AH933" s="15"/>
      <c r="AI933" s="15"/>
      <c r="AJ933" s="15"/>
      <c r="AK933" s="15"/>
      <c r="AL933" s="15"/>
      <c r="AM933" s="15"/>
      <c r="AN933" s="15"/>
      <c r="AO933" s="15"/>
      <c r="AP933" s="15"/>
      <c r="AQ933" s="15"/>
      <c r="AR933" s="15"/>
      <c r="AS933" s="15"/>
      <c r="AT933" s="15"/>
      <c r="AU933" s="15"/>
      <c r="AV933" s="15"/>
      <c r="AW933" s="15"/>
      <c r="AX933" s="15"/>
      <c r="AY933" s="15"/>
      <c r="AZ933" s="15"/>
      <c r="BA933" s="15"/>
      <c r="BB933" s="15"/>
      <c r="BC933" s="15"/>
      <c r="BD933" s="15"/>
      <c r="BE933" s="15"/>
      <c r="BF933" s="15"/>
      <c r="BG933" s="15"/>
      <c r="BH933" s="15"/>
      <c r="BI933" s="15"/>
      <c r="BJ933" s="15"/>
      <c r="BK933" s="15"/>
      <c r="BL933" s="15"/>
      <c r="BM933" s="15"/>
      <c r="BN933" s="15"/>
      <c r="BO933" s="15"/>
      <c r="BP933" s="15"/>
      <c r="BQ933" s="15"/>
      <c r="BR933" s="15"/>
      <c r="BS933" s="15"/>
      <c r="BT933" s="15"/>
      <c r="BU933" s="15"/>
      <c r="BV933" s="15"/>
      <c r="BW933" s="15"/>
      <c r="BX933" s="15"/>
      <c r="BY933" s="15"/>
      <c r="BZ933" s="15"/>
      <c r="CA933" s="8"/>
      <c r="CB933" s="8"/>
      <c r="CC933" s="8"/>
      <c r="CD933" s="8"/>
      <c r="CE933" s="8"/>
      <c r="CF933" s="8"/>
      <c r="CG933" s="8"/>
      <c r="CH933" s="8"/>
      <c r="CI933" s="8"/>
      <c r="CJ933" s="8"/>
      <c r="CK933" s="8"/>
      <c r="CL933" s="8"/>
      <c r="CM933" s="8"/>
      <c r="CN933" s="8"/>
      <c r="CO933" s="8"/>
      <c r="CP933" s="8"/>
      <c r="CQ933" s="8"/>
      <c r="CR933" s="8"/>
      <c r="CS933" s="8"/>
    </row>
    <row r="934" ht="14.25" customHeight="1">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c r="BC934" s="15"/>
      <c r="BD934" s="15"/>
      <c r="BE934" s="15"/>
      <c r="BF934" s="15"/>
      <c r="BG934" s="15"/>
      <c r="BH934" s="15"/>
      <c r="BI934" s="15"/>
      <c r="BJ934" s="15"/>
      <c r="BK934" s="15"/>
      <c r="BL934" s="15"/>
      <c r="BM934" s="15"/>
      <c r="BN934" s="15"/>
      <c r="BO934" s="15"/>
      <c r="BP934" s="15"/>
      <c r="BQ934" s="15"/>
      <c r="BR934" s="15"/>
      <c r="BS934" s="15"/>
      <c r="BT934" s="15"/>
      <c r="BU934" s="15"/>
      <c r="BV934" s="15"/>
      <c r="BW934" s="15"/>
      <c r="BX934" s="15"/>
      <c r="BY934" s="15"/>
      <c r="BZ934" s="15"/>
      <c r="CA934" s="8"/>
      <c r="CB934" s="8"/>
      <c r="CC934" s="8"/>
      <c r="CD934" s="8"/>
      <c r="CE934" s="8"/>
      <c r="CF934" s="8"/>
      <c r="CG934" s="8"/>
      <c r="CH934" s="8"/>
      <c r="CI934" s="8"/>
      <c r="CJ934" s="8"/>
      <c r="CK934" s="8"/>
      <c r="CL934" s="8"/>
      <c r="CM934" s="8"/>
      <c r="CN934" s="8"/>
      <c r="CO934" s="8"/>
      <c r="CP934" s="8"/>
      <c r="CQ934" s="8"/>
      <c r="CR934" s="8"/>
      <c r="CS934" s="8"/>
    </row>
    <row r="935" ht="14.25" customHeight="1">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c r="AA935" s="15"/>
      <c r="AB935" s="15"/>
      <c r="AC935" s="15"/>
      <c r="AD935" s="15"/>
      <c r="AE935" s="15"/>
      <c r="AF935" s="15"/>
      <c r="AG935" s="15"/>
      <c r="AH935" s="15"/>
      <c r="AI935" s="15"/>
      <c r="AJ935" s="15"/>
      <c r="AK935" s="15"/>
      <c r="AL935" s="15"/>
      <c r="AM935" s="15"/>
      <c r="AN935" s="15"/>
      <c r="AO935" s="15"/>
      <c r="AP935" s="15"/>
      <c r="AQ935" s="15"/>
      <c r="AR935" s="15"/>
      <c r="AS935" s="15"/>
      <c r="AT935" s="15"/>
      <c r="AU935" s="15"/>
      <c r="AV935" s="15"/>
      <c r="AW935" s="15"/>
      <c r="AX935" s="15"/>
      <c r="AY935" s="15"/>
      <c r="AZ935" s="15"/>
      <c r="BA935" s="15"/>
      <c r="BB935" s="15"/>
      <c r="BC935" s="15"/>
      <c r="BD935" s="15"/>
      <c r="BE935" s="15"/>
      <c r="BF935" s="15"/>
      <c r="BG935" s="15"/>
      <c r="BH935" s="15"/>
      <c r="BI935" s="15"/>
      <c r="BJ935" s="15"/>
      <c r="BK935" s="15"/>
      <c r="BL935" s="15"/>
      <c r="BM935" s="15"/>
      <c r="BN935" s="15"/>
      <c r="BO935" s="15"/>
      <c r="BP935" s="15"/>
      <c r="BQ935" s="15"/>
      <c r="BR935" s="15"/>
      <c r="BS935" s="15"/>
      <c r="BT935" s="15"/>
      <c r="BU935" s="15"/>
      <c r="BV935" s="15"/>
      <c r="BW935" s="15"/>
      <c r="BX935" s="15"/>
      <c r="BY935" s="15"/>
      <c r="BZ935" s="15"/>
      <c r="CA935" s="8"/>
      <c r="CB935" s="8"/>
      <c r="CC935" s="8"/>
      <c r="CD935" s="8"/>
      <c r="CE935" s="8"/>
      <c r="CF935" s="8"/>
      <c r="CG935" s="8"/>
      <c r="CH935" s="8"/>
      <c r="CI935" s="8"/>
      <c r="CJ935" s="8"/>
      <c r="CK935" s="8"/>
      <c r="CL935" s="8"/>
      <c r="CM935" s="8"/>
      <c r="CN935" s="8"/>
      <c r="CO935" s="8"/>
      <c r="CP935" s="8"/>
      <c r="CQ935" s="8"/>
      <c r="CR935" s="8"/>
      <c r="CS935" s="8"/>
    </row>
    <row r="936" ht="14.25" customHeight="1">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c r="BC936" s="15"/>
      <c r="BD936" s="15"/>
      <c r="BE936" s="15"/>
      <c r="BF936" s="15"/>
      <c r="BG936" s="15"/>
      <c r="BH936" s="15"/>
      <c r="BI936" s="15"/>
      <c r="BJ936" s="15"/>
      <c r="BK936" s="15"/>
      <c r="BL936" s="15"/>
      <c r="BM936" s="15"/>
      <c r="BN936" s="15"/>
      <c r="BO936" s="15"/>
      <c r="BP936" s="15"/>
      <c r="BQ936" s="15"/>
      <c r="BR936" s="15"/>
      <c r="BS936" s="15"/>
      <c r="BT936" s="15"/>
      <c r="BU936" s="15"/>
      <c r="BV936" s="15"/>
      <c r="BW936" s="15"/>
      <c r="BX936" s="15"/>
      <c r="BY936" s="15"/>
      <c r="BZ936" s="15"/>
      <c r="CA936" s="8"/>
      <c r="CB936" s="8"/>
      <c r="CC936" s="8"/>
      <c r="CD936" s="8"/>
      <c r="CE936" s="8"/>
      <c r="CF936" s="8"/>
      <c r="CG936" s="8"/>
      <c r="CH936" s="8"/>
      <c r="CI936" s="8"/>
      <c r="CJ936" s="8"/>
      <c r="CK936" s="8"/>
      <c r="CL936" s="8"/>
      <c r="CM936" s="8"/>
      <c r="CN936" s="8"/>
      <c r="CO936" s="8"/>
      <c r="CP936" s="8"/>
      <c r="CQ936" s="8"/>
      <c r="CR936" s="8"/>
      <c r="CS936" s="8"/>
    </row>
    <row r="937" ht="14.25" customHeight="1">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c r="AA937" s="15"/>
      <c r="AB937" s="15"/>
      <c r="AC937" s="15"/>
      <c r="AD937" s="15"/>
      <c r="AE937" s="15"/>
      <c r="AF937" s="15"/>
      <c r="AG937" s="15"/>
      <c r="AH937" s="15"/>
      <c r="AI937" s="15"/>
      <c r="AJ937" s="15"/>
      <c r="AK937" s="15"/>
      <c r="AL937" s="15"/>
      <c r="AM937" s="15"/>
      <c r="AN937" s="15"/>
      <c r="AO937" s="15"/>
      <c r="AP937" s="15"/>
      <c r="AQ937" s="15"/>
      <c r="AR937" s="15"/>
      <c r="AS937" s="15"/>
      <c r="AT937" s="15"/>
      <c r="AU937" s="15"/>
      <c r="AV937" s="15"/>
      <c r="AW937" s="15"/>
      <c r="AX937" s="15"/>
      <c r="AY937" s="15"/>
      <c r="AZ937" s="15"/>
      <c r="BA937" s="15"/>
      <c r="BB937" s="15"/>
      <c r="BC937" s="15"/>
      <c r="BD937" s="15"/>
      <c r="BE937" s="15"/>
      <c r="BF937" s="15"/>
      <c r="BG937" s="15"/>
      <c r="BH937" s="15"/>
      <c r="BI937" s="15"/>
      <c r="BJ937" s="15"/>
      <c r="BK937" s="15"/>
      <c r="BL937" s="15"/>
      <c r="BM937" s="15"/>
      <c r="BN937" s="15"/>
      <c r="BO937" s="15"/>
      <c r="BP937" s="15"/>
      <c r="BQ937" s="15"/>
      <c r="BR937" s="15"/>
      <c r="BS937" s="15"/>
      <c r="BT937" s="15"/>
      <c r="BU937" s="15"/>
      <c r="BV937" s="15"/>
      <c r="BW937" s="15"/>
      <c r="BX937" s="15"/>
      <c r="BY937" s="15"/>
      <c r="BZ937" s="15"/>
      <c r="CA937" s="8"/>
      <c r="CB937" s="8"/>
      <c r="CC937" s="8"/>
      <c r="CD937" s="8"/>
      <c r="CE937" s="8"/>
      <c r="CF937" s="8"/>
      <c r="CG937" s="8"/>
      <c r="CH937" s="8"/>
      <c r="CI937" s="8"/>
      <c r="CJ937" s="8"/>
      <c r="CK937" s="8"/>
      <c r="CL937" s="8"/>
      <c r="CM937" s="8"/>
      <c r="CN937" s="8"/>
      <c r="CO937" s="8"/>
      <c r="CP937" s="8"/>
      <c r="CQ937" s="8"/>
      <c r="CR937" s="8"/>
      <c r="CS937" s="8"/>
    </row>
    <row r="938" ht="14.25" customHeight="1">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c r="BC938" s="15"/>
      <c r="BD938" s="15"/>
      <c r="BE938" s="15"/>
      <c r="BF938" s="15"/>
      <c r="BG938" s="15"/>
      <c r="BH938" s="15"/>
      <c r="BI938" s="15"/>
      <c r="BJ938" s="15"/>
      <c r="BK938" s="15"/>
      <c r="BL938" s="15"/>
      <c r="BM938" s="15"/>
      <c r="BN938" s="15"/>
      <c r="BO938" s="15"/>
      <c r="BP938" s="15"/>
      <c r="BQ938" s="15"/>
      <c r="BR938" s="15"/>
      <c r="BS938" s="15"/>
      <c r="BT938" s="15"/>
      <c r="BU938" s="15"/>
      <c r="BV938" s="15"/>
      <c r="BW938" s="15"/>
      <c r="BX938" s="15"/>
      <c r="BY938" s="15"/>
      <c r="BZ938" s="15"/>
      <c r="CA938" s="8"/>
      <c r="CB938" s="8"/>
      <c r="CC938" s="8"/>
      <c r="CD938" s="8"/>
      <c r="CE938" s="8"/>
      <c r="CF938" s="8"/>
      <c r="CG938" s="8"/>
      <c r="CH938" s="8"/>
      <c r="CI938" s="8"/>
      <c r="CJ938" s="8"/>
      <c r="CK938" s="8"/>
      <c r="CL938" s="8"/>
      <c r="CM938" s="8"/>
      <c r="CN938" s="8"/>
      <c r="CO938" s="8"/>
      <c r="CP938" s="8"/>
      <c r="CQ938" s="8"/>
      <c r="CR938" s="8"/>
      <c r="CS938" s="8"/>
    </row>
    <row r="939" ht="14.25" customHeight="1">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c r="AA939" s="15"/>
      <c r="AB939" s="15"/>
      <c r="AC939" s="15"/>
      <c r="AD939" s="15"/>
      <c r="AE939" s="15"/>
      <c r="AF939" s="15"/>
      <c r="AG939" s="15"/>
      <c r="AH939" s="15"/>
      <c r="AI939" s="15"/>
      <c r="AJ939" s="15"/>
      <c r="AK939" s="15"/>
      <c r="AL939" s="15"/>
      <c r="AM939" s="15"/>
      <c r="AN939" s="15"/>
      <c r="AO939" s="15"/>
      <c r="AP939" s="15"/>
      <c r="AQ939" s="15"/>
      <c r="AR939" s="15"/>
      <c r="AS939" s="15"/>
      <c r="AT939" s="15"/>
      <c r="AU939" s="15"/>
      <c r="AV939" s="15"/>
      <c r="AW939" s="15"/>
      <c r="AX939" s="15"/>
      <c r="AY939" s="15"/>
      <c r="AZ939" s="15"/>
      <c r="BA939" s="15"/>
      <c r="BB939" s="15"/>
      <c r="BC939" s="15"/>
      <c r="BD939" s="15"/>
      <c r="BE939" s="15"/>
      <c r="BF939" s="15"/>
      <c r="BG939" s="15"/>
      <c r="BH939" s="15"/>
      <c r="BI939" s="15"/>
      <c r="BJ939" s="15"/>
      <c r="BK939" s="15"/>
      <c r="BL939" s="15"/>
      <c r="BM939" s="15"/>
      <c r="BN939" s="15"/>
      <c r="BO939" s="15"/>
      <c r="BP939" s="15"/>
      <c r="BQ939" s="15"/>
      <c r="BR939" s="15"/>
      <c r="BS939" s="15"/>
      <c r="BT939" s="15"/>
      <c r="BU939" s="15"/>
      <c r="BV939" s="15"/>
      <c r="BW939" s="15"/>
      <c r="BX939" s="15"/>
      <c r="BY939" s="15"/>
      <c r="BZ939" s="15"/>
      <c r="CA939" s="8"/>
      <c r="CB939" s="8"/>
      <c r="CC939" s="8"/>
      <c r="CD939" s="8"/>
      <c r="CE939" s="8"/>
      <c r="CF939" s="8"/>
      <c r="CG939" s="8"/>
      <c r="CH939" s="8"/>
      <c r="CI939" s="8"/>
      <c r="CJ939" s="8"/>
      <c r="CK939" s="8"/>
      <c r="CL939" s="8"/>
      <c r="CM939" s="8"/>
      <c r="CN939" s="8"/>
      <c r="CO939" s="8"/>
      <c r="CP939" s="8"/>
      <c r="CQ939" s="8"/>
      <c r="CR939" s="8"/>
      <c r="CS939" s="8"/>
    </row>
    <row r="940" ht="14.25" customHeight="1">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c r="BC940" s="15"/>
      <c r="BD940" s="15"/>
      <c r="BE940" s="15"/>
      <c r="BF940" s="15"/>
      <c r="BG940" s="15"/>
      <c r="BH940" s="15"/>
      <c r="BI940" s="15"/>
      <c r="BJ940" s="15"/>
      <c r="BK940" s="15"/>
      <c r="BL940" s="15"/>
      <c r="BM940" s="15"/>
      <c r="BN940" s="15"/>
      <c r="BO940" s="15"/>
      <c r="BP940" s="15"/>
      <c r="BQ940" s="15"/>
      <c r="BR940" s="15"/>
      <c r="BS940" s="15"/>
      <c r="BT940" s="15"/>
      <c r="BU940" s="15"/>
      <c r="BV940" s="15"/>
      <c r="BW940" s="15"/>
      <c r="BX940" s="15"/>
      <c r="BY940" s="15"/>
      <c r="BZ940" s="15"/>
      <c r="CA940" s="8"/>
      <c r="CB940" s="8"/>
      <c r="CC940" s="8"/>
      <c r="CD940" s="8"/>
      <c r="CE940" s="8"/>
      <c r="CF940" s="8"/>
      <c r="CG940" s="8"/>
      <c r="CH940" s="8"/>
      <c r="CI940" s="8"/>
      <c r="CJ940" s="8"/>
      <c r="CK940" s="8"/>
      <c r="CL940" s="8"/>
      <c r="CM940" s="8"/>
      <c r="CN940" s="8"/>
      <c r="CO940" s="8"/>
      <c r="CP940" s="8"/>
      <c r="CQ940" s="8"/>
      <c r="CR940" s="8"/>
      <c r="CS940" s="8"/>
    </row>
    <row r="941" ht="14.25" customHeight="1">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c r="AA941" s="15"/>
      <c r="AB941" s="15"/>
      <c r="AC941" s="15"/>
      <c r="AD941" s="15"/>
      <c r="AE941" s="15"/>
      <c r="AF941" s="15"/>
      <c r="AG941" s="15"/>
      <c r="AH941" s="15"/>
      <c r="AI941" s="15"/>
      <c r="AJ941" s="15"/>
      <c r="AK941" s="15"/>
      <c r="AL941" s="15"/>
      <c r="AM941" s="15"/>
      <c r="AN941" s="15"/>
      <c r="AO941" s="15"/>
      <c r="AP941" s="15"/>
      <c r="AQ941" s="15"/>
      <c r="AR941" s="15"/>
      <c r="AS941" s="15"/>
      <c r="AT941" s="15"/>
      <c r="AU941" s="15"/>
      <c r="AV941" s="15"/>
      <c r="AW941" s="15"/>
      <c r="AX941" s="15"/>
      <c r="AY941" s="15"/>
      <c r="AZ941" s="15"/>
      <c r="BA941" s="15"/>
      <c r="BB941" s="15"/>
      <c r="BC941" s="15"/>
      <c r="BD941" s="15"/>
      <c r="BE941" s="15"/>
      <c r="BF941" s="15"/>
      <c r="BG941" s="15"/>
      <c r="BH941" s="15"/>
      <c r="BI941" s="15"/>
      <c r="BJ941" s="15"/>
      <c r="BK941" s="15"/>
      <c r="BL941" s="15"/>
      <c r="BM941" s="15"/>
      <c r="BN941" s="15"/>
      <c r="BO941" s="15"/>
      <c r="BP941" s="15"/>
      <c r="BQ941" s="15"/>
      <c r="BR941" s="15"/>
      <c r="BS941" s="15"/>
      <c r="BT941" s="15"/>
      <c r="BU941" s="15"/>
      <c r="BV941" s="15"/>
      <c r="BW941" s="15"/>
      <c r="BX941" s="15"/>
      <c r="BY941" s="15"/>
      <c r="BZ941" s="15"/>
      <c r="CA941" s="8"/>
      <c r="CB941" s="8"/>
      <c r="CC941" s="8"/>
      <c r="CD941" s="8"/>
      <c r="CE941" s="8"/>
      <c r="CF941" s="8"/>
      <c r="CG941" s="8"/>
      <c r="CH941" s="8"/>
      <c r="CI941" s="8"/>
      <c r="CJ941" s="8"/>
      <c r="CK941" s="8"/>
      <c r="CL941" s="8"/>
      <c r="CM941" s="8"/>
      <c r="CN941" s="8"/>
      <c r="CO941" s="8"/>
      <c r="CP941" s="8"/>
      <c r="CQ941" s="8"/>
      <c r="CR941" s="8"/>
      <c r="CS941" s="8"/>
    </row>
    <row r="942" ht="14.25" customHeight="1">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c r="BC942" s="15"/>
      <c r="BD942" s="15"/>
      <c r="BE942" s="15"/>
      <c r="BF942" s="15"/>
      <c r="BG942" s="15"/>
      <c r="BH942" s="15"/>
      <c r="BI942" s="15"/>
      <c r="BJ942" s="15"/>
      <c r="BK942" s="15"/>
      <c r="BL942" s="15"/>
      <c r="BM942" s="15"/>
      <c r="BN942" s="15"/>
      <c r="BO942" s="15"/>
      <c r="BP942" s="15"/>
      <c r="BQ942" s="15"/>
      <c r="BR942" s="15"/>
      <c r="BS942" s="15"/>
      <c r="BT942" s="15"/>
      <c r="BU942" s="15"/>
      <c r="BV942" s="15"/>
      <c r="BW942" s="15"/>
      <c r="BX942" s="15"/>
      <c r="BY942" s="15"/>
      <c r="BZ942" s="15"/>
      <c r="CA942" s="8"/>
      <c r="CB942" s="8"/>
      <c r="CC942" s="8"/>
      <c r="CD942" s="8"/>
      <c r="CE942" s="8"/>
      <c r="CF942" s="8"/>
      <c r="CG942" s="8"/>
      <c r="CH942" s="8"/>
      <c r="CI942" s="8"/>
      <c r="CJ942" s="8"/>
      <c r="CK942" s="8"/>
      <c r="CL942" s="8"/>
      <c r="CM942" s="8"/>
      <c r="CN942" s="8"/>
      <c r="CO942" s="8"/>
      <c r="CP942" s="8"/>
      <c r="CQ942" s="8"/>
      <c r="CR942" s="8"/>
      <c r="CS942" s="8"/>
    </row>
    <row r="943" ht="14.25" customHeight="1">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c r="AA943" s="15"/>
      <c r="AB943" s="15"/>
      <c r="AC943" s="15"/>
      <c r="AD943" s="15"/>
      <c r="AE943" s="15"/>
      <c r="AF943" s="15"/>
      <c r="AG943" s="15"/>
      <c r="AH943" s="15"/>
      <c r="AI943" s="15"/>
      <c r="AJ943" s="15"/>
      <c r="AK943" s="15"/>
      <c r="AL943" s="15"/>
      <c r="AM943" s="15"/>
      <c r="AN943" s="15"/>
      <c r="AO943" s="15"/>
      <c r="AP943" s="15"/>
      <c r="AQ943" s="15"/>
      <c r="AR943" s="15"/>
      <c r="AS943" s="15"/>
      <c r="AT943" s="15"/>
      <c r="AU943" s="15"/>
      <c r="AV943" s="15"/>
      <c r="AW943" s="15"/>
      <c r="AX943" s="15"/>
      <c r="AY943" s="15"/>
      <c r="AZ943" s="15"/>
      <c r="BA943" s="15"/>
      <c r="BB943" s="15"/>
      <c r="BC943" s="15"/>
      <c r="BD943" s="15"/>
      <c r="BE943" s="15"/>
      <c r="BF943" s="15"/>
      <c r="BG943" s="15"/>
      <c r="BH943" s="15"/>
      <c r="BI943" s="15"/>
      <c r="BJ943" s="15"/>
      <c r="BK943" s="15"/>
      <c r="BL943" s="15"/>
      <c r="BM943" s="15"/>
      <c r="BN943" s="15"/>
      <c r="BO943" s="15"/>
      <c r="BP943" s="15"/>
      <c r="BQ943" s="15"/>
      <c r="BR943" s="15"/>
      <c r="BS943" s="15"/>
      <c r="BT943" s="15"/>
      <c r="BU943" s="15"/>
      <c r="BV943" s="15"/>
      <c r="BW943" s="15"/>
      <c r="BX943" s="15"/>
      <c r="BY943" s="15"/>
      <c r="BZ943" s="15"/>
      <c r="CA943" s="8"/>
      <c r="CB943" s="8"/>
      <c r="CC943" s="8"/>
      <c r="CD943" s="8"/>
      <c r="CE943" s="8"/>
      <c r="CF943" s="8"/>
      <c r="CG943" s="8"/>
      <c r="CH943" s="8"/>
      <c r="CI943" s="8"/>
      <c r="CJ943" s="8"/>
      <c r="CK943" s="8"/>
      <c r="CL943" s="8"/>
      <c r="CM943" s="8"/>
      <c r="CN943" s="8"/>
      <c r="CO943" s="8"/>
      <c r="CP943" s="8"/>
      <c r="CQ943" s="8"/>
      <c r="CR943" s="8"/>
      <c r="CS943" s="8"/>
    </row>
    <row r="944" ht="14.25" customHeight="1">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c r="BC944" s="15"/>
      <c r="BD944" s="15"/>
      <c r="BE944" s="15"/>
      <c r="BF944" s="15"/>
      <c r="BG944" s="15"/>
      <c r="BH944" s="15"/>
      <c r="BI944" s="15"/>
      <c r="BJ944" s="15"/>
      <c r="BK944" s="15"/>
      <c r="BL944" s="15"/>
      <c r="BM944" s="15"/>
      <c r="BN944" s="15"/>
      <c r="BO944" s="15"/>
      <c r="BP944" s="15"/>
      <c r="BQ944" s="15"/>
      <c r="BR944" s="15"/>
      <c r="BS944" s="15"/>
      <c r="BT944" s="15"/>
      <c r="BU944" s="15"/>
      <c r="BV944" s="15"/>
      <c r="BW944" s="15"/>
      <c r="BX944" s="15"/>
      <c r="BY944" s="15"/>
      <c r="BZ944" s="15"/>
      <c r="CA944" s="8"/>
      <c r="CB944" s="8"/>
      <c r="CC944" s="8"/>
      <c r="CD944" s="8"/>
      <c r="CE944" s="8"/>
      <c r="CF944" s="8"/>
      <c r="CG944" s="8"/>
      <c r="CH944" s="8"/>
      <c r="CI944" s="8"/>
      <c r="CJ944" s="8"/>
      <c r="CK944" s="8"/>
      <c r="CL944" s="8"/>
      <c r="CM944" s="8"/>
      <c r="CN944" s="8"/>
      <c r="CO944" s="8"/>
      <c r="CP944" s="8"/>
      <c r="CQ944" s="8"/>
      <c r="CR944" s="8"/>
      <c r="CS944" s="8"/>
    </row>
    <row r="945" ht="14.25" customHeight="1">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c r="AA945" s="15"/>
      <c r="AB945" s="15"/>
      <c r="AC945" s="15"/>
      <c r="AD945" s="15"/>
      <c r="AE945" s="15"/>
      <c r="AF945" s="15"/>
      <c r="AG945" s="15"/>
      <c r="AH945" s="15"/>
      <c r="AI945" s="15"/>
      <c r="AJ945" s="15"/>
      <c r="AK945" s="15"/>
      <c r="AL945" s="15"/>
      <c r="AM945" s="15"/>
      <c r="AN945" s="15"/>
      <c r="AO945" s="15"/>
      <c r="AP945" s="15"/>
      <c r="AQ945" s="15"/>
      <c r="AR945" s="15"/>
      <c r="AS945" s="15"/>
      <c r="AT945" s="15"/>
      <c r="AU945" s="15"/>
      <c r="AV945" s="15"/>
      <c r="AW945" s="15"/>
      <c r="AX945" s="15"/>
      <c r="AY945" s="15"/>
      <c r="AZ945" s="15"/>
      <c r="BA945" s="15"/>
      <c r="BB945" s="15"/>
      <c r="BC945" s="15"/>
      <c r="BD945" s="15"/>
      <c r="BE945" s="15"/>
      <c r="BF945" s="15"/>
      <c r="BG945" s="15"/>
      <c r="BH945" s="15"/>
      <c r="BI945" s="15"/>
      <c r="BJ945" s="15"/>
      <c r="BK945" s="15"/>
      <c r="BL945" s="15"/>
      <c r="BM945" s="15"/>
      <c r="BN945" s="15"/>
      <c r="BO945" s="15"/>
      <c r="BP945" s="15"/>
      <c r="BQ945" s="15"/>
      <c r="BR945" s="15"/>
      <c r="BS945" s="15"/>
      <c r="BT945" s="15"/>
      <c r="BU945" s="15"/>
      <c r="BV945" s="15"/>
      <c r="BW945" s="15"/>
      <c r="BX945" s="15"/>
      <c r="BY945" s="15"/>
      <c r="BZ945" s="15"/>
      <c r="CA945" s="8"/>
      <c r="CB945" s="8"/>
      <c r="CC945" s="8"/>
      <c r="CD945" s="8"/>
      <c r="CE945" s="8"/>
      <c r="CF945" s="8"/>
      <c r="CG945" s="8"/>
      <c r="CH945" s="8"/>
      <c r="CI945" s="8"/>
      <c r="CJ945" s="8"/>
      <c r="CK945" s="8"/>
      <c r="CL945" s="8"/>
      <c r="CM945" s="8"/>
      <c r="CN945" s="8"/>
      <c r="CO945" s="8"/>
      <c r="CP945" s="8"/>
      <c r="CQ945" s="8"/>
      <c r="CR945" s="8"/>
      <c r="CS945" s="8"/>
    </row>
    <row r="946" ht="14.25" customHeight="1">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c r="BC946" s="15"/>
      <c r="BD946" s="15"/>
      <c r="BE946" s="15"/>
      <c r="BF946" s="15"/>
      <c r="BG946" s="15"/>
      <c r="BH946" s="15"/>
      <c r="BI946" s="15"/>
      <c r="BJ946" s="15"/>
      <c r="BK946" s="15"/>
      <c r="BL946" s="15"/>
      <c r="BM946" s="15"/>
      <c r="BN946" s="15"/>
      <c r="BO946" s="15"/>
      <c r="BP946" s="15"/>
      <c r="BQ946" s="15"/>
      <c r="BR946" s="15"/>
      <c r="BS946" s="15"/>
      <c r="BT946" s="15"/>
      <c r="BU946" s="15"/>
      <c r="BV946" s="15"/>
      <c r="BW946" s="15"/>
      <c r="BX946" s="15"/>
      <c r="BY946" s="15"/>
      <c r="BZ946" s="15"/>
      <c r="CA946" s="8"/>
      <c r="CB946" s="8"/>
      <c r="CC946" s="8"/>
      <c r="CD946" s="8"/>
      <c r="CE946" s="8"/>
      <c r="CF946" s="8"/>
      <c r="CG946" s="8"/>
      <c r="CH946" s="8"/>
      <c r="CI946" s="8"/>
      <c r="CJ946" s="8"/>
      <c r="CK946" s="8"/>
      <c r="CL946" s="8"/>
      <c r="CM946" s="8"/>
      <c r="CN946" s="8"/>
      <c r="CO946" s="8"/>
      <c r="CP946" s="8"/>
      <c r="CQ946" s="8"/>
      <c r="CR946" s="8"/>
      <c r="CS946" s="8"/>
    </row>
    <row r="947" ht="14.25" customHeight="1">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c r="AA947" s="15"/>
      <c r="AB947" s="15"/>
      <c r="AC947" s="15"/>
      <c r="AD947" s="15"/>
      <c r="AE947" s="15"/>
      <c r="AF947" s="15"/>
      <c r="AG947" s="15"/>
      <c r="AH947" s="15"/>
      <c r="AI947" s="15"/>
      <c r="AJ947" s="15"/>
      <c r="AK947" s="15"/>
      <c r="AL947" s="15"/>
      <c r="AM947" s="15"/>
      <c r="AN947" s="15"/>
      <c r="AO947" s="15"/>
      <c r="AP947" s="15"/>
      <c r="AQ947" s="15"/>
      <c r="AR947" s="15"/>
      <c r="AS947" s="15"/>
      <c r="AT947" s="15"/>
      <c r="AU947" s="15"/>
      <c r="AV947" s="15"/>
      <c r="AW947" s="15"/>
      <c r="AX947" s="15"/>
      <c r="AY947" s="15"/>
      <c r="AZ947" s="15"/>
      <c r="BA947" s="15"/>
      <c r="BB947" s="15"/>
      <c r="BC947" s="15"/>
      <c r="BD947" s="15"/>
      <c r="BE947" s="15"/>
      <c r="BF947" s="15"/>
      <c r="BG947" s="15"/>
      <c r="BH947" s="15"/>
      <c r="BI947" s="15"/>
      <c r="BJ947" s="15"/>
      <c r="BK947" s="15"/>
      <c r="BL947" s="15"/>
      <c r="BM947" s="15"/>
      <c r="BN947" s="15"/>
      <c r="BO947" s="15"/>
      <c r="BP947" s="15"/>
      <c r="BQ947" s="15"/>
      <c r="BR947" s="15"/>
      <c r="BS947" s="15"/>
      <c r="BT947" s="15"/>
      <c r="BU947" s="15"/>
      <c r="BV947" s="15"/>
      <c r="BW947" s="15"/>
      <c r="BX947" s="15"/>
      <c r="BY947" s="15"/>
      <c r="BZ947" s="15"/>
      <c r="CA947" s="8"/>
      <c r="CB947" s="8"/>
      <c r="CC947" s="8"/>
      <c r="CD947" s="8"/>
      <c r="CE947" s="8"/>
      <c r="CF947" s="8"/>
      <c r="CG947" s="8"/>
      <c r="CH947" s="8"/>
      <c r="CI947" s="8"/>
      <c r="CJ947" s="8"/>
      <c r="CK947" s="8"/>
      <c r="CL947" s="8"/>
      <c r="CM947" s="8"/>
      <c r="CN947" s="8"/>
      <c r="CO947" s="8"/>
      <c r="CP947" s="8"/>
      <c r="CQ947" s="8"/>
      <c r="CR947" s="8"/>
      <c r="CS947" s="8"/>
    </row>
    <row r="948" ht="14.25" customHeight="1">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c r="BC948" s="15"/>
      <c r="BD948" s="15"/>
      <c r="BE948" s="15"/>
      <c r="BF948" s="15"/>
      <c r="BG948" s="15"/>
      <c r="BH948" s="15"/>
      <c r="BI948" s="15"/>
      <c r="BJ948" s="15"/>
      <c r="BK948" s="15"/>
      <c r="BL948" s="15"/>
      <c r="BM948" s="15"/>
      <c r="BN948" s="15"/>
      <c r="BO948" s="15"/>
      <c r="BP948" s="15"/>
      <c r="BQ948" s="15"/>
      <c r="BR948" s="15"/>
      <c r="BS948" s="15"/>
      <c r="BT948" s="15"/>
      <c r="BU948" s="15"/>
      <c r="BV948" s="15"/>
      <c r="BW948" s="15"/>
      <c r="BX948" s="15"/>
      <c r="BY948" s="15"/>
      <c r="BZ948" s="15"/>
      <c r="CA948" s="8"/>
      <c r="CB948" s="8"/>
      <c r="CC948" s="8"/>
      <c r="CD948" s="8"/>
      <c r="CE948" s="8"/>
      <c r="CF948" s="8"/>
      <c r="CG948" s="8"/>
      <c r="CH948" s="8"/>
      <c r="CI948" s="8"/>
      <c r="CJ948" s="8"/>
      <c r="CK948" s="8"/>
      <c r="CL948" s="8"/>
      <c r="CM948" s="8"/>
      <c r="CN948" s="8"/>
      <c r="CO948" s="8"/>
      <c r="CP948" s="8"/>
      <c r="CQ948" s="8"/>
      <c r="CR948" s="8"/>
      <c r="CS948" s="8"/>
    </row>
    <row r="949" ht="14.25" customHeight="1">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c r="AA949" s="15"/>
      <c r="AB949" s="15"/>
      <c r="AC949" s="15"/>
      <c r="AD949" s="15"/>
      <c r="AE949" s="15"/>
      <c r="AF949" s="15"/>
      <c r="AG949" s="15"/>
      <c r="AH949" s="15"/>
      <c r="AI949" s="15"/>
      <c r="AJ949" s="15"/>
      <c r="AK949" s="15"/>
      <c r="AL949" s="15"/>
      <c r="AM949" s="15"/>
      <c r="AN949" s="15"/>
      <c r="AO949" s="15"/>
      <c r="AP949" s="15"/>
      <c r="AQ949" s="15"/>
      <c r="AR949" s="15"/>
      <c r="AS949" s="15"/>
      <c r="AT949" s="15"/>
      <c r="AU949" s="15"/>
      <c r="AV949" s="15"/>
      <c r="AW949" s="15"/>
      <c r="AX949" s="15"/>
      <c r="AY949" s="15"/>
      <c r="AZ949" s="15"/>
      <c r="BA949" s="15"/>
      <c r="BB949" s="15"/>
      <c r="BC949" s="15"/>
      <c r="BD949" s="15"/>
      <c r="BE949" s="15"/>
      <c r="BF949" s="15"/>
      <c r="BG949" s="15"/>
      <c r="BH949" s="15"/>
      <c r="BI949" s="15"/>
      <c r="BJ949" s="15"/>
      <c r="BK949" s="15"/>
      <c r="BL949" s="15"/>
      <c r="BM949" s="15"/>
      <c r="BN949" s="15"/>
      <c r="BO949" s="15"/>
      <c r="BP949" s="15"/>
      <c r="BQ949" s="15"/>
      <c r="BR949" s="15"/>
      <c r="BS949" s="15"/>
      <c r="BT949" s="15"/>
      <c r="BU949" s="15"/>
      <c r="BV949" s="15"/>
      <c r="BW949" s="15"/>
      <c r="BX949" s="15"/>
      <c r="BY949" s="15"/>
      <c r="BZ949" s="15"/>
      <c r="CA949" s="8"/>
      <c r="CB949" s="8"/>
      <c r="CC949" s="8"/>
      <c r="CD949" s="8"/>
      <c r="CE949" s="8"/>
      <c r="CF949" s="8"/>
      <c r="CG949" s="8"/>
      <c r="CH949" s="8"/>
      <c r="CI949" s="8"/>
      <c r="CJ949" s="8"/>
      <c r="CK949" s="8"/>
      <c r="CL949" s="8"/>
      <c r="CM949" s="8"/>
      <c r="CN949" s="8"/>
      <c r="CO949" s="8"/>
      <c r="CP949" s="8"/>
      <c r="CQ949" s="8"/>
      <c r="CR949" s="8"/>
      <c r="CS949" s="8"/>
    </row>
    <row r="950" ht="14.25" customHeight="1">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c r="BC950" s="15"/>
      <c r="BD950" s="15"/>
      <c r="BE950" s="15"/>
      <c r="BF950" s="15"/>
      <c r="BG950" s="15"/>
      <c r="BH950" s="15"/>
      <c r="BI950" s="15"/>
      <c r="BJ950" s="15"/>
      <c r="BK950" s="15"/>
      <c r="BL950" s="15"/>
      <c r="BM950" s="15"/>
      <c r="BN950" s="15"/>
      <c r="BO950" s="15"/>
      <c r="BP950" s="15"/>
      <c r="BQ950" s="15"/>
      <c r="BR950" s="15"/>
      <c r="BS950" s="15"/>
      <c r="BT950" s="15"/>
      <c r="BU950" s="15"/>
      <c r="BV950" s="15"/>
      <c r="BW950" s="15"/>
      <c r="BX950" s="15"/>
      <c r="BY950" s="15"/>
      <c r="BZ950" s="15"/>
      <c r="CA950" s="8"/>
      <c r="CB950" s="8"/>
      <c r="CC950" s="8"/>
      <c r="CD950" s="8"/>
      <c r="CE950" s="8"/>
      <c r="CF950" s="8"/>
      <c r="CG950" s="8"/>
      <c r="CH950" s="8"/>
      <c r="CI950" s="8"/>
      <c r="CJ950" s="8"/>
      <c r="CK950" s="8"/>
      <c r="CL950" s="8"/>
      <c r="CM950" s="8"/>
      <c r="CN950" s="8"/>
      <c r="CO950" s="8"/>
      <c r="CP950" s="8"/>
      <c r="CQ950" s="8"/>
      <c r="CR950" s="8"/>
      <c r="CS950" s="8"/>
    </row>
    <row r="951" ht="14.25" customHeight="1">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c r="AA951" s="15"/>
      <c r="AB951" s="15"/>
      <c r="AC951" s="15"/>
      <c r="AD951" s="15"/>
      <c r="AE951" s="15"/>
      <c r="AF951" s="15"/>
      <c r="AG951" s="15"/>
      <c r="AH951" s="15"/>
      <c r="AI951" s="15"/>
      <c r="AJ951" s="15"/>
      <c r="AK951" s="15"/>
      <c r="AL951" s="15"/>
      <c r="AM951" s="15"/>
      <c r="AN951" s="15"/>
      <c r="AO951" s="15"/>
      <c r="AP951" s="15"/>
      <c r="AQ951" s="15"/>
      <c r="AR951" s="15"/>
      <c r="AS951" s="15"/>
      <c r="AT951" s="15"/>
      <c r="AU951" s="15"/>
      <c r="AV951" s="15"/>
      <c r="AW951" s="15"/>
      <c r="AX951" s="15"/>
      <c r="AY951" s="15"/>
      <c r="AZ951" s="15"/>
      <c r="BA951" s="15"/>
      <c r="BB951" s="15"/>
      <c r="BC951" s="15"/>
      <c r="BD951" s="15"/>
      <c r="BE951" s="15"/>
      <c r="BF951" s="15"/>
      <c r="BG951" s="15"/>
      <c r="BH951" s="15"/>
      <c r="BI951" s="15"/>
      <c r="BJ951" s="15"/>
      <c r="BK951" s="15"/>
      <c r="BL951" s="15"/>
      <c r="BM951" s="15"/>
      <c r="BN951" s="15"/>
      <c r="BO951" s="15"/>
      <c r="BP951" s="15"/>
      <c r="BQ951" s="15"/>
      <c r="BR951" s="15"/>
      <c r="BS951" s="15"/>
      <c r="BT951" s="15"/>
      <c r="BU951" s="15"/>
      <c r="BV951" s="15"/>
      <c r="BW951" s="15"/>
      <c r="BX951" s="15"/>
      <c r="BY951" s="15"/>
      <c r="BZ951" s="15"/>
      <c r="CA951" s="8"/>
      <c r="CB951" s="8"/>
      <c r="CC951" s="8"/>
      <c r="CD951" s="8"/>
      <c r="CE951" s="8"/>
      <c r="CF951" s="8"/>
      <c r="CG951" s="8"/>
      <c r="CH951" s="8"/>
      <c r="CI951" s="8"/>
      <c r="CJ951" s="8"/>
      <c r="CK951" s="8"/>
      <c r="CL951" s="8"/>
      <c r="CM951" s="8"/>
      <c r="CN951" s="8"/>
      <c r="CO951" s="8"/>
      <c r="CP951" s="8"/>
      <c r="CQ951" s="8"/>
      <c r="CR951" s="8"/>
      <c r="CS951" s="8"/>
    </row>
    <row r="952" ht="14.25" customHeight="1">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c r="BC952" s="15"/>
      <c r="BD952" s="15"/>
      <c r="BE952" s="15"/>
      <c r="BF952" s="15"/>
      <c r="BG952" s="15"/>
      <c r="BH952" s="15"/>
      <c r="BI952" s="15"/>
      <c r="BJ952" s="15"/>
      <c r="BK952" s="15"/>
      <c r="BL952" s="15"/>
      <c r="BM952" s="15"/>
      <c r="BN952" s="15"/>
      <c r="BO952" s="15"/>
      <c r="BP952" s="15"/>
      <c r="BQ952" s="15"/>
      <c r="BR952" s="15"/>
      <c r="BS952" s="15"/>
      <c r="BT952" s="15"/>
      <c r="BU952" s="15"/>
      <c r="BV952" s="15"/>
      <c r="BW952" s="15"/>
      <c r="BX952" s="15"/>
      <c r="BY952" s="15"/>
      <c r="BZ952" s="15"/>
      <c r="CA952" s="8"/>
      <c r="CB952" s="8"/>
      <c r="CC952" s="8"/>
      <c r="CD952" s="8"/>
      <c r="CE952" s="8"/>
      <c r="CF952" s="8"/>
      <c r="CG952" s="8"/>
      <c r="CH952" s="8"/>
      <c r="CI952" s="8"/>
      <c r="CJ952" s="8"/>
      <c r="CK952" s="8"/>
      <c r="CL952" s="8"/>
      <c r="CM952" s="8"/>
      <c r="CN952" s="8"/>
      <c r="CO952" s="8"/>
      <c r="CP952" s="8"/>
      <c r="CQ952" s="8"/>
      <c r="CR952" s="8"/>
      <c r="CS952" s="8"/>
    </row>
    <row r="953" ht="14.25" customHeight="1">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c r="AA953" s="15"/>
      <c r="AB953" s="15"/>
      <c r="AC953" s="15"/>
      <c r="AD953" s="15"/>
      <c r="AE953" s="15"/>
      <c r="AF953" s="15"/>
      <c r="AG953" s="15"/>
      <c r="AH953" s="15"/>
      <c r="AI953" s="15"/>
      <c r="AJ953" s="15"/>
      <c r="AK953" s="15"/>
      <c r="AL953" s="15"/>
      <c r="AM953" s="15"/>
      <c r="AN953" s="15"/>
      <c r="AO953" s="15"/>
      <c r="AP953" s="15"/>
      <c r="AQ953" s="15"/>
      <c r="AR953" s="15"/>
      <c r="AS953" s="15"/>
      <c r="AT953" s="15"/>
      <c r="AU953" s="15"/>
      <c r="AV953" s="15"/>
      <c r="AW953" s="15"/>
      <c r="AX953" s="15"/>
      <c r="AY953" s="15"/>
      <c r="AZ953" s="15"/>
      <c r="BA953" s="15"/>
      <c r="BB953" s="15"/>
      <c r="BC953" s="15"/>
      <c r="BD953" s="15"/>
      <c r="BE953" s="15"/>
      <c r="BF953" s="15"/>
      <c r="BG953" s="15"/>
      <c r="BH953" s="15"/>
      <c r="BI953" s="15"/>
      <c r="BJ953" s="15"/>
      <c r="BK953" s="15"/>
      <c r="BL953" s="15"/>
      <c r="BM953" s="15"/>
      <c r="BN953" s="15"/>
      <c r="BO953" s="15"/>
      <c r="BP953" s="15"/>
      <c r="BQ953" s="15"/>
      <c r="BR953" s="15"/>
      <c r="BS953" s="15"/>
      <c r="BT953" s="15"/>
      <c r="BU953" s="15"/>
      <c r="BV953" s="15"/>
      <c r="BW953" s="15"/>
      <c r="BX953" s="15"/>
      <c r="BY953" s="15"/>
      <c r="BZ953" s="15"/>
      <c r="CA953" s="8"/>
      <c r="CB953" s="8"/>
      <c r="CC953" s="8"/>
      <c r="CD953" s="8"/>
      <c r="CE953" s="8"/>
      <c r="CF953" s="8"/>
      <c r="CG953" s="8"/>
      <c r="CH953" s="8"/>
      <c r="CI953" s="8"/>
      <c r="CJ953" s="8"/>
      <c r="CK953" s="8"/>
      <c r="CL953" s="8"/>
      <c r="CM953" s="8"/>
      <c r="CN953" s="8"/>
      <c r="CO953" s="8"/>
      <c r="CP953" s="8"/>
      <c r="CQ953" s="8"/>
      <c r="CR953" s="8"/>
      <c r="CS953" s="8"/>
    </row>
    <row r="954" ht="14.25" customHeight="1">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c r="BC954" s="15"/>
      <c r="BD954" s="15"/>
      <c r="BE954" s="15"/>
      <c r="BF954" s="15"/>
      <c r="BG954" s="15"/>
      <c r="BH954" s="15"/>
      <c r="BI954" s="15"/>
      <c r="BJ954" s="15"/>
      <c r="BK954" s="15"/>
      <c r="BL954" s="15"/>
      <c r="BM954" s="15"/>
      <c r="BN954" s="15"/>
      <c r="BO954" s="15"/>
      <c r="BP954" s="15"/>
      <c r="BQ954" s="15"/>
      <c r="BR954" s="15"/>
      <c r="BS954" s="15"/>
      <c r="BT954" s="15"/>
      <c r="BU954" s="15"/>
      <c r="BV954" s="15"/>
      <c r="BW954" s="15"/>
      <c r="BX954" s="15"/>
      <c r="BY954" s="15"/>
      <c r="BZ954" s="15"/>
      <c r="CA954" s="8"/>
      <c r="CB954" s="8"/>
      <c r="CC954" s="8"/>
      <c r="CD954" s="8"/>
      <c r="CE954" s="8"/>
      <c r="CF954" s="8"/>
      <c r="CG954" s="8"/>
      <c r="CH954" s="8"/>
      <c r="CI954" s="8"/>
      <c r="CJ954" s="8"/>
      <c r="CK954" s="8"/>
      <c r="CL954" s="8"/>
      <c r="CM954" s="8"/>
      <c r="CN954" s="8"/>
      <c r="CO954" s="8"/>
      <c r="CP954" s="8"/>
      <c r="CQ954" s="8"/>
      <c r="CR954" s="8"/>
      <c r="CS954" s="8"/>
    </row>
    <row r="955" ht="14.25" customHeight="1">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c r="AA955" s="15"/>
      <c r="AB955" s="15"/>
      <c r="AC955" s="15"/>
      <c r="AD955" s="15"/>
      <c r="AE955" s="15"/>
      <c r="AF955" s="15"/>
      <c r="AG955" s="15"/>
      <c r="AH955" s="15"/>
      <c r="AI955" s="15"/>
      <c r="AJ955" s="15"/>
      <c r="AK955" s="15"/>
      <c r="AL955" s="15"/>
      <c r="AM955" s="15"/>
      <c r="AN955" s="15"/>
      <c r="AO955" s="15"/>
      <c r="AP955" s="15"/>
      <c r="AQ955" s="15"/>
      <c r="AR955" s="15"/>
      <c r="AS955" s="15"/>
      <c r="AT955" s="15"/>
      <c r="AU955" s="15"/>
      <c r="AV955" s="15"/>
      <c r="AW955" s="15"/>
      <c r="AX955" s="15"/>
      <c r="AY955" s="15"/>
      <c r="AZ955" s="15"/>
      <c r="BA955" s="15"/>
      <c r="BB955" s="15"/>
      <c r="BC955" s="15"/>
      <c r="BD955" s="15"/>
      <c r="BE955" s="15"/>
      <c r="BF955" s="15"/>
      <c r="BG955" s="15"/>
      <c r="BH955" s="15"/>
      <c r="BI955" s="15"/>
      <c r="BJ955" s="15"/>
      <c r="BK955" s="15"/>
      <c r="BL955" s="15"/>
      <c r="BM955" s="15"/>
      <c r="BN955" s="15"/>
      <c r="BO955" s="15"/>
      <c r="BP955" s="15"/>
      <c r="BQ955" s="15"/>
      <c r="BR955" s="15"/>
      <c r="BS955" s="15"/>
      <c r="BT955" s="15"/>
      <c r="BU955" s="15"/>
      <c r="BV955" s="15"/>
      <c r="BW955" s="15"/>
      <c r="BX955" s="15"/>
      <c r="BY955" s="15"/>
      <c r="BZ955" s="15"/>
      <c r="CA955" s="8"/>
      <c r="CB955" s="8"/>
      <c r="CC955" s="8"/>
      <c r="CD955" s="8"/>
      <c r="CE955" s="8"/>
      <c r="CF955" s="8"/>
      <c r="CG955" s="8"/>
      <c r="CH955" s="8"/>
      <c r="CI955" s="8"/>
      <c r="CJ955" s="8"/>
      <c r="CK955" s="8"/>
      <c r="CL955" s="8"/>
      <c r="CM955" s="8"/>
      <c r="CN955" s="8"/>
      <c r="CO955" s="8"/>
      <c r="CP955" s="8"/>
      <c r="CQ955" s="8"/>
      <c r="CR955" s="8"/>
      <c r="CS955" s="8"/>
    </row>
    <row r="956" ht="14.25" customHeight="1">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c r="BC956" s="15"/>
      <c r="BD956" s="15"/>
      <c r="BE956" s="15"/>
      <c r="BF956" s="15"/>
      <c r="BG956" s="15"/>
      <c r="BH956" s="15"/>
      <c r="BI956" s="15"/>
      <c r="BJ956" s="15"/>
      <c r="BK956" s="15"/>
      <c r="BL956" s="15"/>
      <c r="BM956" s="15"/>
      <c r="BN956" s="15"/>
      <c r="BO956" s="15"/>
      <c r="BP956" s="15"/>
      <c r="BQ956" s="15"/>
      <c r="BR956" s="15"/>
      <c r="BS956" s="15"/>
      <c r="BT956" s="15"/>
      <c r="BU956" s="15"/>
      <c r="BV956" s="15"/>
      <c r="BW956" s="15"/>
      <c r="BX956" s="15"/>
      <c r="BY956" s="15"/>
      <c r="BZ956" s="15"/>
      <c r="CA956" s="8"/>
      <c r="CB956" s="8"/>
      <c r="CC956" s="8"/>
      <c r="CD956" s="8"/>
      <c r="CE956" s="8"/>
      <c r="CF956" s="8"/>
      <c r="CG956" s="8"/>
      <c r="CH956" s="8"/>
      <c r="CI956" s="8"/>
      <c r="CJ956" s="8"/>
      <c r="CK956" s="8"/>
      <c r="CL956" s="8"/>
      <c r="CM956" s="8"/>
      <c r="CN956" s="8"/>
      <c r="CO956" s="8"/>
      <c r="CP956" s="8"/>
      <c r="CQ956" s="8"/>
      <c r="CR956" s="8"/>
      <c r="CS956" s="8"/>
    </row>
    <row r="957" ht="14.25" customHeight="1">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c r="AA957" s="15"/>
      <c r="AB957" s="15"/>
      <c r="AC957" s="15"/>
      <c r="AD957" s="15"/>
      <c r="AE957" s="15"/>
      <c r="AF957" s="15"/>
      <c r="AG957" s="15"/>
      <c r="AH957" s="15"/>
      <c r="AI957" s="15"/>
      <c r="AJ957" s="15"/>
      <c r="AK957" s="15"/>
      <c r="AL957" s="15"/>
      <c r="AM957" s="15"/>
      <c r="AN957" s="15"/>
      <c r="AO957" s="15"/>
      <c r="AP957" s="15"/>
      <c r="AQ957" s="15"/>
      <c r="AR957" s="15"/>
      <c r="AS957" s="15"/>
      <c r="AT957" s="15"/>
      <c r="AU957" s="15"/>
      <c r="AV957" s="15"/>
      <c r="AW957" s="15"/>
      <c r="AX957" s="15"/>
      <c r="AY957" s="15"/>
      <c r="AZ957" s="15"/>
      <c r="BA957" s="15"/>
      <c r="BB957" s="15"/>
      <c r="BC957" s="15"/>
      <c r="BD957" s="15"/>
      <c r="BE957" s="15"/>
      <c r="BF957" s="15"/>
      <c r="BG957" s="15"/>
      <c r="BH957" s="15"/>
      <c r="BI957" s="15"/>
      <c r="BJ957" s="15"/>
      <c r="BK957" s="15"/>
      <c r="BL957" s="15"/>
      <c r="BM957" s="15"/>
      <c r="BN957" s="15"/>
      <c r="BO957" s="15"/>
      <c r="BP957" s="15"/>
      <c r="BQ957" s="15"/>
      <c r="BR957" s="15"/>
      <c r="BS957" s="15"/>
      <c r="BT957" s="15"/>
      <c r="BU957" s="15"/>
      <c r="BV957" s="15"/>
      <c r="BW957" s="15"/>
      <c r="BX957" s="15"/>
      <c r="BY957" s="15"/>
      <c r="BZ957" s="15"/>
      <c r="CA957" s="8"/>
      <c r="CB957" s="8"/>
      <c r="CC957" s="8"/>
      <c r="CD957" s="8"/>
      <c r="CE957" s="8"/>
      <c r="CF957" s="8"/>
      <c r="CG957" s="8"/>
      <c r="CH957" s="8"/>
      <c r="CI957" s="8"/>
      <c r="CJ957" s="8"/>
      <c r="CK957" s="8"/>
      <c r="CL957" s="8"/>
      <c r="CM957" s="8"/>
      <c r="CN957" s="8"/>
      <c r="CO957" s="8"/>
      <c r="CP957" s="8"/>
      <c r="CQ957" s="8"/>
      <c r="CR957" s="8"/>
      <c r="CS957" s="8"/>
    </row>
    <row r="958" ht="14.25" customHeight="1">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c r="BC958" s="15"/>
      <c r="BD958" s="15"/>
      <c r="BE958" s="15"/>
      <c r="BF958" s="15"/>
      <c r="BG958" s="15"/>
      <c r="BH958" s="15"/>
      <c r="BI958" s="15"/>
      <c r="BJ958" s="15"/>
      <c r="BK958" s="15"/>
      <c r="BL958" s="15"/>
      <c r="BM958" s="15"/>
      <c r="BN958" s="15"/>
      <c r="BO958" s="15"/>
      <c r="BP958" s="15"/>
      <c r="BQ958" s="15"/>
      <c r="BR958" s="15"/>
      <c r="BS958" s="15"/>
      <c r="BT958" s="15"/>
      <c r="BU958" s="15"/>
      <c r="BV958" s="15"/>
      <c r="BW958" s="15"/>
      <c r="BX958" s="15"/>
      <c r="BY958" s="15"/>
      <c r="BZ958" s="15"/>
      <c r="CA958" s="8"/>
      <c r="CB958" s="8"/>
      <c r="CC958" s="8"/>
      <c r="CD958" s="8"/>
      <c r="CE958" s="8"/>
      <c r="CF958" s="8"/>
      <c r="CG958" s="8"/>
      <c r="CH958" s="8"/>
      <c r="CI958" s="8"/>
      <c r="CJ958" s="8"/>
      <c r="CK958" s="8"/>
      <c r="CL958" s="8"/>
      <c r="CM958" s="8"/>
      <c r="CN958" s="8"/>
      <c r="CO958" s="8"/>
      <c r="CP958" s="8"/>
      <c r="CQ958" s="8"/>
      <c r="CR958" s="8"/>
      <c r="CS958" s="8"/>
    </row>
    <row r="959" ht="14.25" customHeight="1">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c r="AA959" s="15"/>
      <c r="AB959" s="15"/>
      <c r="AC959" s="15"/>
      <c r="AD959" s="15"/>
      <c r="AE959" s="15"/>
      <c r="AF959" s="15"/>
      <c r="AG959" s="15"/>
      <c r="AH959" s="15"/>
      <c r="AI959" s="15"/>
      <c r="AJ959" s="15"/>
      <c r="AK959" s="15"/>
      <c r="AL959" s="15"/>
      <c r="AM959" s="15"/>
      <c r="AN959" s="15"/>
      <c r="AO959" s="15"/>
      <c r="AP959" s="15"/>
      <c r="AQ959" s="15"/>
      <c r="AR959" s="15"/>
      <c r="AS959" s="15"/>
      <c r="AT959" s="15"/>
      <c r="AU959" s="15"/>
      <c r="AV959" s="15"/>
      <c r="AW959" s="15"/>
      <c r="AX959" s="15"/>
      <c r="AY959" s="15"/>
      <c r="AZ959" s="15"/>
      <c r="BA959" s="15"/>
      <c r="BB959" s="15"/>
      <c r="BC959" s="15"/>
      <c r="BD959" s="15"/>
      <c r="BE959" s="15"/>
      <c r="BF959" s="15"/>
      <c r="BG959" s="15"/>
      <c r="BH959" s="15"/>
      <c r="BI959" s="15"/>
      <c r="BJ959" s="15"/>
      <c r="BK959" s="15"/>
      <c r="BL959" s="15"/>
      <c r="BM959" s="15"/>
      <c r="BN959" s="15"/>
      <c r="BO959" s="15"/>
      <c r="BP959" s="15"/>
      <c r="BQ959" s="15"/>
      <c r="BR959" s="15"/>
      <c r="BS959" s="15"/>
      <c r="BT959" s="15"/>
      <c r="BU959" s="15"/>
      <c r="BV959" s="15"/>
      <c r="BW959" s="15"/>
      <c r="BX959" s="15"/>
      <c r="BY959" s="15"/>
      <c r="BZ959" s="15"/>
      <c r="CA959" s="8"/>
      <c r="CB959" s="8"/>
      <c r="CC959" s="8"/>
      <c r="CD959" s="8"/>
      <c r="CE959" s="8"/>
      <c r="CF959" s="8"/>
      <c r="CG959" s="8"/>
      <c r="CH959" s="8"/>
      <c r="CI959" s="8"/>
      <c r="CJ959" s="8"/>
      <c r="CK959" s="8"/>
      <c r="CL959" s="8"/>
      <c r="CM959" s="8"/>
      <c r="CN959" s="8"/>
      <c r="CO959" s="8"/>
      <c r="CP959" s="8"/>
      <c r="CQ959" s="8"/>
      <c r="CR959" s="8"/>
      <c r="CS959" s="8"/>
    </row>
    <row r="960" ht="14.25" customHeight="1">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c r="BC960" s="15"/>
      <c r="BD960" s="15"/>
      <c r="BE960" s="15"/>
      <c r="BF960" s="15"/>
      <c r="BG960" s="15"/>
      <c r="BH960" s="15"/>
      <c r="BI960" s="15"/>
      <c r="BJ960" s="15"/>
      <c r="BK960" s="15"/>
      <c r="BL960" s="15"/>
      <c r="BM960" s="15"/>
      <c r="BN960" s="15"/>
      <c r="BO960" s="15"/>
      <c r="BP960" s="15"/>
      <c r="BQ960" s="15"/>
      <c r="BR960" s="15"/>
      <c r="BS960" s="15"/>
      <c r="BT960" s="15"/>
      <c r="BU960" s="15"/>
      <c r="BV960" s="15"/>
      <c r="BW960" s="15"/>
      <c r="BX960" s="15"/>
      <c r="BY960" s="15"/>
      <c r="BZ960" s="15"/>
      <c r="CA960" s="8"/>
      <c r="CB960" s="8"/>
      <c r="CC960" s="8"/>
      <c r="CD960" s="8"/>
      <c r="CE960" s="8"/>
      <c r="CF960" s="8"/>
      <c r="CG960" s="8"/>
      <c r="CH960" s="8"/>
      <c r="CI960" s="8"/>
      <c r="CJ960" s="8"/>
      <c r="CK960" s="8"/>
      <c r="CL960" s="8"/>
      <c r="CM960" s="8"/>
      <c r="CN960" s="8"/>
      <c r="CO960" s="8"/>
      <c r="CP960" s="8"/>
      <c r="CQ960" s="8"/>
      <c r="CR960" s="8"/>
      <c r="CS960" s="8"/>
    </row>
    <row r="961" ht="14.25" customHeight="1">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c r="AA961" s="15"/>
      <c r="AB961" s="15"/>
      <c r="AC961" s="15"/>
      <c r="AD961" s="15"/>
      <c r="AE961" s="15"/>
      <c r="AF961" s="15"/>
      <c r="AG961" s="15"/>
      <c r="AH961" s="15"/>
      <c r="AI961" s="15"/>
      <c r="AJ961" s="15"/>
      <c r="AK961" s="15"/>
      <c r="AL961" s="15"/>
      <c r="AM961" s="15"/>
      <c r="AN961" s="15"/>
      <c r="AO961" s="15"/>
      <c r="AP961" s="15"/>
      <c r="AQ961" s="15"/>
      <c r="AR961" s="15"/>
      <c r="AS961" s="15"/>
      <c r="AT961" s="15"/>
      <c r="AU961" s="15"/>
      <c r="AV961" s="15"/>
      <c r="AW961" s="15"/>
      <c r="AX961" s="15"/>
      <c r="AY961" s="15"/>
      <c r="AZ961" s="15"/>
      <c r="BA961" s="15"/>
      <c r="BB961" s="15"/>
      <c r="BC961" s="15"/>
      <c r="BD961" s="15"/>
      <c r="BE961" s="15"/>
      <c r="BF961" s="15"/>
      <c r="BG961" s="15"/>
      <c r="BH961" s="15"/>
      <c r="BI961" s="15"/>
      <c r="BJ961" s="15"/>
      <c r="BK961" s="15"/>
      <c r="BL961" s="15"/>
      <c r="BM961" s="15"/>
      <c r="BN961" s="15"/>
      <c r="BO961" s="15"/>
      <c r="BP961" s="15"/>
      <c r="BQ961" s="15"/>
      <c r="BR961" s="15"/>
      <c r="BS961" s="15"/>
      <c r="BT961" s="15"/>
      <c r="BU961" s="15"/>
      <c r="BV961" s="15"/>
      <c r="BW961" s="15"/>
      <c r="BX961" s="15"/>
      <c r="BY961" s="15"/>
      <c r="BZ961" s="15"/>
      <c r="CA961" s="8"/>
      <c r="CB961" s="8"/>
      <c r="CC961" s="8"/>
      <c r="CD961" s="8"/>
      <c r="CE961" s="8"/>
      <c r="CF961" s="8"/>
      <c r="CG961" s="8"/>
      <c r="CH961" s="8"/>
      <c r="CI961" s="8"/>
      <c r="CJ961" s="8"/>
      <c r="CK961" s="8"/>
      <c r="CL961" s="8"/>
      <c r="CM961" s="8"/>
      <c r="CN961" s="8"/>
      <c r="CO961" s="8"/>
      <c r="CP961" s="8"/>
      <c r="CQ961" s="8"/>
      <c r="CR961" s="8"/>
      <c r="CS961" s="8"/>
    </row>
    <row r="962" ht="14.25" customHeight="1">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c r="AA962" s="15"/>
      <c r="AB962" s="15"/>
      <c r="AC962" s="15"/>
      <c r="AD962" s="15"/>
      <c r="AE962" s="15"/>
      <c r="AF962" s="15"/>
      <c r="AG962" s="15"/>
      <c r="AH962" s="15"/>
      <c r="AI962" s="15"/>
      <c r="AJ962" s="15"/>
      <c r="AK962" s="15"/>
      <c r="AL962" s="15"/>
      <c r="AM962" s="15"/>
      <c r="AN962" s="15"/>
      <c r="AO962" s="15"/>
      <c r="AP962" s="15"/>
      <c r="AQ962" s="15"/>
      <c r="AR962" s="15"/>
      <c r="AS962" s="15"/>
      <c r="AT962" s="15"/>
      <c r="AU962" s="15"/>
      <c r="AV962" s="15"/>
      <c r="AW962" s="15"/>
      <c r="AX962" s="15"/>
      <c r="AY962" s="15"/>
      <c r="AZ962" s="15"/>
      <c r="BA962" s="15"/>
      <c r="BB962" s="15"/>
      <c r="BC962" s="15"/>
      <c r="BD962" s="15"/>
      <c r="BE962" s="15"/>
      <c r="BF962" s="15"/>
      <c r="BG962" s="15"/>
      <c r="BH962" s="15"/>
      <c r="BI962" s="15"/>
      <c r="BJ962" s="15"/>
      <c r="BK962" s="15"/>
      <c r="BL962" s="15"/>
      <c r="BM962" s="15"/>
      <c r="BN962" s="15"/>
      <c r="BO962" s="15"/>
      <c r="BP962" s="15"/>
      <c r="BQ962" s="15"/>
      <c r="BR962" s="15"/>
      <c r="BS962" s="15"/>
      <c r="BT962" s="15"/>
      <c r="BU962" s="15"/>
      <c r="BV962" s="15"/>
      <c r="BW962" s="15"/>
      <c r="BX962" s="15"/>
      <c r="BY962" s="15"/>
      <c r="BZ962" s="15"/>
      <c r="CA962" s="8"/>
      <c r="CB962" s="8"/>
      <c r="CC962" s="8"/>
      <c r="CD962" s="8"/>
      <c r="CE962" s="8"/>
      <c r="CF962" s="8"/>
      <c r="CG962" s="8"/>
      <c r="CH962" s="8"/>
      <c r="CI962" s="8"/>
      <c r="CJ962" s="8"/>
      <c r="CK962" s="8"/>
      <c r="CL962" s="8"/>
      <c r="CM962" s="8"/>
      <c r="CN962" s="8"/>
      <c r="CO962" s="8"/>
      <c r="CP962" s="8"/>
      <c r="CQ962" s="8"/>
      <c r="CR962" s="8"/>
      <c r="CS962" s="8"/>
    </row>
    <row r="963" ht="14.25" customHeight="1">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c r="AA963" s="15"/>
      <c r="AB963" s="15"/>
      <c r="AC963" s="15"/>
      <c r="AD963" s="15"/>
      <c r="AE963" s="15"/>
      <c r="AF963" s="15"/>
      <c r="AG963" s="15"/>
      <c r="AH963" s="15"/>
      <c r="AI963" s="15"/>
      <c r="AJ963" s="15"/>
      <c r="AK963" s="15"/>
      <c r="AL963" s="15"/>
      <c r="AM963" s="15"/>
      <c r="AN963" s="15"/>
      <c r="AO963" s="15"/>
      <c r="AP963" s="15"/>
      <c r="AQ963" s="15"/>
      <c r="AR963" s="15"/>
      <c r="AS963" s="15"/>
      <c r="AT963" s="15"/>
      <c r="AU963" s="15"/>
      <c r="AV963" s="15"/>
      <c r="AW963" s="15"/>
      <c r="AX963" s="15"/>
      <c r="AY963" s="15"/>
      <c r="AZ963" s="15"/>
      <c r="BA963" s="15"/>
      <c r="BB963" s="15"/>
      <c r="BC963" s="15"/>
      <c r="BD963" s="15"/>
      <c r="BE963" s="15"/>
      <c r="BF963" s="15"/>
      <c r="BG963" s="15"/>
      <c r="BH963" s="15"/>
      <c r="BI963" s="15"/>
      <c r="BJ963" s="15"/>
      <c r="BK963" s="15"/>
      <c r="BL963" s="15"/>
      <c r="BM963" s="15"/>
      <c r="BN963" s="15"/>
      <c r="BO963" s="15"/>
      <c r="BP963" s="15"/>
      <c r="BQ963" s="15"/>
      <c r="BR963" s="15"/>
      <c r="BS963" s="15"/>
      <c r="BT963" s="15"/>
      <c r="BU963" s="15"/>
      <c r="BV963" s="15"/>
      <c r="BW963" s="15"/>
      <c r="BX963" s="15"/>
      <c r="BY963" s="15"/>
      <c r="BZ963" s="15"/>
      <c r="CA963" s="8"/>
      <c r="CB963" s="8"/>
      <c r="CC963" s="8"/>
      <c r="CD963" s="8"/>
      <c r="CE963" s="8"/>
      <c r="CF963" s="8"/>
      <c r="CG963" s="8"/>
      <c r="CH963" s="8"/>
      <c r="CI963" s="8"/>
      <c r="CJ963" s="8"/>
      <c r="CK963" s="8"/>
      <c r="CL963" s="8"/>
      <c r="CM963" s="8"/>
      <c r="CN963" s="8"/>
      <c r="CO963" s="8"/>
      <c r="CP963" s="8"/>
      <c r="CQ963" s="8"/>
      <c r="CR963" s="8"/>
      <c r="CS963" s="8"/>
    </row>
    <row r="964" ht="14.25" customHeight="1">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c r="BC964" s="15"/>
      <c r="BD964" s="15"/>
      <c r="BE964" s="15"/>
      <c r="BF964" s="15"/>
      <c r="BG964" s="15"/>
      <c r="BH964" s="15"/>
      <c r="BI964" s="15"/>
      <c r="BJ964" s="15"/>
      <c r="BK964" s="15"/>
      <c r="BL964" s="15"/>
      <c r="BM964" s="15"/>
      <c r="BN964" s="15"/>
      <c r="BO964" s="15"/>
      <c r="BP964" s="15"/>
      <c r="BQ964" s="15"/>
      <c r="BR964" s="15"/>
      <c r="BS964" s="15"/>
      <c r="BT964" s="15"/>
      <c r="BU964" s="15"/>
      <c r="BV964" s="15"/>
      <c r="BW964" s="15"/>
      <c r="BX964" s="15"/>
      <c r="BY964" s="15"/>
      <c r="BZ964" s="15"/>
      <c r="CA964" s="8"/>
      <c r="CB964" s="8"/>
      <c r="CC964" s="8"/>
      <c r="CD964" s="8"/>
      <c r="CE964" s="8"/>
      <c r="CF964" s="8"/>
      <c r="CG964" s="8"/>
      <c r="CH964" s="8"/>
      <c r="CI964" s="8"/>
      <c r="CJ964" s="8"/>
      <c r="CK964" s="8"/>
      <c r="CL964" s="8"/>
      <c r="CM964" s="8"/>
      <c r="CN964" s="8"/>
      <c r="CO964" s="8"/>
      <c r="CP964" s="8"/>
      <c r="CQ964" s="8"/>
      <c r="CR964" s="8"/>
      <c r="CS964" s="8"/>
    </row>
    <row r="965" ht="14.25" customHeight="1">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c r="AA965" s="15"/>
      <c r="AB965" s="15"/>
      <c r="AC965" s="15"/>
      <c r="AD965" s="15"/>
      <c r="AE965" s="15"/>
      <c r="AF965" s="15"/>
      <c r="AG965" s="15"/>
      <c r="AH965" s="15"/>
      <c r="AI965" s="15"/>
      <c r="AJ965" s="15"/>
      <c r="AK965" s="15"/>
      <c r="AL965" s="15"/>
      <c r="AM965" s="15"/>
      <c r="AN965" s="15"/>
      <c r="AO965" s="15"/>
      <c r="AP965" s="15"/>
      <c r="AQ965" s="15"/>
      <c r="AR965" s="15"/>
      <c r="AS965" s="15"/>
      <c r="AT965" s="15"/>
      <c r="AU965" s="15"/>
      <c r="AV965" s="15"/>
      <c r="AW965" s="15"/>
      <c r="AX965" s="15"/>
      <c r="AY965" s="15"/>
      <c r="AZ965" s="15"/>
      <c r="BA965" s="15"/>
      <c r="BB965" s="15"/>
      <c r="BC965" s="15"/>
      <c r="BD965" s="15"/>
      <c r="BE965" s="15"/>
      <c r="BF965" s="15"/>
      <c r="BG965" s="15"/>
      <c r="BH965" s="15"/>
      <c r="BI965" s="15"/>
      <c r="BJ965" s="15"/>
      <c r="BK965" s="15"/>
      <c r="BL965" s="15"/>
      <c r="BM965" s="15"/>
      <c r="BN965" s="15"/>
      <c r="BO965" s="15"/>
      <c r="BP965" s="15"/>
      <c r="BQ965" s="15"/>
      <c r="BR965" s="15"/>
      <c r="BS965" s="15"/>
      <c r="BT965" s="15"/>
      <c r="BU965" s="15"/>
      <c r="BV965" s="15"/>
      <c r="BW965" s="15"/>
      <c r="BX965" s="15"/>
      <c r="BY965" s="15"/>
      <c r="BZ965" s="15"/>
      <c r="CA965" s="8"/>
      <c r="CB965" s="8"/>
      <c r="CC965" s="8"/>
      <c r="CD965" s="8"/>
      <c r="CE965" s="8"/>
      <c r="CF965" s="8"/>
      <c r="CG965" s="8"/>
      <c r="CH965" s="8"/>
      <c r="CI965" s="8"/>
      <c r="CJ965" s="8"/>
      <c r="CK965" s="8"/>
      <c r="CL965" s="8"/>
      <c r="CM965" s="8"/>
      <c r="CN965" s="8"/>
      <c r="CO965" s="8"/>
      <c r="CP965" s="8"/>
      <c r="CQ965" s="8"/>
      <c r="CR965" s="8"/>
      <c r="CS965" s="8"/>
    </row>
    <row r="966" ht="14.25" customHeight="1">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c r="BC966" s="15"/>
      <c r="BD966" s="15"/>
      <c r="BE966" s="15"/>
      <c r="BF966" s="15"/>
      <c r="BG966" s="15"/>
      <c r="BH966" s="15"/>
      <c r="BI966" s="15"/>
      <c r="BJ966" s="15"/>
      <c r="BK966" s="15"/>
      <c r="BL966" s="15"/>
      <c r="BM966" s="15"/>
      <c r="BN966" s="15"/>
      <c r="BO966" s="15"/>
      <c r="BP966" s="15"/>
      <c r="BQ966" s="15"/>
      <c r="BR966" s="15"/>
      <c r="BS966" s="15"/>
      <c r="BT966" s="15"/>
      <c r="BU966" s="15"/>
      <c r="BV966" s="15"/>
      <c r="BW966" s="15"/>
      <c r="BX966" s="15"/>
      <c r="BY966" s="15"/>
      <c r="BZ966" s="15"/>
      <c r="CA966" s="8"/>
      <c r="CB966" s="8"/>
      <c r="CC966" s="8"/>
      <c r="CD966" s="8"/>
      <c r="CE966" s="8"/>
      <c r="CF966" s="8"/>
      <c r="CG966" s="8"/>
      <c r="CH966" s="8"/>
      <c r="CI966" s="8"/>
      <c r="CJ966" s="8"/>
      <c r="CK966" s="8"/>
      <c r="CL966" s="8"/>
      <c r="CM966" s="8"/>
      <c r="CN966" s="8"/>
      <c r="CO966" s="8"/>
      <c r="CP966" s="8"/>
      <c r="CQ966" s="8"/>
      <c r="CR966" s="8"/>
      <c r="CS966" s="8"/>
    </row>
    <row r="967" ht="14.25" customHeight="1">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c r="AA967" s="15"/>
      <c r="AB967" s="15"/>
      <c r="AC967" s="15"/>
      <c r="AD967" s="15"/>
      <c r="AE967" s="15"/>
      <c r="AF967" s="15"/>
      <c r="AG967" s="15"/>
      <c r="AH967" s="15"/>
      <c r="AI967" s="15"/>
      <c r="AJ967" s="15"/>
      <c r="AK967" s="15"/>
      <c r="AL967" s="15"/>
      <c r="AM967" s="15"/>
      <c r="AN967" s="15"/>
      <c r="AO967" s="15"/>
      <c r="AP967" s="15"/>
      <c r="AQ967" s="15"/>
      <c r="AR967" s="15"/>
      <c r="AS967" s="15"/>
      <c r="AT967" s="15"/>
      <c r="AU967" s="15"/>
      <c r="AV967" s="15"/>
      <c r="AW967" s="15"/>
      <c r="AX967" s="15"/>
      <c r="AY967" s="15"/>
      <c r="AZ967" s="15"/>
      <c r="BA967" s="15"/>
      <c r="BB967" s="15"/>
      <c r="BC967" s="15"/>
      <c r="BD967" s="15"/>
      <c r="BE967" s="15"/>
      <c r="BF967" s="15"/>
      <c r="BG967" s="15"/>
      <c r="BH967" s="15"/>
      <c r="BI967" s="15"/>
      <c r="BJ967" s="15"/>
      <c r="BK967" s="15"/>
      <c r="BL967" s="15"/>
      <c r="BM967" s="15"/>
      <c r="BN967" s="15"/>
      <c r="BO967" s="15"/>
      <c r="BP967" s="15"/>
      <c r="BQ967" s="15"/>
      <c r="BR967" s="15"/>
      <c r="BS967" s="15"/>
      <c r="BT967" s="15"/>
      <c r="BU967" s="15"/>
      <c r="BV967" s="15"/>
      <c r="BW967" s="15"/>
      <c r="BX967" s="15"/>
      <c r="BY967" s="15"/>
      <c r="BZ967" s="15"/>
      <c r="CA967" s="8"/>
      <c r="CB967" s="8"/>
      <c r="CC967" s="8"/>
      <c r="CD967" s="8"/>
      <c r="CE967" s="8"/>
      <c r="CF967" s="8"/>
      <c r="CG967" s="8"/>
      <c r="CH967" s="8"/>
      <c r="CI967" s="8"/>
      <c r="CJ967" s="8"/>
      <c r="CK967" s="8"/>
      <c r="CL967" s="8"/>
      <c r="CM967" s="8"/>
      <c r="CN967" s="8"/>
      <c r="CO967" s="8"/>
      <c r="CP967" s="8"/>
      <c r="CQ967" s="8"/>
      <c r="CR967" s="8"/>
      <c r="CS967" s="8"/>
    </row>
    <row r="968" ht="14.25" customHeight="1">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c r="BC968" s="15"/>
      <c r="BD968" s="15"/>
      <c r="BE968" s="15"/>
      <c r="BF968" s="15"/>
      <c r="BG968" s="15"/>
      <c r="BH968" s="15"/>
      <c r="BI968" s="15"/>
      <c r="BJ968" s="15"/>
      <c r="BK968" s="15"/>
      <c r="BL968" s="15"/>
      <c r="BM968" s="15"/>
      <c r="BN968" s="15"/>
      <c r="BO968" s="15"/>
      <c r="BP968" s="15"/>
      <c r="BQ968" s="15"/>
      <c r="BR968" s="15"/>
      <c r="BS968" s="15"/>
      <c r="BT968" s="15"/>
      <c r="BU968" s="15"/>
      <c r="BV968" s="15"/>
      <c r="BW968" s="15"/>
      <c r="BX968" s="15"/>
      <c r="BY968" s="15"/>
      <c r="BZ968" s="15"/>
      <c r="CA968" s="8"/>
      <c r="CB968" s="8"/>
      <c r="CC968" s="8"/>
      <c r="CD968" s="8"/>
      <c r="CE968" s="8"/>
      <c r="CF968" s="8"/>
      <c r="CG968" s="8"/>
      <c r="CH968" s="8"/>
      <c r="CI968" s="8"/>
      <c r="CJ968" s="8"/>
      <c r="CK968" s="8"/>
      <c r="CL968" s="8"/>
      <c r="CM968" s="8"/>
      <c r="CN968" s="8"/>
      <c r="CO968" s="8"/>
      <c r="CP968" s="8"/>
      <c r="CQ968" s="8"/>
      <c r="CR968" s="8"/>
      <c r="CS968" s="8"/>
    </row>
    <row r="969" ht="14.25" customHeight="1">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c r="AA969" s="15"/>
      <c r="AB969" s="15"/>
      <c r="AC969" s="15"/>
      <c r="AD969" s="15"/>
      <c r="AE969" s="15"/>
      <c r="AF969" s="15"/>
      <c r="AG969" s="15"/>
      <c r="AH969" s="15"/>
      <c r="AI969" s="15"/>
      <c r="AJ969" s="15"/>
      <c r="AK969" s="15"/>
      <c r="AL969" s="15"/>
      <c r="AM969" s="15"/>
      <c r="AN969" s="15"/>
      <c r="AO969" s="15"/>
      <c r="AP969" s="15"/>
      <c r="AQ969" s="15"/>
      <c r="AR969" s="15"/>
      <c r="AS969" s="15"/>
      <c r="AT969" s="15"/>
      <c r="AU969" s="15"/>
      <c r="AV969" s="15"/>
      <c r="AW969" s="15"/>
      <c r="AX969" s="15"/>
      <c r="AY969" s="15"/>
      <c r="AZ969" s="15"/>
      <c r="BA969" s="15"/>
      <c r="BB969" s="15"/>
      <c r="BC969" s="15"/>
      <c r="BD969" s="15"/>
      <c r="BE969" s="15"/>
      <c r="BF969" s="15"/>
      <c r="BG969" s="15"/>
      <c r="BH969" s="15"/>
      <c r="BI969" s="15"/>
      <c r="BJ969" s="15"/>
      <c r="BK969" s="15"/>
      <c r="BL969" s="15"/>
      <c r="BM969" s="15"/>
      <c r="BN969" s="15"/>
      <c r="BO969" s="15"/>
      <c r="BP969" s="15"/>
      <c r="BQ969" s="15"/>
      <c r="BR969" s="15"/>
      <c r="BS969" s="15"/>
      <c r="BT969" s="15"/>
      <c r="BU969" s="15"/>
      <c r="BV969" s="15"/>
      <c r="BW969" s="15"/>
      <c r="BX969" s="15"/>
      <c r="BY969" s="15"/>
      <c r="BZ969" s="15"/>
      <c r="CA969" s="8"/>
      <c r="CB969" s="8"/>
      <c r="CC969" s="8"/>
      <c r="CD969" s="8"/>
      <c r="CE969" s="8"/>
      <c r="CF969" s="8"/>
      <c r="CG969" s="8"/>
      <c r="CH969" s="8"/>
      <c r="CI969" s="8"/>
      <c r="CJ969" s="8"/>
      <c r="CK969" s="8"/>
      <c r="CL969" s="8"/>
      <c r="CM969" s="8"/>
      <c r="CN969" s="8"/>
      <c r="CO969" s="8"/>
      <c r="CP969" s="8"/>
      <c r="CQ969" s="8"/>
      <c r="CR969" s="8"/>
      <c r="CS969" s="8"/>
    </row>
    <row r="970" ht="14.25" customHeight="1">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c r="BC970" s="15"/>
      <c r="BD970" s="15"/>
      <c r="BE970" s="15"/>
      <c r="BF970" s="15"/>
      <c r="BG970" s="15"/>
      <c r="BH970" s="15"/>
      <c r="BI970" s="15"/>
      <c r="BJ970" s="15"/>
      <c r="BK970" s="15"/>
      <c r="BL970" s="15"/>
      <c r="BM970" s="15"/>
      <c r="BN970" s="15"/>
      <c r="BO970" s="15"/>
      <c r="BP970" s="15"/>
      <c r="BQ970" s="15"/>
      <c r="BR970" s="15"/>
      <c r="BS970" s="15"/>
      <c r="BT970" s="15"/>
      <c r="BU970" s="15"/>
      <c r="BV970" s="15"/>
      <c r="BW970" s="15"/>
      <c r="BX970" s="15"/>
      <c r="BY970" s="15"/>
      <c r="BZ970" s="15"/>
      <c r="CA970" s="8"/>
      <c r="CB970" s="8"/>
      <c r="CC970" s="8"/>
      <c r="CD970" s="8"/>
      <c r="CE970" s="8"/>
      <c r="CF970" s="8"/>
      <c r="CG970" s="8"/>
      <c r="CH970" s="8"/>
      <c r="CI970" s="8"/>
      <c r="CJ970" s="8"/>
      <c r="CK970" s="8"/>
      <c r="CL970" s="8"/>
      <c r="CM970" s="8"/>
      <c r="CN970" s="8"/>
      <c r="CO970" s="8"/>
      <c r="CP970" s="8"/>
      <c r="CQ970" s="8"/>
      <c r="CR970" s="8"/>
      <c r="CS970" s="8"/>
    </row>
    <row r="971" ht="14.25" customHeight="1">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c r="AA971" s="15"/>
      <c r="AB971" s="15"/>
      <c r="AC971" s="15"/>
      <c r="AD971" s="15"/>
      <c r="AE971" s="15"/>
      <c r="AF971" s="15"/>
      <c r="AG971" s="15"/>
      <c r="AH971" s="15"/>
      <c r="AI971" s="15"/>
      <c r="AJ971" s="15"/>
      <c r="AK971" s="15"/>
      <c r="AL971" s="15"/>
      <c r="AM971" s="15"/>
      <c r="AN971" s="15"/>
      <c r="AO971" s="15"/>
      <c r="AP971" s="15"/>
      <c r="AQ971" s="15"/>
      <c r="AR971" s="15"/>
      <c r="AS971" s="15"/>
      <c r="AT971" s="15"/>
      <c r="AU971" s="15"/>
      <c r="AV971" s="15"/>
      <c r="AW971" s="15"/>
      <c r="AX971" s="15"/>
      <c r="AY971" s="15"/>
      <c r="AZ971" s="15"/>
      <c r="BA971" s="15"/>
      <c r="BB971" s="15"/>
      <c r="BC971" s="15"/>
      <c r="BD971" s="15"/>
      <c r="BE971" s="15"/>
      <c r="BF971" s="15"/>
      <c r="BG971" s="15"/>
      <c r="BH971" s="15"/>
      <c r="BI971" s="15"/>
      <c r="BJ971" s="15"/>
      <c r="BK971" s="15"/>
      <c r="BL971" s="15"/>
      <c r="BM971" s="15"/>
      <c r="BN971" s="15"/>
      <c r="BO971" s="15"/>
      <c r="BP971" s="15"/>
      <c r="BQ971" s="15"/>
      <c r="BR971" s="15"/>
      <c r="BS971" s="15"/>
      <c r="BT971" s="15"/>
      <c r="BU971" s="15"/>
      <c r="BV971" s="15"/>
      <c r="BW971" s="15"/>
      <c r="BX971" s="15"/>
      <c r="BY971" s="15"/>
      <c r="BZ971" s="15"/>
      <c r="CA971" s="8"/>
      <c r="CB971" s="8"/>
      <c r="CC971" s="8"/>
      <c r="CD971" s="8"/>
      <c r="CE971" s="8"/>
      <c r="CF971" s="8"/>
      <c r="CG971" s="8"/>
      <c r="CH971" s="8"/>
      <c r="CI971" s="8"/>
      <c r="CJ971" s="8"/>
      <c r="CK971" s="8"/>
      <c r="CL971" s="8"/>
      <c r="CM971" s="8"/>
      <c r="CN971" s="8"/>
      <c r="CO971" s="8"/>
      <c r="CP971" s="8"/>
      <c r="CQ971" s="8"/>
      <c r="CR971" s="8"/>
      <c r="CS971" s="8"/>
    </row>
    <row r="972" ht="14.25" customHeight="1">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c r="BC972" s="15"/>
      <c r="BD972" s="15"/>
      <c r="BE972" s="15"/>
      <c r="BF972" s="15"/>
      <c r="BG972" s="15"/>
      <c r="BH972" s="15"/>
      <c r="BI972" s="15"/>
      <c r="BJ972" s="15"/>
      <c r="BK972" s="15"/>
      <c r="BL972" s="15"/>
      <c r="BM972" s="15"/>
      <c r="BN972" s="15"/>
      <c r="BO972" s="15"/>
      <c r="BP972" s="15"/>
      <c r="BQ972" s="15"/>
      <c r="BR972" s="15"/>
      <c r="BS972" s="15"/>
      <c r="BT972" s="15"/>
      <c r="BU972" s="15"/>
      <c r="BV972" s="15"/>
      <c r="BW972" s="15"/>
      <c r="BX972" s="15"/>
      <c r="BY972" s="15"/>
      <c r="BZ972" s="15"/>
      <c r="CA972" s="8"/>
      <c r="CB972" s="8"/>
      <c r="CC972" s="8"/>
      <c r="CD972" s="8"/>
      <c r="CE972" s="8"/>
      <c r="CF972" s="8"/>
      <c r="CG972" s="8"/>
      <c r="CH972" s="8"/>
      <c r="CI972" s="8"/>
      <c r="CJ972" s="8"/>
      <c r="CK972" s="8"/>
      <c r="CL972" s="8"/>
      <c r="CM972" s="8"/>
      <c r="CN972" s="8"/>
      <c r="CO972" s="8"/>
      <c r="CP972" s="8"/>
      <c r="CQ972" s="8"/>
      <c r="CR972" s="8"/>
      <c r="CS972" s="8"/>
    </row>
    <row r="973" ht="14.25" customHeight="1">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c r="AA973" s="15"/>
      <c r="AB973" s="15"/>
      <c r="AC973" s="15"/>
      <c r="AD973" s="15"/>
      <c r="AE973" s="15"/>
      <c r="AF973" s="15"/>
      <c r="AG973" s="15"/>
      <c r="AH973" s="15"/>
      <c r="AI973" s="15"/>
      <c r="AJ973" s="15"/>
      <c r="AK973" s="15"/>
      <c r="AL973" s="15"/>
      <c r="AM973" s="15"/>
      <c r="AN973" s="15"/>
      <c r="AO973" s="15"/>
      <c r="AP973" s="15"/>
      <c r="AQ973" s="15"/>
      <c r="AR973" s="15"/>
      <c r="AS973" s="15"/>
      <c r="AT973" s="15"/>
      <c r="AU973" s="15"/>
      <c r="AV973" s="15"/>
      <c r="AW973" s="15"/>
      <c r="AX973" s="15"/>
      <c r="AY973" s="15"/>
      <c r="AZ973" s="15"/>
      <c r="BA973" s="15"/>
      <c r="BB973" s="15"/>
      <c r="BC973" s="15"/>
      <c r="BD973" s="15"/>
      <c r="BE973" s="15"/>
      <c r="BF973" s="15"/>
      <c r="BG973" s="15"/>
      <c r="BH973" s="15"/>
      <c r="BI973" s="15"/>
      <c r="BJ973" s="15"/>
      <c r="BK973" s="15"/>
      <c r="BL973" s="15"/>
      <c r="BM973" s="15"/>
      <c r="BN973" s="15"/>
      <c r="BO973" s="15"/>
      <c r="BP973" s="15"/>
      <c r="BQ973" s="15"/>
      <c r="BR973" s="15"/>
      <c r="BS973" s="15"/>
      <c r="BT973" s="15"/>
      <c r="BU973" s="15"/>
      <c r="BV973" s="15"/>
      <c r="BW973" s="15"/>
      <c r="BX973" s="15"/>
      <c r="BY973" s="15"/>
      <c r="BZ973" s="15"/>
      <c r="CA973" s="8"/>
      <c r="CB973" s="8"/>
      <c r="CC973" s="8"/>
      <c r="CD973" s="8"/>
      <c r="CE973" s="8"/>
      <c r="CF973" s="8"/>
      <c r="CG973" s="8"/>
      <c r="CH973" s="8"/>
      <c r="CI973" s="8"/>
      <c r="CJ973" s="8"/>
      <c r="CK973" s="8"/>
      <c r="CL973" s="8"/>
      <c r="CM973" s="8"/>
      <c r="CN973" s="8"/>
      <c r="CO973" s="8"/>
      <c r="CP973" s="8"/>
      <c r="CQ973" s="8"/>
      <c r="CR973" s="8"/>
      <c r="CS973" s="8"/>
    </row>
    <row r="974" ht="14.25" customHeight="1">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c r="BC974" s="15"/>
      <c r="BD974" s="15"/>
      <c r="BE974" s="15"/>
      <c r="BF974" s="15"/>
      <c r="BG974" s="15"/>
      <c r="BH974" s="15"/>
      <c r="BI974" s="15"/>
      <c r="BJ974" s="15"/>
      <c r="BK974" s="15"/>
      <c r="BL974" s="15"/>
      <c r="BM974" s="15"/>
      <c r="BN974" s="15"/>
      <c r="BO974" s="15"/>
      <c r="BP974" s="15"/>
      <c r="BQ974" s="15"/>
      <c r="BR974" s="15"/>
      <c r="BS974" s="15"/>
      <c r="BT974" s="15"/>
      <c r="BU974" s="15"/>
      <c r="BV974" s="15"/>
      <c r="BW974" s="15"/>
      <c r="BX974" s="15"/>
      <c r="BY974" s="15"/>
      <c r="BZ974" s="15"/>
      <c r="CA974" s="8"/>
      <c r="CB974" s="8"/>
      <c r="CC974" s="8"/>
      <c r="CD974" s="8"/>
      <c r="CE974" s="8"/>
      <c r="CF974" s="8"/>
      <c r="CG974" s="8"/>
      <c r="CH974" s="8"/>
      <c r="CI974" s="8"/>
      <c r="CJ974" s="8"/>
      <c r="CK974" s="8"/>
      <c r="CL974" s="8"/>
      <c r="CM974" s="8"/>
      <c r="CN974" s="8"/>
      <c r="CO974" s="8"/>
      <c r="CP974" s="8"/>
      <c r="CQ974" s="8"/>
      <c r="CR974" s="8"/>
      <c r="CS974" s="8"/>
    </row>
    <row r="975" ht="14.25" customHeight="1">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c r="AA975" s="15"/>
      <c r="AB975" s="15"/>
      <c r="AC975" s="15"/>
      <c r="AD975" s="15"/>
      <c r="AE975" s="15"/>
      <c r="AF975" s="15"/>
      <c r="AG975" s="15"/>
      <c r="AH975" s="15"/>
      <c r="AI975" s="15"/>
      <c r="AJ975" s="15"/>
      <c r="AK975" s="15"/>
      <c r="AL975" s="15"/>
      <c r="AM975" s="15"/>
      <c r="AN975" s="15"/>
      <c r="AO975" s="15"/>
      <c r="AP975" s="15"/>
      <c r="AQ975" s="15"/>
      <c r="AR975" s="15"/>
      <c r="AS975" s="15"/>
      <c r="AT975" s="15"/>
      <c r="AU975" s="15"/>
      <c r="AV975" s="15"/>
      <c r="AW975" s="15"/>
      <c r="AX975" s="15"/>
      <c r="AY975" s="15"/>
      <c r="AZ975" s="15"/>
      <c r="BA975" s="15"/>
      <c r="BB975" s="15"/>
      <c r="BC975" s="15"/>
      <c r="BD975" s="15"/>
      <c r="BE975" s="15"/>
      <c r="BF975" s="15"/>
      <c r="BG975" s="15"/>
      <c r="BH975" s="15"/>
      <c r="BI975" s="15"/>
      <c r="BJ975" s="15"/>
      <c r="BK975" s="15"/>
      <c r="BL975" s="15"/>
      <c r="BM975" s="15"/>
      <c r="BN975" s="15"/>
      <c r="BO975" s="15"/>
      <c r="BP975" s="15"/>
      <c r="BQ975" s="15"/>
      <c r="BR975" s="15"/>
      <c r="BS975" s="15"/>
      <c r="BT975" s="15"/>
      <c r="BU975" s="15"/>
      <c r="BV975" s="15"/>
      <c r="BW975" s="15"/>
      <c r="BX975" s="15"/>
      <c r="BY975" s="15"/>
      <c r="BZ975" s="15"/>
      <c r="CA975" s="8"/>
      <c r="CB975" s="8"/>
      <c r="CC975" s="8"/>
      <c r="CD975" s="8"/>
      <c r="CE975" s="8"/>
      <c r="CF975" s="8"/>
      <c r="CG975" s="8"/>
      <c r="CH975" s="8"/>
      <c r="CI975" s="8"/>
      <c r="CJ975" s="8"/>
      <c r="CK975" s="8"/>
      <c r="CL975" s="8"/>
      <c r="CM975" s="8"/>
      <c r="CN975" s="8"/>
      <c r="CO975" s="8"/>
      <c r="CP975" s="8"/>
      <c r="CQ975" s="8"/>
      <c r="CR975" s="8"/>
      <c r="CS975" s="8"/>
    </row>
    <row r="976" ht="14.25" customHeight="1">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c r="BC976" s="15"/>
      <c r="BD976" s="15"/>
      <c r="BE976" s="15"/>
      <c r="BF976" s="15"/>
      <c r="BG976" s="15"/>
      <c r="BH976" s="15"/>
      <c r="BI976" s="15"/>
      <c r="BJ976" s="15"/>
      <c r="BK976" s="15"/>
      <c r="BL976" s="15"/>
      <c r="BM976" s="15"/>
      <c r="BN976" s="15"/>
      <c r="BO976" s="15"/>
      <c r="BP976" s="15"/>
      <c r="BQ976" s="15"/>
      <c r="BR976" s="15"/>
      <c r="BS976" s="15"/>
      <c r="BT976" s="15"/>
      <c r="BU976" s="15"/>
      <c r="BV976" s="15"/>
      <c r="BW976" s="15"/>
      <c r="BX976" s="15"/>
      <c r="BY976" s="15"/>
      <c r="BZ976" s="15"/>
      <c r="CA976" s="8"/>
      <c r="CB976" s="8"/>
      <c r="CC976" s="8"/>
      <c r="CD976" s="8"/>
      <c r="CE976" s="8"/>
      <c r="CF976" s="8"/>
      <c r="CG976" s="8"/>
      <c r="CH976" s="8"/>
      <c r="CI976" s="8"/>
      <c r="CJ976" s="8"/>
      <c r="CK976" s="8"/>
      <c r="CL976" s="8"/>
      <c r="CM976" s="8"/>
      <c r="CN976" s="8"/>
      <c r="CO976" s="8"/>
      <c r="CP976" s="8"/>
      <c r="CQ976" s="8"/>
      <c r="CR976" s="8"/>
      <c r="CS976" s="8"/>
    </row>
    <row r="977" ht="14.25" customHeight="1">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c r="AA977" s="15"/>
      <c r="AB977" s="15"/>
      <c r="AC977" s="15"/>
      <c r="AD977" s="15"/>
      <c r="AE977" s="15"/>
      <c r="AF977" s="15"/>
      <c r="AG977" s="15"/>
      <c r="AH977" s="15"/>
      <c r="AI977" s="15"/>
      <c r="AJ977" s="15"/>
      <c r="AK977" s="15"/>
      <c r="AL977" s="15"/>
      <c r="AM977" s="15"/>
      <c r="AN977" s="15"/>
      <c r="AO977" s="15"/>
      <c r="AP977" s="15"/>
      <c r="AQ977" s="15"/>
      <c r="AR977" s="15"/>
      <c r="AS977" s="15"/>
      <c r="AT977" s="15"/>
      <c r="AU977" s="15"/>
      <c r="AV977" s="15"/>
      <c r="AW977" s="15"/>
      <c r="AX977" s="15"/>
      <c r="AY977" s="15"/>
      <c r="AZ977" s="15"/>
      <c r="BA977" s="15"/>
      <c r="BB977" s="15"/>
      <c r="BC977" s="15"/>
      <c r="BD977" s="15"/>
      <c r="BE977" s="15"/>
      <c r="BF977" s="15"/>
      <c r="BG977" s="15"/>
      <c r="BH977" s="15"/>
      <c r="BI977" s="15"/>
      <c r="BJ977" s="15"/>
      <c r="BK977" s="15"/>
      <c r="BL977" s="15"/>
      <c r="BM977" s="15"/>
      <c r="BN977" s="15"/>
      <c r="BO977" s="15"/>
      <c r="BP977" s="15"/>
      <c r="BQ977" s="15"/>
      <c r="BR977" s="15"/>
      <c r="BS977" s="15"/>
      <c r="BT977" s="15"/>
      <c r="BU977" s="15"/>
      <c r="BV977" s="15"/>
      <c r="BW977" s="15"/>
      <c r="BX977" s="15"/>
      <c r="BY977" s="15"/>
      <c r="BZ977" s="15"/>
      <c r="CA977" s="8"/>
      <c r="CB977" s="8"/>
      <c r="CC977" s="8"/>
      <c r="CD977" s="8"/>
      <c r="CE977" s="8"/>
      <c r="CF977" s="8"/>
      <c r="CG977" s="8"/>
      <c r="CH977" s="8"/>
      <c r="CI977" s="8"/>
      <c r="CJ977" s="8"/>
      <c r="CK977" s="8"/>
      <c r="CL977" s="8"/>
      <c r="CM977" s="8"/>
      <c r="CN977" s="8"/>
      <c r="CO977" s="8"/>
      <c r="CP977" s="8"/>
      <c r="CQ977" s="8"/>
      <c r="CR977" s="8"/>
      <c r="CS977" s="8"/>
    </row>
    <row r="978" ht="14.25" customHeight="1">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c r="BC978" s="15"/>
      <c r="BD978" s="15"/>
      <c r="BE978" s="15"/>
      <c r="BF978" s="15"/>
      <c r="BG978" s="15"/>
      <c r="BH978" s="15"/>
      <c r="BI978" s="15"/>
      <c r="BJ978" s="15"/>
      <c r="BK978" s="15"/>
      <c r="BL978" s="15"/>
      <c r="BM978" s="15"/>
      <c r="BN978" s="15"/>
      <c r="BO978" s="15"/>
      <c r="BP978" s="15"/>
      <c r="BQ978" s="15"/>
      <c r="BR978" s="15"/>
      <c r="BS978" s="15"/>
      <c r="BT978" s="15"/>
      <c r="BU978" s="15"/>
      <c r="BV978" s="15"/>
      <c r="BW978" s="15"/>
      <c r="BX978" s="15"/>
      <c r="BY978" s="15"/>
      <c r="BZ978" s="15"/>
      <c r="CA978" s="8"/>
      <c r="CB978" s="8"/>
      <c r="CC978" s="8"/>
      <c r="CD978" s="8"/>
      <c r="CE978" s="8"/>
      <c r="CF978" s="8"/>
      <c r="CG978" s="8"/>
      <c r="CH978" s="8"/>
      <c r="CI978" s="8"/>
      <c r="CJ978" s="8"/>
      <c r="CK978" s="8"/>
      <c r="CL978" s="8"/>
      <c r="CM978" s="8"/>
      <c r="CN978" s="8"/>
      <c r="CO978" s="8"/>
      <c r="CP978" s="8"/>
      <c r="CQ978" s="8"/>
      <c r="CR978" s="8"/>
      <c r="CS978" s="8"/>
    </row>
    <row r="979" ht="14.25" customHeight="1">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c r="AA979" s="15"/>
      <c r="AB979" s="15"/>
      <c r="AC979" s="15"/>
      <c r="AD979" s="15"/>
      <c r="AE979" s="15"/>
      <c r="AF979" s="15"/>
      <c r="AG979" s="15"/>
      <c r="AH979" s="15"/>
      <c r="AI979" s="15"/>
      <c r="AJ979" s="15"/>
      <c r="AK979" s="15"/>
      <c r="AL979" s="15"/>
      <c r="AM979" s="15"/>
      <c r="AN979" s="15"/>
      <c r="AO979" s="15"/>
      <c r="AP979" s="15"/>
      <c r="AQ979" s="15"/>
      <c r="AR979" s="15"/>
      <c r="AS979" s="15"/>
      <c r="AT979" s="15"/>
      <c r="AU979" s="15"/>
      <c r="AV979" s="15"/>
      <c r="AW979" s="15"/>
      <c r="AX979" s="15"/>
      <c r="AY979" s="15"/>
      <c r="AZ979" s="15"/>
      <c r="BA979" s="15"/>
      <c r="BB979" s="15"/>
      <c r="BC979" s="15"/>
      <c r="BD979" s="15"/>
      <c r="BE979" s="15"/>
      <c r="BF979" s="15"/>
      <c r="BG979" s="15"/>
      <c r="BH979" s="15"/>
      <c r="BI979" s="15"/>
      <c r="BJ979" s="15"/>
      <c r="BK979" s="15"/>
      <c r="BL979" s="15"/>
      <c r="BM979" s="15"/>
      <c r="BN979" s="15"/>
      <c r="BO979" s="15"/>
      <c r="BP979" s="15"/>
      <c r="BQ979" s="15"/>
      <c r="BR979" s="15"/>
      <c r="BS979" s="15"/>
      <c r="BT979" s="15"/>
      <c r="BU979" s="15"/>
      <c r="BV979" s="15"/>
      <c r="BW979" s="15"/>
      <c r="BX979" s="15"/>
      <c r="BY979" s="15"/>
      <c r="BZ979" s="15"/>
      <c r="CA979" s="8"/>
      <c r="CB979" s="8"/>
      <c r="CC979" s="8"/>
      <c r="CD979" s="8"/>
      <c r="CE979" s="8"/>
      <c r="CF979" s="8"/>
      <c r="CG979" s="8"/>
      <c r="CH979" s="8"/>
      <c r="CI979" s="8"/>
      <c r="CJ979" s="8"/>
      <c r="CK979" s="8"/>
      <c r="CL979" s="8"/>
      <c r="CM979" s="8"/>
      <c r="CN979" s="8"/>
      <c r="CO979" s="8"/>
      <c r="CP979" s="8"/>
      <c r="CQ979" s="8"/>
      <c r="CR979" s="8"/>
      <c r="CS979" s="8"/>
    </row>
    <row r="980" ht="14.25" customHeight="1">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c r="BC980" s="15"/>
      <c r="BD980" s="15"/>
      <c r="BE980" s="15"/>
      <c r="BF980" s="15"/>
      <c r="BG980" s="15"/>
      <c r="BH980" s="15"/>
      <c r="BI980" s="15"/>
      <c r="BJ980" s="15"/>
      <c r="BK980" s="15"/>
      <c r="BL980" s="15"/>
      <c r="BM980" s="15"/>
      <c r="BN980" s="15"/>
      <c r="BO980" s="15"/>
      <c r="BP980" s="15"/>
      <c r="BQ980" s="15"/>
      <c r="BR980" s="15"/>
      <c r="BS980" s="15"/>
      <c r="BT980" s="15"/>
      <c r="BU980" s="15"/>
      <c r="BV980" s="15"/>
      <c r="BW980" s="15"/>
      <c r="BX980" s="15"/>
      <c r="BY980" s="15"/>
      <c r="BZ980" s="15"/>
      <c r="CA980" s="8"/>
      <c r="CB980" s="8"/>
      <c r="CC980" s="8"/>
      <c r="CD980" s="8"/>
      <c r="CE980" s="8"/>
      <c r="CF980" s="8"/>
      <c r="CG980" s="8"/>
      <c r="CH980" s="8"/>
      <c r="CI980" s="8"/>
      <c r="CJ980" s="8"/>
      <c r="CK980" s="8"/>
      <c r="CL980" s="8"/>
      <c r="CM980" s="8"/>
      <c r="CN980" s="8"/>
      <c r="CO980" s="8"/>
      <c r="CP980" s="8"/>
      <c r="CQ980" s="8"/>
      <c r="CR980" s="8"/>
      <c r="CS980" s="8"/>
    </row>
    <row r="981" ht="14.25" customHeight="1">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c r="AA981" s="15"/>
      <c r="AB981" s="15"/>
      <c r="AC981" s="15"/>
      <c r="AD981" s="15"/>
      <c r="AE981" s="15"/>
      <c r="AF981" s="15"/>
      <c r="AG981" s="15"/>
      <c r="AH981" s="15"/>
      <c r="AI981" s="15"/>
      <c r="AJ981" s="15"/>
      <c r="AK981" s="15"/>
      <c r="AL981" s="15"/>
      <c r="AM981" s="15"/>
      <c r="AN981" s="15"/>
      <c r="AO981" s="15"/>
      <c r="AP981" s="15"/>
      <c r="AQ981" s="15"/>
      <c r="AR981" s="15"/>
      <c r="AS981" s="15"/>
      <c r="AT981" s="15"/>
      <c r="AU981" s="15"/>
      <c r="AV981" s="15"/>
      <c r="AW981" s="15"/>
      <c r="AX981" s="15"/>
      <c r="AY981" s="15"/>
      <c r="AZ981" s="15"/>
      <c r="BA981" s="15"/>
      <c r="BB981" s="15"/>
      <c r="BC981" s="15"/>
      <c r="BD981" s="15"/>
      <c r="BE981" s="15"/>
      <c r="BF981" s="15"/>
      <c r="BG981" s="15"/>
      <c r="BH981" s="15"/>
      <c r="BI981" s="15"/>
      <c r="BJ981" s="15"/>
      <c r="BK981" s="15"/>
      <c r="BL981" s="15"/>
      <c r="BM981" s="15"/>
      <c r="BN981" s="15"/>
      <c r="BO981" s="15"/>
      <c r="BP981" s="15"/>
      <c r="BQ981" s="15"/>
      <c r="BR981" s="15"/>
      <c r="BS981" s="15"/>
      <c r="BT981" s="15"/>
      <c r="BU981" s="15"/>
      <c r="BV981" s="15"/>
      <c r="BW981" s="15"/>
      <c r="BX981" s="15"/>
      <c r="BY981" s="15"/>
      <c r="BZ981" s="15"/>
      <c r="CA981" s="8"/>
      <c r="CB981" s="8"/>
      <c r="CC981" s="8"/>
      <c r="CD981" s="8"/>
      <c r="CE981" s="8"/>
      <c r="CF981" s="8"/>
      <c r="CG981" s="8"/>
      <c r="CH981" s="8"/>
      <c r="CI981" s="8"/>
      <c r="CJ981" s="8"/>
      <c r="CK981" s="8"/>
      <c r="CL981" s="8"/>
      <c r="CM981" s="8"/>
      <c r="CN981" s="8"/>
      <c r="CO981" s="8"/>
      <c r="CP981" s="8"/>
      <c r="CQ981" s="8"/>
      <c r="CR981" s="8"/>
      <c r="CS981" s="8"/>
    </row>
    <row r="982" ht="14.25" customHeight="1">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c r="BC982" s="15"/>
      <c r="BD982" s="15"/>
      <c r="BE982" s="15"/>
      <c r="BF982" s="15"/>
      <c r="BG982" s="15"/>
      <c r="BH982" s="15"/>
      <c r="BI982" s="15"/>
      <c r="BJ982" s="15"/>
      <c r="BK982" s="15"/>
      <c r="BL982" s="15"/>
      <c r="BM982" s="15"/>
      <c r="BN982" s="15"/>
      <c r="BO982" s="15"/>
      <c r="BP982" s="15"/>
      <c r="BQ982" s="15"/>
      <c r="BR982" s="15"/>
      <c r="BS982" s="15"/>
      <c r="BT982" s="15"/>
      <c r="BU982" s="15"/>
      <c r="BV982" s="15"/>
      <c r="BW982" s="15"/>
      <c r="BX982" s="15"/>
      <c r="BY982" s="15"/>
      <c r="BZ982" s="15"/>
      <c r="CA982" s="8"/>
      <c r="CB982" s="8"/>
      <c r="CC982" s="8"/>
      <c r="CD982" s="8"/>
      <c r="CE982" s="8"/>
      <c r="CF982" s="8"/>
      <c r="CG982" s="8"/>
      <c r="CH982" s="8"/>
      <c r="CI982" s="8"/>
      <c r="CJ982" s="8"/>
      <c r="CK982" s="8"/>
      <c r="CL982" s="8"/>
      <c r="CM982" s="8"/>
      <c r="CN982" s="8"/>
      <c r="CO982" s="8"/>
      <c r="CP982" s="8"/>
      <c r="CQ982" s="8"/>
      <c r="CR982" s="8"/>
      <c r="CS982" s="8"/>
    </row>
    <row r="983" ht="14.25" customHeight="1">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c r="AA983" s="15"/>
      <c r="AB983" s="15"/>
      <c r="AC983" s="15"/>
      <c r="AD983" s="15"/>
      <c r="AE983" s="15"/>
      <c r="AF983" s="15"/>
      <c r="AG983" s="15"/>
      <c r="AH983" s="15"/>
      <c r="AI983" s="15"/>
      <c r="AJ983" s="15"/>
      <c r="AK983" s="15"/>
      <c r="AL983" s="15"/>
      <c r="AM983" s="15"/>
      <c r="AN983" s="15"/>
      <c r="AO983" s="15"/>
      <c r="AP983" s="15"/>
      <c r="AQ983" s="15"/>
      <c r="AR983" s="15"/>
      <c r="AS983" s="15"/>
      <c r="AT983" s="15"/>
      <c r="AU983" s="15"/>
      <c r="AV983" s="15"/>
      <c r="AW983" s="15"/>
      <c r="AX983" s="15"/>
      <c r="AY983" s="15"/>
      <c r="AZ983" s="15"/>
      <c r="BA983" s="15"/>
      <c r="BB983" s="15"/>
      <c r="BC983" s="15"/>
      <c r="BD983" s="15"/>
      <c r="BE983" s="15"/>
      <c r="BF983" s="15"/>
      <c r="BG983" s="15"/>
      <c r="BH983" s="15"/>
      <c r="BI983" s="15"/>
      <c r="BJ983" s="15"/>
      <c r="BK983" s="15"/>
      <c r="BL983" s="15"/>
      <c r="BM983" s="15"/>
      <c r="BN983" s="15"/>
      <c r="BO983" s="15"/>
      <c r="BP983" s="15"/>
      <c r="BQ983" s="15"/>
      <c r="BR983" s="15"/>
      <c r="BS983" s="15"/>
      <c r="BT983" s="15"/>
      <c r="BU983" s="15"/>
      <c r="BV983" s="15"/>
      <c r="BW983" s="15"/>
      <c r="BX983" s="15"/>
      <c r="BY983" s="15"/>
      <c r="BZ983" s="15"/>
      <c r="CA983" s="8"/>
      <c r="CB983" s="8"/>
      <c r="CC983" s="8"/>
      <c r="CD983" s="8"/>
      <c r="CE983" s="8"/>
      <c r="CF983" s="8"/>
      <c r="CG983" s="8"/>
      <c r="CH983" s="8"/>
      <c r="CI983" s="8"/>
      <c r="CJ983" s="8"/>
      <c r="CK983" s="8"/>
      <c r="CL983" s="8"/>
      <c r="CM983" s="8"/>
      <c r="CN983" s="8"/>
      <c r="CO983" s="8"/>
      <c r="CP983" s="8"/>
      <c r="CQ983" s="8"/>
      <c r="CR983" s="8"/>
      <c r="CS983" s="8"/>
    </row>
    <row r="984" ht="14.25" customHeight="1">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c r="BC984" s="15"/>
      <c r="BD984" s="15"/>
      <c r="BE984" s="15"/>
      <c r="BF984" s="15"/>
      <c r="BG984" s="15"/>
      <c r="BH984" s="15"/>
      <c r="BI984" s="15"/>
      <c r="BJ984" s="15"/>
      <c r="BK984" s="15"/>
      <c r="BL984" s="15"/>
      <c r="BM984" s="15"/>
      <c r="BN984" s="15"/>
      <c r="BO984" s="15"/>
      <c r="BP984" s="15"/>
      <c r="BQ984" s="15"/>
      <c r="BR984" s="15"/>
      <c r="BS984" s="15"/>
      <c r="BT984" s="15"/>
      <c r="BU984" s="15"/>
      <c r="BV984" s="15"/>
      <c r="BW984" s="15"/>
      <c r="BX984" s="15"/>
      <c r="BY984" s="15"/>
      <c r="BZ984" s="15"/>
      <c r="CA984" s="8"/>
      <c r="CB984" s="8"/>
      <c r="CC984" s="8"/>
      <c r="CD984" s="8"/>
      <c r="CE984" s="8"/>
      <c r="CF984" s="8"/>
      <c r="CG984" s="8"/>
      <c r="CH984" s="8"/>
      <c r="CI984" s="8"/>
      <c r="CJ984" s="8"/>
      <c r="CK984" s="8"/>
      <c r="CL984" s="8"/>
      <c r="CM984" s="8"/>
      <c r="CN984" s="8"/>
      <c r="CO984" s="8"/>
      <c r="CP984" s="8"/>
      <c r="CQ984" s="8"/>
      <c r="CR984" s="8"/>
      <c r="CS984" s="8"/>
    </row>
    <row r="985" ht="14.25" customHeight="1">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c r="AA985" s="15"/>
      <c r="AB985" s="15"/>
      <c r="AC985" s="15"/>
      <c r="AD985" s="15"/>
      <c r="AE985" s="15"/>
      <c r="AF985" s="15"/>
      <c r="AG985" s="15"/>
      <c r="AH985" s="15"/>
      <c r="AI985" s="15"/>
      <c r="AJ985" s="15"/>
      <c r="AK985" s="15"/>
      <c r="AL985" s="15"/>
      <c r="AM985" s="15"/>
      <c r="AN985" s="15"/>
      <c r="AO985" s="15"/>
      <c r="AP985" s="15"/>
      <c r="AQ985" s="15"/>
      <c r="AR985" s="15"/>
      <c r="AS985" s="15"/>
      <c r="AT985" s="15"/>
      <c r="AU985" s="15"/>
      <c r="AV985" s="15"/>
      <c r="AW985" s="15"/>
      <c r="AX985" s="15"/>
      <c r="AY985" s="15"/>
      <c r="AZ985" s="15"/>
      <c r="BA985" s="15"/>
      <c r="BB985" s="15"/>
      <c r="BC985" s="15"/>
      <c r="BD985" s="15"/>
      <c r="BE985" s="15"/>
      <c r="BF985" s="15"/>
      <c r="BG985" s="15"/>
      <c r="BH985" s="15"/>
      <c r="BI985" s="15"/>
      <c r="BJ985" s="15"/>
      <c r="BK985" s="15"/>
      <c r="BL985" s="15"/>
      <c r="BM985" s="15"/>
      <c r="BN985" s="15"/>
      <c r="BO985" s="15"/>
      <c r="BP985" s="15"/>
      <c r="BQ985" s="15"/>
      <c r="BR985" s="15"/>
      <c r="BS985" s="15"/>
      <c r="BT985" s="15"/>
      <c r="BU985" s="15"/>
      <c r="BV985" s="15"/>
      <c r="BW985" s="15"/>
      <c r="BX985" s="15"/>
      <c r="BY985" s="15"/>
      <c r="BZ985" s="15"/>
      <c r="CA985" s="8"/>
      <c r="CB985" s="8"/>
      <c r="CC985" s="8"/>
      <c r="CD985" s="8"/>
      <c r="CE985" s="8"/>
      <c r="CF985" s="8"/>
      <c r="CG985" s="8"/>
      <c r="CH985" s="8"/>
      <c r="CI985" s="8"/>
      <c r="CJ985" s="8"/>
      <c r="CK985" s="8"/>
      <c r="CL985" s="8"/>
      <c r="CM985" s="8"/>
      <c r="CN985" s="8"/>
      <c r="CO985" s="8"/>
      <c r="CP985" s="8"/>
      <c r="CQ985" s="8"/>
      <c r="CR985" s="8"/>
      <c r="CS985" s="8"/>
    </row>
    <row r="986" ht="14.25" customHeight="1">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c r="BC986" s="15"/>
      <c r="BD986" s="15"/>
      <c r="BE986" s="15"/>
      <c r="BF986" s="15"/>
      <c r="BG986" s="15"/>
      <c r="BH986" s="15"/>
      <c r="BI986" s="15"/>
      <c r="BJ986" s="15"/>
      <c r="BK986" s="15"/>
      <c r="BL986" s="15"/>
      <c r="BM986" s="15"/>
      <c r="BN986" s="15"/>
      <c r="BO986" s="15"/>
      <c r="BP986" s="15"/>
      <c r="BQ986" s="15"/>
      <c r="BR986" s="15"/>
      <c r="BS986" s="15"/>
      <c r="BT986" s="15"/>
      <c r="BU986" s="15"/>
      <c r="BV986" s="15"/>
      <c r="BW986" s="15"/>
      <c r="BX986" s="15"/>
      <c r="BY986" s="15"/>
      <c r="BZ986" s="15"/>
      <c r="CA986" s="8"/>
      <c r="CB986" s="8"/>
      <c r="CC986" s="8"/>
      <c r="CD986" s="8"/>
      <c r="CE986" s="8"/>
      <c r="CF986" s="8"/>
      <c r="CG986" s="8"/>
      <c r="CH986" s="8"/>
      <c r="CI986" s="8"/>
      <c r="CJ986" s="8"/>
      <c r="CK986" s="8"/>
      <c r="CL986" s="8"/>
      <c r="CM986" s="8"/>
      <c r="CN986" s="8"/>
      <c r="CO986" s="8"/>
      <c r="CP986" s="8"/>
      <c r="CQ986" s="8"/>
      <c r="CR986" s="8"/>
      <c r="CS986" s="8"/>
    </row>
    <row r="987" ht="14.25" customHeight="1">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c r="AA987" s="15"/>
      <c r="AB987" s="15"/>
      <c r="AC987" s="15"/>
      <c r="AD987" s="15"/>
      <c r="AE987" s="15"/>
      <c r="AF987" s="15"/>
      <c r="AG987" s="15"/>
      <c r="AH987" s="15"/>
      <c r="AI987" s="15"/>
      <c r="AJ987" s="15"/>
      <c r="AK987" s="15"/>
      <c r="AL987" s="15"/>
      <c r="AM987" s="15"/>
      <c r="AN987" s="15"/>
      <c r="AO987" s="15"/>
      <c r="AP987" s="15"/>
      <c r="AQ987" s="15"/>
      <c r="AR987" s="15"/>
      <c r="AS987" s="15"/>
      <c r="AT987" s="15"/>
      <c r="AU987" s="15"/>
      <c r="AV987" s="15"/>
      <c r="AW987" s="15"/>
      <c r="AX987" s="15"/>
      <c r="AY987" s="15"/>
      <c r="AZ987" s="15"/>
      <c r="BA987" s="15"/>
      <c r="BB987" s="15"/>
      <c r="BC987" s="15"/>
      <c r="BD987" s="15"/>
      <c r="BE987" s="15"/>
      <c r="BF987" s="15"/>
      <c r="BG987" s="15"/>
      <c r="BH987" s="15"/>
      <c r="BI987" s="15"/>
      <c r="BJ987" s="15"/>
      <c r="BK987" s="15"/>
      <c r="BL987" s="15"/>
      <c r="BM987" s="15"/>
      <c r="BN987" s="15"/>
      <c r="BO987" s="15"/>
      <c r="BP987" s="15"/>
      <c r="BQ987" s="15"/>
      <c r="BR987" s="15"/>
      <c r="BS987" s="15"/>
      <c r="BT987" s="15"/>
      <c r="BU987" s="15"/>
      <c r="BV987" s="15"/>
      <c r="BW987" s="15"/>
      <c r="BX987" s="15"/>
      <c r="BY987" s="15"/>
      <c r="BZ987" s="15"/>
      <c r="CA987" s="8"/>
      <c r="CB987" s="8"/>
      <c r="CC987" s="8"/>
      <c r="CD987" s="8"/>
      <c r="CE987" s="8"/>
      <c r="CF987" s="8"/>
      <c r="CG987" s="8"/>
      <c r="CH987" s="8"/>
      <c r="CI987" s="8"/>
      <c r="CJ987" s="8"/>
      <c r="CK987" s="8"/>
      <c r="CL987" s="8"/>
      <c r="CM987" s="8"/>
      <c r="CN987" s="8"/>
      <c r="CO987" s="8"/>
      <c r="CP987" s="8"/>
      <c r="CQ987" s="8"/>
      <c r="CR987" s="8"/>
      <c r="CS987" s="8"/>
    </row>
    <row r="988" ht="14.25" customHeight="1">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c r="BC988" s="15"/>
      <c r="BD988" s="15"/>
      <c r="BE988" s="15"/>
      <c r="BF988" s="15"/>
      <c r="BG988" s="15"/>
      <c r="BH988" s="15"/>
      <c r="BI988" s="15"/>
      <c r="BJ988" s="15"/>
      <c r="BK988" s="15"/>
      <c r="BL988" s="15"/>
      <c r="BM988" s="15"/>
      <c r="BN988" s="15"/>
      <c r="BO988" s="15"/>
      <c r="BP988" s="15"/>
      <c r="BQ988" s="15"/>
      <c r="BR988" s="15"/>
      <c r="BS988" s="15"/>
      <c r="BT988" s="15"/>
      <c r="BU988" s="15"/>
      <c r="BV988" s="15"/>
      <c r="BW988" s="15"/>
      <c r="BX988" s="15"/>
      <c r="BY988" s="15"/>
      <c r="BZ988" s="15"/>
      <c r="CA988" s="8"/>
      <c r="CB988" s="8"/>
      <c r="CC988" s="8"/>
      <c r="CD988" s="8"/>
      <c r="CE988" s="8"/>
      <c r="CF988" s="8"/>
      <c r="CG988" s="8"/>
      <c r="CH988" s="8"/>
      <c r="CI988" s="8"/>
      <c r="CJ988" s="8"/>
      <c r="CK988" s="8"/>
      <c r="CL988" s="8"/>
      <c r="CM988" s="8"/>
      <c r="CN988" s="8"/>
      <c r="CO988" s="8"/>
      <c r="CP988" s="8"/>
      <c r="CQ988" s="8"/>
      <c r="CR988" s="8"/>
      <c r="CS988" s="8"/>
    </row>
    <row r="989" ht="14.25" customHeight="1">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c r="AA989" s="15"/>
      <c r="AB989" s="15"/>
      <c r="AC989" s="15"/>
      <c r="AD989" s="15"/>
      <c r="AE989" s="15"/>
      <c r="AF989" s="15"/>
      <c r="AG989" s="15"/>
      <c r="AH989" s="15"/>
      <c r="AI989" s="15"/>
      <c r="AJ989" s="15"/>
      <c r="AK989" s="15"/>
      <c r="AL989" s="15"/>
      <c r="AM989" s="15"/>
      <c r="AN989" s="15"/>
      <c r="AO989" s="15"/>
      <c r="AP989" s="15"/>
      <c r="AQ989" s="15"/>
      <c r="AR989" s="15"/>
      <c r="AS989" s="15"/>
      <c r="AT989" s="15"/>
      <c r="AU989" s="15"/>
      <c r="AV989" s="15"/>
      <c r="AW989" s="15"/>
      <c r="AX989" s="15"/>
      <c r="AY989" s="15"/>
      <c r="AZ989" s="15"/>
      <c r="BA989" s="15"/>
      <c r="BB989" s="15"/>
      <c r="BC989" s="15"/>
      <c r="BD989" s="15"/>
      <c r="BE989" s="15"/>
      <c r="BF989" s="15"/>
      <c r="BG989" s="15"/>
      <c r="BH989" s="15"/>
      <c r="BI989" s="15"/>
      <c r="BJ989" s="15"/>
      <c r="BK989" s="15"/>
      <c r="BL989" s="15"/>
      <c r="BM989" s="15"/>
      <c r="BN989" s="15"/>
      <c r="BO989" s="15"/>
      <c r="BP989" s="15"/>
      <c r="BQ989" s="15"/>
      <c r="BR989" s="15"/>
      <c r="BS989" s="15"/>
      <c r="BT989" s="15"/>
      <c r="BU989" s="15"/>
      <c r="BV989" s="15"/>
      <c r="BW989" s="15"/>
      <c r="BX989" s="15"/>
      <c r="BY989" s="15"/>
      <c r="BZ989" s="15"/>
      <c r="CA989" s="8"/>
      <c r="CB989" s="8"/>
      <c r="CC989" s="8"/>
      <c r="CD989" s="8"/>
      <c r="CE989" s="8"/>
      <c r="CF989" s="8"/>
      <c r="CG989" s="8"/>
      <c r="CH989" s="8"/>
      <c r="CI989" s="8"/>
      <c r="CJ989" s="8"/>
      <c r="CK989" s="8"/>
      <c r="CL989" s="8"/>
      <c r="CM989" s="8"/>
      <c r="CN989" s="8"/>
      <c r="CO989" s="8"/>
      <c r="CP989" s="8"/>
      <c r="CQ989" s="8"/>
      <c r="CR989" s="8"/>
      <c r="CS989" s="8"/>
    </row>
    <row r="990" ht="14.25" customHeight="1">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c r="BC990" s="15"/>
      <c r="BD990" s="15"/>
      <c r="BE990" s="15"/>
      <c r="BF990" s="15"/>
      <c r="BG990" s="15"/>
      <c r="BH990" s="15"/>
      <c r="BI990" s="15"/>
      <c r="BJ990" s="15"/>
      <c r="BK990" s="15"/>
      <c r="BL990" s="15"/>
      <c r="BM990" s="15"/>
      <c r="BN990" s="15"/>
      <c r="BO990" s="15"/>
      <c r="BP990" s="15"/>
      <c r="BQ990" s="15"/>
      <c r="BR990" s="15"/>
      <c r="BS990" s="15"/>
      <c r="BT990" s="15"/>
      <c r="BU990" s="15"/>
      <c r="BV990" s="15"/>
      <c r="BW990" s="15"/>
      <c r="BX990" s="15"/>
      <c r="BY990" s="15"/>
      <c r="BZ990" s="15"/>
      <c r="CA990" s="8"/>
      <c r="CB990" s="8"/>
      <c r="CC990" s="8"/>
      <c r="CD990" s="8"/>
      <c r="CE990" s="8"/>
      <c r="CF990" s="8"/>
      <c r="CG990" s="8"/>
      <c r="CH990" s="8"/>
      <c r="CI990" s="8"/>
      <c r="CJ990" s="8"/>
      <c r="CK990" s="8"/>
      <c r="CL990" s="8"/>
      <c r="CM990" s="8"/>
      <c r="CN990" s="8"/>
      <c r="CO990" s="8"/>
      <c r="CP990" s="8"/>
      <c r="CQ990" s="8"/>
      <c r="CR990" s="8"/>
      <c r="CS990" s="8"/>
    </row>
    <row r="991" ht="14.25" customHeight="1">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c r="AA991" s="15"/>
      <c r="AB991" s="15"/>
      <c r="AC991" s="15"/>
      <c r="AD991" s="15"/>
      <c r="AE991" s="15"/>
      <c r="AF991" s="15"/>
      <c r="AG991" s="15"/>
      <c r="AH991" s="15"/>
      <c r="AI991" s="15"/>
      <c r="AJ991" s="15"/>
      <c r="AK991" s="15"/>
      <c r="AL991" s="15"/>
      <c r="AM991" s="15"/>
      <c r="AN991" s="15"/>
      <c r="AO991" s="15"/>
      <c r="AP991" s="15"/>
      <c r="AQ991" s="15"/>
      <c r="AR991" s="15"/>
      <c r="AS991" s="15"/>
      <c r="AT991" s="15"/>
      <c r="AU991" s="15"/>
      <c r="AV991" s="15"/>
      <c r="AW991" s="15"/>
      <c r="AX991" s="15"/>
      <c r="AY991" s="15"/>
      <c r="AZ991" s="15"/>
      <c r="BA991" s="15"/>
      <c r="BB991" s="15"/>
      <c r="BC991" s="15"/>
      <c r="BD991" s="15"/>
      <c r="BE991" s="15"/>
      <c r="BF991" s="15"/>
      <c r="BG991" s="15"/>
      <c r="BH991" s="15"/>
      <c r="BI991" s="15"/>
      <c r="BJ991" s="15"/>
      <c r="BK991" s="15"/>
      <c r="BL991" s="15"/>
      <c r="BM991" s="15"/>
      <c r="BN991" s="15"/>
      <c r="BO991" s="15"/>
      <c r="BP991" s="15"/>
      <c r="BQ991" s="15"/>
      <c r="BR991" s="15"/>
      <c r="BS991" s="15"/>
      <c r="BT991" s="15"/>
      <c r="BU991" s="15"/>
      <c r="BV991" s="15"/>
      <c r="BW991" s="15"/>
      <c r="BX991" s="15"/>
      <c r="BY991" s="15"/>
      <c r="BZ991" s="15"/>
      <c r="CA991" s="8"/>
      <c r="CB991" s="8"/>
      <c r="CC991" s="8"/>
      <c r="CD991" s="8"/>
      <c r="CE991" s="8"/>
      <c r="CF991" s="8"/>
      <c r="CG991" s="8"/>
      <c r="CH991" s="8"/>
      <c r="CI991" s="8"/>
      <c r="CJ991" s="8"/>
      <c r="CK991" s="8"/>
      <c r="CL991" s="8"/>
      <c r="CM991" s="8"/>
      <c r="CN991" s="8"/>
      <c r="CO991" s="8"/>
      <c r="CP991" s="8"/>
      <c r="CQ991" s="8"/>
      <c r="CR991" s="8"/>
      <c r="CS991" s="8"/>
    </row>
    <row r="992" ht="14.25" customHeight="1">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c r="BC992" s="15"/>
      <c r="BD992" s="15"/>
      <c r="BE992" s="15"/>
      <c r="BF992" s="15"/>
      <c r="BG992" s="15"/>
      <c r="BH992" s="15"/>
      <c r="BI992" s="15"/>
      <c r="BJ992" s="15"/>
      <c r="BK992" s="15"/>
      <c r="BL992" s="15"/>
      <c r="BM992" s="15"/>
      <c r="BN992" s="15"/>
      <c r="BO992" s="15"/>
      <c r="BP992" s="15"/>
      <c r="BQ992" s="15"/>
      <c r="BR992" s="15"/>
      <c r="BS992" s="15"/>
      <c r="BT992" s="15"/>
      <c r="BU992" s="15"/>
      <c r="BV992" s="15"/>
      <c r="BW992" s="15"/>
      <c r="BX992" s="15"/>
      <c r="BY992" s="15"/>
      <c r="BZ992" s="15"/>
      <c r="CA992" s="8"/>
      <c r="CB992" s="8"/>
      <c r="CC992" s="8"/>
      <c r="CD992" s="8"/>
      <c r="CE992" s="8"/>
      <c r="CF992" s="8"/>
      <c r="CG992" s="8"/>
      <c r="CH992" s="8"/>
      <c r="CI992" s="8"/>
      <c r="CJ992" s="8"/>
      <c r="CK992" s="8"/>
      <c r="CL992" s="8"/>
      <c r="CM992" s="8"/>
      <c r="CN992" s="8"/>
      <c r="CO992" s="8"/>
      <c r="CP992" s="8"/>
      <c r="CQ992" s="8"/>
      <c r="CR992" s="8"/>
      <c r="CS992" s="8"/>
    </row>
    <row r="993" ht="14.25" customHeight="1">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c r="AA993" s="15"/>
      <c r="AB993" s="15"/>
      <c r="AC993" s="15"/>
      <c r="AD993" s="15"/>
      <c r="AE993" s="15"/>
      <c r="AF993" s="15"/>
      <c r="AG993" s="15"/>
      <c r="AH993" s="15"/>
      <c r="AI993" s="15"/>
      <c r="AJ993" s="15"/>
      <c r="AK993" s="15"/>
      <c r="AL993" s="15"/>
      <c r="AM993" s="15"/>
      <c r="AN993" s="15"/>
      <c r="AO993" s="15"/>
      <c r="AP993" s="15"/>
      <c r="AQ993" s="15"/>
      <c r="AR993" s="15"/>
      <c r="AS993" s="15"/>
      <c r="AT993" s="15"/>
      <c r="AU993" s="15"/>
      <c r="AV993" s="15"/>
      <c r="AW993" s="15"/>
      <c r="AX993" s="15"/>
      <c r="AY993" s="15"/>
      <c r="AZ993" s="15"/>
      <c r="BA993" s="15"/>
      <c r="BB993" s="15"/>
      <c r="BC993" s="15"/>
      <c r="BD993" s="15"/>
      <c r="BE993" s="15"/>
      <c r="BF993" s="15"/>
      <c r="BG993" s="15"/>
      <c r="BH993" s="15"/>
      <c r="BI993" s="15"/>
      <c r="BJ993" s="15"/>
      <c r="BK993" s="15"/>
      <c r="BL993" s="15"/>
      <c r="BM993" s="15"/>
      <c r="BN993" s="15"/>
      <c r="BO993" s="15"/>
      <c r="BP993" s="15"/>
      <c r="BQ993" s="15"/>
      <c r="BR993" s="15"/>
      <c r="BS993" s="15"/>
      <c r="BT993" s="15"/>
      <c r="BU993" s="15"/>
      <c r="BV993" s="15"/>
      <c r="BW993" s="15"/>
      <c r="BX993" s="15"/>
      <c r="BY993" s="15"/>
      <c r="BZ993" s="15"/>
      <c r="CA993" s="8"/>
      <c r="CB993" s="8"/>
      <c r="CC993" s="8"/>
      <c r="CD993" s="8"/>
      <c r="CE993" s="8"/>
      <c r="CF993" s="8"/>
      <c r="CG993" s="8"/>
      <c r="CH993" s="8"/>
      <c r="CI993" s="8"/>
      <c r="CJ993" s="8"/>
      <c r="CK993" s="8"/>
      <c r="CL993" s="8"/>
      <c r="CM993" s="8"/>
      <c r="CN993" s="8"/>
      <c r="CO993" s="8"/>
      <c r="CP993" s="8"/>
      <c r="CQ993" s="8"/>
      <c r="CR993" s="8"/>
      <c r="CS993" s="8"/>
    </row>
    <row r="994" ht="14.25" customHeight="1">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c r="BC994" s="15"/>
      <c r="BD994" s="15"/>
      <c r="BE994" s="15"/>
      <c r="BF994" s="15"/>
      <c r="BG994" s="15"/>
      <c r="BH994" s="15"/>
      <c r="BI994" s="15"/>
      <c r="BJ994" s="15"/>
      <c r="BK994" s="15"/>
      <c r="BL994" s="15"/>
      <c r="BM994" s="15"/>
      <c r="BN994" s="15"/>
      <c r="BO994" s="15"/>
      <c r="BP994" s="15"/>
      <c r="BQ994" s="15"/>
      <c r="BR994" s="15"/>
      <c r="BS994" s="15"/>
      <c r="BT994" s="15"/>
      <c r="BU994" s="15"/>
      <c r="BV994" s="15"/>
      <c r="BW994" s="15"/>
      <c r="BX994" s="15"/>
      <c r="BY994" s="15"/>
      <c r="BZ994" s="15"/>
      <c r="CA994" s="8"/>
      <c r="CB994" s="8"/>
      <c r="CC994" s="8"/>
      <c r="CD994" s="8"/>
      <c r="CE994" s="8"/>
      <c r="CF994" s="8"/>
      <c r="CG994" s="8"/>
      <c r="CH994" s="8"/>
      <c r="CI994" s="8"/>
      <c r="CJ994" s="8"/>
      <c r="CK994" s="8"/>
      <c r="CL994" s="8"/>
      <c r="CM994" s="8"/>
      <c r="CN994" s="8"/>
      <c r="CO994" s="8"/>
      <c r="CP994" s="8"/>
      <c r="CQ994" s="8"/>
      <c r="CR994" s="8"/>
      <c r="CS994" s="8"/>
    </row>
    <row r="995" ht="14.25" customHeight="1">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c r="AA995" s="15"/>
      <c r="AB995" s="15"/>
      <c r="AC995" s="15"/>
      <c r="AD995" s="15"/>
      <c r="AE995" s="15"/>
      <c r="AF995" s="15"/>
      <c r="AG995" s="15"/>
      <c r="AH995" s="15"/>
      <c r="AI995" s="15"/>
      <c r="AJ995" s="15"/>
      <c r="AK995" s="15"/>
      <c r="AL995" s="15"/>
      <c r="AM995" s="15"/>
      <c r="AN995" s="15"/>
      <c r="AO995" s="15"/>
      <c r="AP995" s="15"/>
      <c r="AQ995" s="15"/>
      <c r="AR995" s="15"/>
      <c r="AS995" s="15"/>
      <c r="AT995" s="15"/>
      <c r="AU995" s="15"/>
      <c r="AV995" s="15"/>
      <c r="AW995" s="15"/>
      <c r="AX995" s="15"/>
      <c r="AY995" s="15"/>
      <c r="AZ995" s="15"/>
      <c r="BA995" s="15"/>
      <c r="BB995" s="15"/>
      <c r="BC995" s="15"/>
      <c r="BD995" s="15"/>
      <c r="BE995" s="15"/>
      <c r="BF995" s="15"/>
      <c r="BG995" s="15"/>
      <c r="BH995" s="15"/>
      <c r="BI995" s="15"/>
      <c r="BJ995" s="15"/>
      <c r="BK995" s="15"/>
      <c r="BL995" s="15"/>
      <c r="BM995" s="15"/>
      <c r="BN995" s="15"/>
      <c r="BO995" s="15"/>
      <c r="BP995" s="15"/>
      <c r="BQ995" s="15"/>
      <c r="BR995" s="15"/>
      <c r="BS995" s="15"/>
      <c r="BT995" s="15"/>
      <c r="BU995" s="15"/>
      <c r="BV995" s="15"/>
      <c r="BW995" s="15"/>
      <c r="BX995" s="15"/>
      <c r="BY995" s="15"/>
      <c r="BZ995" s="15"/>
      <c r="CA995" s="8"/>
      <c r="CB995" s="8"/>
      <c r="CC995" s="8"/>
      <c r="CD995" s="8"/>
      <c r="CE995" s="8"/>
      <c r="CF995" s="8"/>
      <c r="CG995" s="8"/>
      <c r="CH995" s="8"/>
      <c r="CI995" s="8"/>
      <c r="CJ995" s="8"/>
      <c r="CK995" s="8"/>
      <c r="CL995" s="8"/>
      <c r="CM995" s="8"/>
      <c r="CN995" s="8"/>
      <c r="CO995" s="8"/>
      <c r="CP995" s="8"/>
      <c r="CQ995" s="8"/>
      <c r="CR995" s="8"/>
      <c r="CS995" s="8"/>
    </row>
    <row r="996" ht="14.25" customHeight="1">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c r="BC996" s="15"/>
      <c r="BD996" s="15"/>
      <c r="BE996" s="15"/>
      <c r="BF996" s="15"/>
      <c r="BG996" s="15"/>
      <c r="BH996" s="15"/>
      <c r="BI996" s="15"/>
      <c r="BJ996" s="15"/>
      <c r="BK996" s="15"/>
      <c r="BL996" s="15"/>
      <c r="BM996" s="15"/>
      <c r="BN996" s="15"/>
      <c r="BO996" s="15"/>
      <c r="BP996" s="15"/>
      <c r="BQ996" s="15"/>
      <c r="BR996" s="15"/>
      <c r="BS996" s="15"/>
      <c r="BT996" s="15"/>
      <c r="BU996" s="15"/>
      <c r="BV996" s="15"/>
      <c r="BW996" s="15"/>
      <c r="BX996" s="15"/>
      <c r="BY996" s="15"/>
      <c r="BZ996" s="15"/>
      <c r="CA996" s="8"/>
      <c r="CB996" s="8"/>
      <c r="CC996" s="8"/>
      <c r="CD996" s="8"/>
      <c r="CE996" s="8"/>
      <c r="CF996" s="8"/>
      <c r="CG996" s="8"/>
      <c r="CH996" s="8"/>
      <c r="CI996" s="8"/>
      <c r="CJ996" s="8"/>
      <c r="CK996" s="8"/>
      <c r="CL996" s="8"/>
      <c r="CM996" s="8"/>
      <c r="CN996" s="8"/>
      <c r="CO996" s="8"/>
      <c r="CP996" s="8"/>
      <c r="CQ996" s="8"/>
      <c r="CR996" s="8"/>
      <c r="CS996" s="8"/>
    </row>
    <row r="997" ht="14.25" customHeight="1">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c r="AA997" s="15"/>
      <c r="AB997" s="15"/>
      <c r="AC997" s="15"/>
      <c r="AD997" s="15"/>
      <c r="AE997" s="15"/>
      <c r="AF997" s="15"/>
      <c r="AG997" s="15"/>
      <c r="AH997" s="15"/>
      <c r="AI997" s="15"/>
      <c r="AJ997" s="15"/>
      <c r="AK997" s="15"/>
      <c r="AL997" s="15"/>
      <c r="AM997" s="15"/>
      <c r="AN997" s="15"/>
      <c r="AO997" s="15"/>
      <c r="AP997" s="15"/>
      <c r="AQ997" s="15"/>
      <c r="AR997" s="15"/>
      <c r="AS997" s="15"/>
      <c r="AT997" s="15"/>
      <c r="AU997" s="15"/>
      <c r="AV997" s="15"/>
      <c r="AW997" s="15"/>
      <c r="AX997" s="15"/>
      <c r="AY997" s="15"/>
      <c r="AZ997" s="15"/>
      <c r="BA997" s="15"/>
      <c r="BB997" s="15"/>
      <c r="BC997" s="15"/>
      <c r="BD997" s="15"/>
      <c r="BE997" s="15"/>
      <c r="BF997" s="15"/>
      <c r="BG997" s="15"/>
      <c r="BH997" s="15"/>
      <c r="BI997" s="15"/>
      <c r="BJ997" s="15"/>
      <c r="BK997" s="15"/>
      <c r="BL997" s="15"/>
      <c r="BM997" s="15"/>
      <c r="BN997" s="15"/>
      <c r="BO997" s="15"/>
      <c r="BP997" s="15"/>
      <c r="BQ997" s="15"/>
      <c r="BR997" s="15"/>
      <c r="BS997" s="15"/>
      <c r="BT997" s="15"/>
      <c r="BU997" s="15"/>
      <c r="BV997" s="15"/>
      <c r="BW997" s="15"/>
      <c r="BX997" s="15"/>
      <c r="BY997" s="15"/>
      <c r="BZ997" s="15"/>
      <c r="CA997" s="8"/>
      <c r="CB997" s="8"/>
      <c r="CC997" s="8"/>
      <c r="CD997" s="8"/>
      <c r="CE997" s="8"/>
      <c r="CF997" s="8"/>
      <c r="CG997" s="8"/>
      <c r="CH997" s="8"/>
      <c r="CI997" s="8"/>
      <c r="CJ997" s="8"/>
      <c r="CK997" s="8"/>
      <c r="CL997" s="8"/>
      <c r="CM997" s="8"/>
      <c r="CN997" s="8"/>
      <c r="CO997" s="8"/>
      <c r="CP997" s="8"/>
      <c r="CQ997" s="8"/>
      <c r="CR997" s="8"/>
      <c r="CS997" s="8"/>
    </row>
    <row r="998" ht="14.25" customHeight="1">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c r="BC998" s="15"/>
      <c r="BD998" s="15"/>
      <c r="BE998" s="15"/>
      <c r="BF998" s="15"/>
      <c r="BG998" s="15"/>
      <c r="BH998" s="15"/>
      <c r="BI998" s="15"/>
      <c r="BJ998" s="15"/>
      <c r="BK998" s="15"/>
      <c r="BL998" s="15"/>
      <c r="BM998" s="15"/>
      <c r="BN998" s="15"/>
      <c r="BO998" s="15"/>
      <c r="BP998" s="15"/>
      <c r="BQ998" s="15"/>
      <c r="BR998" s="15"/>
      <c r="BS998" s="15"/>
      <c r="BT998" s="15"/>
      <c r="BU998" s="15"/>
      <c r="BV998" s="15"/>
      <c r="BW998" s="15"/>
      <c r="BX998" s="15"/>
      <c r="BY998" s="15"/>
      <c r="BZ998" s="15"/>
      <c r="CA998" s="8"/>
      <c r="CB998" s="8"/>
      <c r="CC998" s="8"/>
      <c r="CD998" s="8"/>
      <c r="CE998" s="8"/>
      <c r="CF998" s="8"/>
      <c r="CG998" s="8"/>
      <c r="CH998" s="8"/>
      <c r="CI998" s="8"/>
      <c r="CJ998" s="8"/>
      <c r="CK998" s="8"/>
      <c r="CL998" s="8"/>
      <c r="CM998" s="8"/>
      <c r="CN998" s="8"/>
      <c r="CO998" s="8"/>
      <c r="CP998" s="8"/>
      <c r="CQ998" s="8"/>
      <c r="CR998" s="8"/>
      <c r="CS998" s="8"/>
    </row>
    <row r="999" ht="14.25" customHeight="1">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c r="AA999" s="15"/>
      <c r="AB999" s="15"/>
      <c r="AC999" s="15"/>
      <c r="AD999" s="15"/>
      <c r="AE999" s="15"/>
      <c r="AF999" s="15"/>
      <c r="AG999" s="15"/>
      <c r="AH999" s="15"/>
      <c r="AI999" s="15"/>
      <c r="AJ999" s="15"/>
      <c r="AK999" s="15"/>
      <c r="AL999" s="15"/>
      <c r="AM999" s="15"/>
      <c r="AN999" s="15"/>
      <c r="AO999" s="15"/>
      <c r="AP999" s="15"/>
      <c r="AQ999" s="15"/>
      <c r="AR999" s="15"/>
      <c r="AS999" s="15"/>
      <c r="AT999" s="15"/>
      <c r="AU999" s="15"/>
      <c r="AV999" s="15"/>
      <c r="AW999" s="15"/>
      <c r="AX999" s="15"/>
      <c r="AY999" s="15"/>
      <c r="AZ999" s="15"/>
      <c r="BA999" s="15"/>
      <c r="BB999" s="15"/>
      <c r="BC999" s="15"/>
      <c r="BD999" s="15"/>
      <c r="BE999" s="15"/>
      <c r="BF999" s="15"/>
      <c r="BG999" s="15"/>
      <c r="BH999" s="15"/>
      <c r="BI999" s="15"/>
      <c r="BJ999" s="15"/>
      <c r="BK999" s="15"/>
      <c r="BL999" s="15"/>
      <c r="BM999" s="15"/>
      <c r="BN999" s="15"/>
      <c r="BO999" s="15"/>
      <c r="BP999" s="15"/>
      <c r="BQ999" s="15"/>
      <c r="BR999" s="15"/>
      <c r="BS999" s="15"/>
      <c r="BT999" s="15"/>
      <c r="BU999" s="15"/>
      <c r="BV999" s="15"/>
      <c r="BW999" s="15"/>
      <c r="BX999" s="15"/>
      <c r="BY999" s="15"/>
      <c r="BZ999" s="15"/>
      <c r="CA999" s="8"/>
      <c r="CB999" s="8"/>
      <c r="CC999" s="8"/>
      <c r="CD999" s="8"/>
      <c r="CE999" s="8"/>
      <c r="CF999" s="8"/>
      <c r="CG999" s="8"/>
      <c r="CH999" s="8"/>
      <c r="CI999" s="8"/>
      <c r="CJ999" s="8"/>
      <c r="CK999" s="8"/>
      <c r="CL999" s="8"/>
      <c r="CM999" s="8"/>
      <c r="CN999" s="8"/>
      <c r="CO999" s="8"/>
      <c r="CP999" s="8"/>
      <c r="CQ999" s="8"/>
      <c r="CR999" s="8"/>
      <c r="CS999" s="8"/>
    </row>
    <row r="1000" ht="14.25" customHeight="1">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c r="BC1000" s="15"/>
      <c r="BD1000" s="15"/>
      <c r="BE1000" s="15"/>
      <c r="BF1000" s="15"/>
      <c r="BG1000" s="15"/>
      <c r="BH1000" s="15"/>
      <c r="BI1000" s="15"/>
      <c r="BJ1000" s="15"/>
      <c r="BK1000" s="15"/>
      <c r="BL1000" s="15"/>
      <c r="BM1000" s="15"/>
      <c r="BN1000" s="15"/>
      <c r="BO1000" s="15"/>
      <c r="BP1000" s="15"/>
      <c r="BQ1000" s="15"/>
      <c r="BR1000" s="15"/>
      <c r="BS1000" s="15"/>
      <c r="BT1000" s="15"/>
      <c r="BU1000" s="15"/>
      <c r="BV1000" s="15"/>
      <c r="BW1000" s="15"/>
      <c r="BX1000" s="15"/>
      <c r="BY1000" s="15"/>
      <c r="BZ1000" s="15"/>
      <c r="CA1000" s="8"/>
      <c r="CB1000" s="8"/>
      <c r="CC1000" s="8"/>
      <c r="CD1000" s="8"/>
      <c r="CE1000" s="8"/>
      <c r="CF1000" s="8"/>
      <c r="CG1000" s="8"/>
      <c r="CH1000" s="8"/>
      <c r="CI1000" s="8"/>
      <c r="CJ1000" s="8"/>
      <c r="CK1000" s="8"/>
      <c r="CL1000" s="8"/>
      <c r="CM1000" s="8"/>
      <c r="CN1000" s="8"/>
      <c r="CO1000" s="8"/>
      <c r="CP1000" s="8"/>
      <c r="CQ1000" s="8"/>
      <c r="CR1000" s="8"/>
      <c r="CS1000" s="8"/>
    </row>
  </sheetData>
  <mergeCells count="205">
    <mergeCell ref="AK15:AP15"/>
    <mergeCell ref="AK16:AP16"/>
    <mergeCell ref="AK19:AP19"/>
    <mergeCell ref="AR19:AV20"/>
    <mergeCell ref="AX19:BB20"/>
    <mergeCell ref="AK20:AP20"/>
    <mergeCell ref="CB15:CB16"/>
    <mergeCell ref="CF16:CF17"/>
    <mergeCell ref="CG16:CG17"/>
    <mergeCell ref="CH16:CH17"/>
    <mergeCell ref="CK16:CK17"/>
    <mergeCell ref="CS16:CS17"/>
    <mergeCell ref="D15:G15"/>
    <mergeCell ref="H15:K15"/>
    <mergeCell ref="L15:O15"/>
    <mergeCell ref="P15:Q15"/>
    <mergeCell ref="AQ15:BB15"/>
    <mergeCell ref="AC16:AF16"/>
    <mergeCell ref="AQ16:BB16"/>
    <mergeCell ref="L19:O19"/>
    <mergeCell ref="P19:Q19"/>
    <mergeCell ref="D20:G20"/>
    <mergeCell ref="H20:K20"/>
    <mergeCell ref="L20:O20"/>
    <mergeCell ref="P20:Q20"/>
    <mergeCell ref="U16:X16"/>
    <mergeCell ref="Y16:AB16"/>
    <mergeCell ref="H18:K18"/>
    <mergeCell ref="L18:O18"/>
    <mergeCell ref="P18:Q18"/>
    <mergeCell ref="D19:G19"/>
    <mergeCell ref="H19:K19"/>
    <mergeCell ref="H9:K9"/>
    <mergeCell ref="L9:O9"/>
    <mergeCell ref="CK9:CL9"/>
    <mergeCell ref="AK7:AP7"/>
    <mergeCell ref="AK9:AP9"/>
    <mergeCell ref="AK10:AP10"/>
    <mergeCell ref="AQ10:BB10"/>
    <mergeCell ref="A1:BD1"/>
    <mergeCell ref="A2:BD2"/>
    <mergeCell ref="H8:K8"/>
    <mergeCell ref="L8:O8"/>
    <mergeCell ref="P8:Q8"/>
    <mergeCell ref="P9:Q9"/>
    <mergeCell ref="AQ9:BB9"/>
    <mergeCell ref="U12:X12"/>
    <mergeCell ref="Y12:AB12"/>
    <mergeCell ref="AC12:AF12"/>
    <mergeCell ref="AK12:AP12"/>
    <mergeCell ref="AQ12:BB12"/>
    <mergeCell ref="D9:G9"/>
    <mergeCell ref="D10:G10"/>
    <mergeCell ref="H10:K10"/>
    <mergeCell ref="L10:O10"/>
    <mergeCell ref="P10:Q10"/>
    <mergeCell ref="Y11:AB11"/>
    <mergeCell ref="AC11:AF11"/>
    <mergeCell ref="AR13:AV13"/>
    <mergeCell ref="AX13:BB13"/>
    <mergeCell ref="CC15:CC16"/>
    <mergeCell ref="CD15:CD16"/>
    <mergeCell ref="CG15:CH15"/>
    <mergeCell ref="CI15:CJ15"/>
    <mergeCell ref="CL15:CM15"/>
    <mergeCell ref="CN15:CO15"/>
    <mergeCell ref="CP15:CR15"/>
    <mergeCell ref="H13:K13"/>
    <mergeCell ref="L13:O13"/>
    <mergeCell ref="P13:Q13"/>
    <mergeCell ref="U13:X13"/>
    <mergeCell ref="Y13:AB13"/>
    <mergeCell ref="AC13:AF13"/>
    <mergeCell ref="AK13:AP13"/>
    <mergeCell ref="D14:G14"/>
    <mergeCell ref="H14:K14"/>
    <mergeCell ref="L14:O14"/>
    <mergeCell ref="P14:Q14"/>
    <mergeCell ref="U14:X14"/>
    <mergeCell ref="Y14:AB14"/>
    <mergeCell ref="AC14:AF14"/>
    <mergeCell ref="AK30:AP30"/>
    <mergeCell ref="AQ30:BB30"/>
    <mergeCell ref="AK31:AP31"/>
    <mergeCell ref="AQ31:BB31"/>
    <mergeCell ref="H28:K28"/>
    <mergeCell ref="L28:O28"/>
    <mergeCell ref="P28:Q28"/>
    <mergeCell ref="AK28:AP28"/>
    <mergeCell ref="H29:K29"/>
    <mergeCell ref="L29:O29"/>
    <mergeCell ref="P29:Q29"/>
    <mergeCell ref="P33:Q33"/>
    <mergeCell ref="Y33:AB33"/>
    <mergeCell ref="AC33:AF33"/>
    <mergeCell ref="AK33:AP33"/>
    <mergeCell ref="AQ33:BB33"/>
    <mergeCell ref="AK34:AP34"/>
    <mergeCell ref="AR34:AV34"/>
    <mergeCell ref="AX34:BB34"/>
    <mergeCell ref="D34:G34"/>
    <mergeCell ref="H34:K34"/>
    <mergeCell ref="L34:O34"/>
    <mergeCell ref="P34:Q34"/>
    <mergeCell ref="U34:X34"/>
    <mergeCell ref="Y34:AB34"/>
    <mergeCell ref="AC34:AF34"/>
    <mergeCell ref="U36:X36"/>
    <mergeCell ref="Y36:AB36"/>
    <mergeCell ref="AC36:AF36"/>
    <mergeCell ref="AK36:AP36"/>
    <mergeCell ref="AQ36:BB36"/>
    <mergeCell ref="AK37:AP37"/>
    <mergeCell ref="AQ37:BB37"/>
    <mergeCell ref="AC38:AF38"/>
    <mergeCell ref="AK39:AP39"/>
    <mergeCell ref="AR39:AV39"/>
    <mergeCell ref="AX39:BB39"/>
    <mergeCell ref="AK40:AP40"/>
    <mergeCell ref="AR40:AV40"/>
    <mergeCell ref="AX40:BB40"/>
    <mergeCell ref="CF75:CF76"/>
    <mergeCell ref="CG75:CG76"/>
    <mergeCell ref="CH75:CH76"/>
    <mergeCell ref="CK75:CK76"/>
    <mergeCell ref="CS75:CS76"/>
    <mergeCell ref="CB74:CB75"/>
    <mergeCell ref="CB129:CB130"/>
    <mergeCell ref="CC129:CC130"/>
    <mergeCell ref="CD129:CD130"/>
    <mergeCell ref="CB189:CB190"/>
    <mergeCell ref="CC189:CC190"/>
    <mergeCell ref="CD189:CD190"/>
    <mergeCell ref="CK68:CL68"/>
    <mergeCell ref="CC74:CC75"/>
    <mergeCell ref="CD74:CD75"/>
    <mergeCell ref="CG74:CH74"/>
    <mergeCell ref="CI74:CJ74"/>
    <mergeCell ref="CL74:CM74"/>
    <mergeCell ref="CK118:CL118"/>
    <mergeCell ref="CG129:CH129"/>
    <mergeCell ref="CI129:CJ129"/>
    <mergeCell ref="CL129:CM129"/>
    <mergeCell ref="CN129:CO129"/>
    <mergeCell ref="CP129:CR129"/>
    <mergeCell ref="CF130:CF131"/>
    <mergeCell ref="CG130:CG131"/>
    <mergeCell ref="CS130:CS131"/>
    <mergeCell ref="CG189:CH189"/>
    <mergeCell ref="CF190:CF191"/>
    <mergeCell ref="CG190:CG191"/>
    <mergeCell ref="CH190:CH191"/>
    <mergeCell ref="CK190:CK191"/>
    <mergeCell ref="CS190:CS191"/>
    <mergeCell ref="CH130:CH131"/>
    <mergeCell ref="CK130:CK131"/>
    <mergeCell ref="CK178:CL178"/>
    <mergeCell ref="CI189:CJ189"/>
    <mergeCell ref="CL189:CM189"/>
    <mergeCell ref="CN189:CO189"/>
    <mergeCell ref="CP189:CR189"/>
    <mergeCell ref="D35:G35"/>
    <mergeCell ref="H35:K35"/>
    <mergeCell ref="L35:O35"/>
    <mergeCell ref="P35:Q35"/>
    <mergeCell ref="U35:X35"/>
    <mergeCell ref="Y35:AB35"/>
    <mergeCell ref="AC35:AF35"/>
    <mergeCell ref="D29:G29"/>
    <mergeCell ref="D30:G30"/>
    <mergeCell ref="H30:K30"/>
    <mergeCell ref="L30:O30"/>
    <mergeCell ref="P30:Q30"/>
    <mergeCell ref="H33:K33"/>
    <mergeCell ref="L33:O33"/>
    <mergeCell ref="H38:K38"/>
    <mergeCell ref="L38:O38"/>
    <mergeCell ref="P38:Q38"/>
    <mergeCell ref="U38:X38"/>
    <mergeCell ref="Y38:AB38"/>
    <mergeCell ref="D39:G39"/>
    <mergeCell ref="P39:Q39"/>
    <mergeCell ref="L43:O43"/>
    <mergeCell ref="P43:Q43"/>
    <mergeCell ref="AK43:AP43"/>
    <mergeCell ref="AR43:AV44"/>
    <mergeCell ref="AX43:BB44"/>
    <mergeCell ref="L44:O44"/>
    <mergeCell ref="P44:Q44"/>
    <mergeCell ref="AK44:AP44"/>
    <mergeCell ref="D44:G44"/>
    <mergeCell ref="H44:K44"/>
    <mergeCell ref="D45:G45"/>
    <mergeCell ref="H45:K45"/>
    <mergeCell ref="L45:O45"/>
    <mergeCell ref="P45:Q45"/>
    <mergeCell ref="H39:K39"/>
    <mergeCell ref="L39:O39"/>
    <mergeCell ref="D40:G40"/>
    <mergeCell ref="H40:K40"/>
    <mergeCell ref="L40:O40"/>
    <mergeCell ref="P40:Q40"/>
    <mergeCell ref="H43:K43"/>
    <mergeCell ref="CN74:CO74"/>
    <mergeCell ref="CP74:CR74"/>
  </mergeCells>
  <conditionalFormatting sqref="H10:Q10 H19:Q20 AQ13:BB13 AQ19:BB20">
    <cfRule type="expression" dxfId="2" priority="1">
      <formula>$BD$7="Required test"</formula>
    </cfRule>
  </conditionalFormatting>
  <conditionalFormatting sqref="H10:Q10">
    <cfRule type="expression" dxfId="3" priority="2">
      <formula>$BC$13=1</formula>
    </cfRule>
  </conditionalFormatting>
  <conditionalFormatting sqref="H10:Q10">
    <cfRule type="expression" dxfId="2" priority="3">
      <formula>$BD$13="Default"</formula>
    </cfRule>
  </conditionalFormatting>
  <conditionalFormatting sqref="H19:Q20">
    <cfRule type="expression" dxfId="3" priority="4">
      <formula>$BC$19=1</formula>
    </cfRule>
  </conditionalFormatting>
  <conditionalFormatting sqref="H19:Q20">
    <cfRule type="expression" dxfId="2" priority="5">
      <formula>$BD$19="Default"</formula>
    </cfRule>
  </conditionalFormatting>
  <conditionalFormatting sqref="H30:Q30 H39:Q40 H44:Q45 AQ34:BB34 AQ43:BB44 AR39:BB40">
    <cfRule type="expression" dxfId="2" priority="6">
      <formula>$BD$28="Required test"</formula>
    </cfRule>
  </conditionalFormatting>
  <conditionalFormatting sqref="H30:Q30">
    <cfRule type="expression" dxfId="3" priority="7">
      <formula>$BC$34=1</formula>
    </cfRule>
  </conditionalFormatting>
  <conditionalFormatting sqref="H30:Q30">
    <cfRule type="expression" dxfId="2" priority="8">
      <formula>$BD$34="Default"</formula>
    </cfRule>
  </conditionalFormatting>
  <conditionalFormatting sqref="H39:Q39">
    <cfRule type="expression" dxfId="3" priority="9">
      <formula>$BC$39=1</formula>
    </cfRule>
  </conditionalFormatting>
  <conditionalFormatting sqref="H39:Q39">
    <cfRule type="expression" dxfId="2" priority="10">
      <formula>$BD$39="Default"</formula>
    </cfRule>
  </conditionalFormatting>
  <conditionalFormatting sqref="H40:Q40">
    <cfRule type="expression" dxfId="3" priority="11">
      <formula>$BC$40=1</formula>
    </cfRule>
  </conditionalFormatting>
  <conditionalFormatting sqref="H40:Q40">
    <cfRule type="expression" dxfId="2" priority="12">
      <formula>$BD$40="Default"</formula>
    </cfRule>
  </conditionalFormatting>
  <conditionalFormatting sqref="H44:Q45">
    <cfRule type="expression" dxfId="3" priority="13">
      <formula>$BC$43=1</formula>
    </cfRule>
  </conditionalFormatting>
  <conditionalFormatting sqref="H44:Q45">
    <cfRule type="expression" dxfId="2" priority="14">
      <formula>$BD$43="Default"</formula>
    </cfRule>
  </conditionalFormatting>
  <conditionalFormatting sqref="AQ39:AQ40">
    <cfRule type="expression" dxfId="2" priority="15">
      <formula>$BD$28="Required test"</formula>
    </cfRule>
  </conditionalFormatting>
  <printOptions/>
  <pageMargins bottom="0.7480314960629921" footer="0.0" header="0.0" left="0.8267716535433072" right="0.2362204724409449" top="0.7480314960629921"/>
  <pageSetup paperSize="9" scale="65"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rgb="FFFF0000"/>
    <pageSetUpPr/>
  </sheetPr>
  <sheetViews>
    <sheetView workbookViewId="0"/>
  </sheetViews>
  <sheetFormatPr customHeight="1" defaultColWidth="14.43" defaultRowHeight="15.0"/>
  <cols>
    <col customWidth="1" min="1" max="52" width="2.71"/>
    <col customWidth="1" min="53" max="78" width="2.57"/>
    <col customWidth="1" min="79" max="94" width="12.71"/>
  </cols>
  <sheetData>
    <row r="1" ht="24.75" customHeight="1">
      <c r="A1" s="3" t="str">
        <f>'Multi-stage Capacity unit'!A1</f>
        <v>ISO 16358-1 Amd1 CSPF  CALCULATION TOOL</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5"/>
      <c r="BE1" s="6"/>
      <c r="BF1" s="6"/>
      <c r="BG1" s="6"/>
      <c r="BH1" s="6"/>
      <c r="BI1" s="6"/>
      <c r="BJ1" s="6"/>
      <c r="BK1" s="6"/>
      <c r="BL1" s="6"/>
      <c r="BM1" s="6"/>
      <c r="BN1" s="6"/>
      <c r="BO1" s="6"/>
      <c r="BP1" s="6"/>
      <c r="BQ1" s="6"/>
      <c r="BR1" s="6"/>
      <c r="BS1" s="6"/>
      <c r="BT1" s="6"/>
      <c r="BU1" s="6"/>
      <c r="BV1" s="6"/>
      <c r="BW1" s="6"/>
      <c r="BX1" s="6"/>
      <c r="BY1" s="6"/>
      <c r="BZ1" s="6"/>
      <c r="CA1" s="7" t="s">
        <v>603</v>
      </c>
      <c r="CB1" s="8"/>
      <c r="CC1" s="8"/>
      <c r="CD1" s="8"/>
      <c r="CE1" s="8"/>
      <c r="CF1" s="8" t="str">
        <f>data!D7</f>
        <v>International</v>
      </c>
      <c r="CG1" s="8"/>
      <c r="CH1" s="8"/>
      <c r="CI1" s="8"/>
      <c r="CJ1" s="8"/>
      <c r="CK1" s="8"/>
      <c r="CL1" s="9"/>
      <c r="CM1" s="6"/>
      <c r="CN1" s="6"/>
      <c r="CO1" s="6"/>
      <c r="CP1" s="6"/>
    </row>
    <row r="2" ht="24.75" customHeight="1">
      <c r="A2" s="10" t="s">
        <v>604</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5"/>
      <c r="BE2" s="6"/>
      <c r="BF2" s="6"/>
      <c r="BG2" s="6"/>
      <c r="BH2" s="6"/>
      <c r="BI2" s="6"/>
      <c r="BJ2" s="6"/>
      <c r="BK2" s="6"/>
      <c r="BL2" s="6"/>
      <c r="BM2" s="6"/>
      <c r="BN2" s="6"/>
      <c r="BO2" s="6"/>
      <c r="BP2" s="6"/>
      <c r="BQ2" s="6"/>
      <c r="BR2" s="6"/>
      <c r="BS2" s="6"/>
      <c r="BT2" s="6"/>
      <c r="BU2" s="6"/>
      <c r="BV2" s="6"/>
      <c r="BW2" s="6"/>
      <c r="BX2" s="6"/>
      <c r="BY2" s="6"/>
      <c r="BZ2" s="6"/>
      <c r="CA2" s="7"/>
      <c r="CB2" s="8"/>
      <c r="CC2" s="8"/>
      <c r="CD2" s="8"/>
      <c r="CE2" s="8"/>
      <c r="CF2" s="8"/>
      <c r="CG2" s="8"/>
      <c r="CH2" s="8"/>
      <c r="CI2" s="8"/>
      <c r="CJ2" s="8"/>
      <c r="CK2" s="8"/>
      <c r="CL2" s="9"/>
      <c r="CM2" s="6"/>
      <c r="CN2" s="6"/>
      <c r="CO2" s="6"/>
      <c r="CP2" s="6"/>
    </row>
    <row r="3" ht="12.0" customHeight="1">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2"/>
      <c r="BB3" s="97"/>
      <c r="BC3" s="97"/>
      <c r="BD3" s="97"/>
      <c r="BE3" s="15" t="s">
        <v>3</v>
      </c>
      <c r="BF3" s="15"/>
      <c r="BG3" s="15"/>
      <c r="BH3" s="15"/>
      <c r="BI3" s="15"/>
      <c r="BJ3" s="110"/>
      <c r="BK3" s="15"/>
      <c r="BL3" s="15"/>
      <c r="BM3" s="14"/>
      <c r="BN3" s="14"/>
      <c r="BO3" s="14"/>
      <c r="BP3" s="14"/>
      <c r="BQ3" s="14"/>
      <c r="BR3" s="14"/>
      <c r="BS3" s="14"/>
      <c r="BT3" s="14"/>
      <c r="BU3" s="14"/>
      <c r="BV3" s="14"/>
      <c r="BW3" s="14"/>
      <c r="BX3" s="14"/>
      <c r="BY3" s="14"/>
      <c r="BZ3" s="14"/>
      <c r="CA3" s="7"/>
      <c r="CB3" s="17" t="s">
        <v>605</v>
      </c>
      <c r="CC3" s="18">
        <f>'Fixed Capacity unit'!$H$9</f>
        <v>5500</v>
      </c>
      <c r="CD3" s="19"/>
      <c r="CE3" s="20" t="s">
        <v>5</v>
      </c>
      <c r="CF3" s="21">
        <f>$CI$49/$CL$49</f>
        <v>3.822611492</v>
      </c>
      <c r="CG3" s="8"/>
      <c r="CH3" s="8"/>
      <c r="CI3" s="8"/>
      <c r="CJ3" s="22"/>
      <c r="CK3" s="8"/>
      <c r="CL3" s="23"/>
      <c r="CM3" s="14"/>
      <c r="CN3" s="14"/>
      <c r="CO3" s="14"/>
      <c r="CP3" s="14"/>
    </row>
    <row r="4" ht="12.0" customHeight="1">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2"/>
      <c r="BB4" s="97"/>
      <c r="BC4" s="97"/>
      <c r="BD4" s="97"/>
      <c r="BE4" s="15" t="s">
        <v>3</v>
      </c>
      <c r="BF4" s="15"/>
      <c r="BG4" s="15"/>
      <c r="BH4" s="15"/>
      <c r="BI4" s="15"/>
      <c r="BJ4" s="15"/>
      <c r="BK4" s="15"/>
      <c r="BL4" s="15"/>
      <c r="BM4" s="14"/>
      <c r="BN4" s="14"/>
      <c r="BO4" s="14"/>
      <c r="BP4" s="14"/>
      <c r="BQ4" s="14"/>
      <c r="BR4" s="14"/>
      <c r="BS4" s="14"/>
      <c r="BT4" s="14"/>
      <c r="BU4" s="14"/>
      <c r="BV4" s="14"/>
      <c r="BW4" s="14"/>
      <c r="BX4" s="14"/>
      <c r="BY4" s="14"/>
      <c r="BZ4" s="14"/>
      <c r="CA4" s="7"/>
      <c r="CB4" s="8"/>
      <c r="CC4" s="8"/>
      <c r="CD4" s="8"/>
      <c r="CE4" s="8"/>
      <c r="CF4" s="8"/>
      <c r="CG4" s="8"/>
      <c r="CH4" s="8"/>
      <c r="CI4" s="8"/>
      <c r="CJ4" s="8"/>
      <c r="CK4" s="8"/>
      <c r="CL4" s="23"/>
      <c r="CM4" s="14"/>
      <c r="CN4" s="14"/>
      <c r="CO4" s="14"/>
      <c r="CP4" s="14"/>
    </row>
    <row r="5" ht="12.0" customHeight="1">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2"/>
      <c r="BB5" s="97"/>
      <c r="BC5" s="97"/>
      <c r="BD5" s="97"/>
      <c r="BE5" s="15" t="s">
        <v>3</v>
      </c>
      <c r="BF5" s="15"/>
      <c r="BG5" s="15"/>
      <c r="BH5" s="14"/>
      <c r="BI5" s="14"/>
      <c r="BJ5" s="14"/>
      <c r="BK5" s="14"/>
      <c r="BL5" s="14"/>
      <c r="BM5" s="14"/>
      <c r="BN5" s="14"/>
      <c r="BO5" s="14"/>
      <c r="BP5" s="14"/>
      <c r="BQ5" s="14"/>
      <c r="BR5" s="14"/>
      <c r="BS5" s="14"/>
      <c r="BT5" s="14"/>
      <c r="BU5" s="14"/>
      <c r="BV5" s="14"/>
      <c r="BW5" s="14"/>
      <c r="BX5" s="14"/>
      <c r="BY5" s="14"/>
      <c r="BZ5" s="14"/>
      <c r="CA5" s="7"/>
      <c r="CB5" s="8"/>
      <c r="CC5" s="24" t="s">
        <v>606</v>
      </c>
      <c r="CD5" s="8"/>
      <c r="CE5" s="8"/>
      <c r="CF5" s="8"/>
      <c r="CG5" s="24" t="s">
        <v>9</v>
      </c>
      <c r="CH5" s="45">
        <f>IF('Fixed Capacity unit'!$BD$7="Required test",data!$D$14,IF('Fixed Capacity unit'!$BD$16="Default",data!$D$14,$CK$9))</f>
        <v>0.25</v>
      </c>
      <c r="CI5" s="8"/>
      <c r="CJ5" s="8"/>
      <c r="CK5" s="20" t="s">
        <v>607</v>
      </c>
      <c r="CL5" s="20" t="s">
        <v>608</v>
      </c>
      <c r="CM5" s="14"/>
      <c r="CN5" s="14"/>
      <c r="CO5" s="14"/>
      <c r="CP5" s="14"/>
    </row>
    <row r="6" ht="12.0" customHeight="1">
      <c r="A6" s="11"/>
      <c r="B6" s="11"/>
      <c r="C6" s="28" t="str">
        <f>'Variable Capacity unit'!$C$6</f>
        <v>　</v>
      </c>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28" t="str">
        <f>'Variable Capacity unit'!$AI$6</f>
        <v>Select test item</v>
      </c>
      <c r="AJ6" s="11"/>
      <c r="AK6" s="11"/>
      <c r="AL6" s="11"/>
      <c r="AM6" s="11"/>
      <c r="AN6" s="11"/>
      <c r="AO6" s="11"/>
      <c r="AP6" s="11"/>
      <c r="AQ6" s="11"/>
      <c r="AR6" s="11"/>
      <c r="AS6" s="11"/>
      <c r="AT6" s="11"/>
      <c r="AU6" s="11"/>
      <c r="AV6" s="11"/>
      <c r="AW6" s="11"/>
      <c r="AX6" s="11"/>
      <c r="AY6" s="11"/>
      <c r="AZ6" s="11"/>
      <c r="BA6" s="12"/>
      <c r="BB6" s="97"/>
      <c r="BC6" s="107"/>
      <c r="BD6" s="13"/>
      <c r="BE6" s="15" t="s">
        <v>3</v>
      </c>
      <c r="BF6" s="124"/>
      <c r="BG6" s="14"/>
      <c r="BH6" s="14"/>
      <c r="BI6" s="14"/>
      <c r="BJ6" s="1"/>
      <c r="BK6" s="14"/>
      <c r="BL6" s="14"/>
      <c r="BM6" s="14"/>
      <c r="BN6" s="14"/>
      <c r="BO6" s="14"/>
      <c r="BP6" s="14"/>
      <c r="BQ6" s="14"/>
      <c r="BR6" s="14"/>
      <c r="BS6" s="14"/>
      <c r="BT6" s="14"/>
      <c r="BU6" s="14"/>
      <c r="BV6" s="14"/>
      <c r="BW6" s="14"/>
      <c r="BX6" s="14"/>
      <c r="BY6" s="14"/>
      <c r="BZ6" s="14"/>
      <c r="CA6" s="7"/>
      <c r="CB6" s="31" t="s">
        <v>14</v>
      </c>
      <c r="CC6" s="32">
        <f>'Fixed Capacity unit'!$H$9</f>
        <v>5500</v>
      </c>
      <c r="CD6" s="8"/>
      <c r="CE6" s="8"/>
      <c r="CF6" s="8"/>
      <c r="CG6" s="24" t="s">
        <v>609</v>
      </c>
      <c r="CH6" s="51">
        <f>data!$D$11</f>
        <v>20</v>
      </c>
      <c r="CI6" s="8"/>
      <c r="CJ6" s="111" t="s">
        <v>14</v>
      </c>
      <c r="CK6" s="112">
        <f>'Fixed Capacity unit'!$H$18</f>
        <v>2500</v>
      </c>
      <c r="CL6" s="112">
        <f>'Fixed Capacity unit'!$H$17</f>
        <v>3300</v>
      </c>
      <c r="CM6" s="14"/>
      <c r="CN6" s="14"/>
      <c r="CO6" s="14"/>
      <c r="CP6" s="14"/>
    </row>
    <row r="7" ht="12.0" customHeight="1">
      <c r="A7" s="11"/>
      <c r="B7" s="11"/>
      <c r="C7" s="11"/>
      <c r="D7" s="11" t="str">
        <f>'Variable Capacity unit'!$D$7</f>
        <v>Standard condition ( 35℃ ）</v>
      </c>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34" t="str">
        <f>'Variable Capacity unit'!$AK$7</f>
        <v>Test</v>
      </c>
      <c r="AL7" s="35"/>
      <c r="AM7" s="35"/>
      <c r="AN7" s="35"/>
      <c r="AO7" s="35"/>
      <c r="AP7" s="36"/>
      <c r="AQ7" s="94"/>
      <c r="AR7" s="38" t="str">
        <f>'Variable Capacity unit'!$AR$7</f>
        <v>Required test only</v>
      </c>
      <c r="AS7" s="38"/>
      <c r="AT7" s="38"/>
      <c r="AU7" s="38"/>
      <c r="AV7" s="39"/>
      <c r="AW7" s="40"/>
      <c r="AX7" s="41" t="str">
        <f>'Variable Capacity unit'!$AX$7</f>
        <v>With Optional test</v>
      </c>
      <c r="AY7" s="41"/>
      <c r="AZ7" s="41"/>
      <c r="BA7" s="41"/>
      <c r="BB7" s="42"/>
      <c r="BC7" s="13">
        <v>1.0</v>
      </c>
      <c r="BD7" s="13" t="str">
        <f>IF($BC$7=2,"Optional test","Required test")</f>
        <v>Required test</v>
      </c>
      <c r="BE7" s="15" t="s">
        <v>3</v>
      </c>
      <c r="BF7" s="124"/>
      <c r="BG7" s="14"/>
      <c r="BH7" s="14"/>
      <c r="BI7" s="14"/>
      <c r="BJ7" s="14"/>
      <c r="BK7" s="14"/>
      <c r="BL7" s="14"/>
      <c r="BM7" s="14"/>
      <c r="BN7" s="14"/>
      <c r="BO7" s="14"/>
      <c r="BP7" s="14"/>
      <c r="BQ7" s="14"/>
      <c r="BR7" s="14"/>
      <c r="BS7" s="14"/>
      <c r="BT7" s="14"/>
      <c r="BU7" s="14"/>
      <c r="BV7" s="14"/>
      <c r="BW7" s="14"/>
      <c r="BX7" s="14"/>
      <c r="BY7" s="14"/>
      <c r="BZ7" s="14"/>
      <c r="CA7" s="7"/>
      <c r="CB7" s="31" t="s">
        <v>23</v>
      </c>
      <c r="CC7" s="32">
        <f>'Fixed Capacity unit'!$L$9</f>
        <v>1520</v>
      </c>
      <c r="CD7" s="8"/>
      <c r="CE7" s="8"/>
      <c r="CF7" s="8"/>
      <c r="CG7" s="24" t="s">
        <v>610</v>
      </c>
      <c r="CH7" s="51">
        <f>data!$D$12</f>
        <v>35</v>
      </c>
      <c r="CI7" s="8"/>
      <c r="CJ7" s="111" t="s">
        <v>23</v>
      </c>
      <c r="CK7" s="112">
        <f>'Fixed Capacity unit'!$L$18</f>
        <v>480</v>
      </c>
      <c r="CL7" s="112">
        <f>'Fixed Capacity unit'!$L$17</f>
        <v>580</v>
      </c>
      <c r="CM7" s="14"/>
      <c r="CN7" s="14"/>
      <c r="CO7" s="14"/>
      <c r="CP7" s="14"/>
    </row>
    <row r="8" ht="12.0" customHeight="1">
      <c r="A8" s="11"/>
      <c r="B8" s="11"/>
      <c r="C8" s="11"/>
      <c r="D8" s="11"/>
      <c r="E8" s="11"/>
      <c r="F8" s="11"/>
      <c r="G8" s="11"/>
      <c r="H8" s="113" t="str">
        <f>'Variable Capacity unit'!$H$8</f>
        <v>Capacity [W]</v>
      </c>
      <c r="I8" s="71"/>
      <c r="J8" s="71"/>
      <c r="K8" s="74"/>
      <c r="L8" s="113" t="str">
        <f>'Variable Capacity unit'!$L$8</f>
        <v>Power [W]</v>
      </c>
      <c r="M8" s="71"/>
      <c r="N8" s="71"/>
      <c r="O8" s="74"/>
      <c r="P8" s="44" t="str">
        <f>'Variable Capacity unit'!$P$8</f>
        <v>EER</v>
      </c>
      <c r="Q8" s="36"/>
      <c r="R8" s="11"/>
      <c r="S8" s="11"/>
      <c r="T8" s="11"/>
      <c r="U8" s="11"/>
      <c r="V8" s="11"/>
      <c r="W8" s="11"/>
      <c r="X8" s="11"/>
      <c r="Y8" s="11"/>
      <c r="Z8" s="11"/>
      <c r="AA8" s="11"/>
      <c r="AB8" s="11"/>
      <c r="AC8" s="11"/>
      <c r="AD8" s="11"/>
      <c r="AE8" s="11"/>
      <c r="AF8" s="11"/>
      <c r="AG8" s="11"/>
      <c r="AH8" s="11"/>
      <c r="AI8" s="11" t="str">
        <f>'Variable Capacity unit'!$AI$8</f>
        <v>Measurement point</v>
      </c>
      <c r="AJ8" s="11"/>
      <c r="AK8" s="11"/>
      <c r="AL8" s="11"/>
      <c r="AM8" s="11"/>
      <c r="AN8" s="11"/>
      <c r="AO8" s="11"/>
      <c r="AP8" s="11"/>
      <c r="AQ8" s="11"/>
      <c r="AR8" s="11"/>
      <c r="AS8" s="11"/>
      <c r="AT8" s="11"/>
      <c r="AU8" s="11"/>
      <c r="AV8" s="11"/>
      <c r="AW8" s="11"/>
      <c r="AX8" s="11"/>
      <c r="AY8" s="11"/>
      <c r="AZ8" s="11"/>
      <c r="BA8" s="12"/>
      <c r="BB8" s="12"/>
      <c r="BC8" s="13"/>
      <c r="BD8" s="13"/>
      <c r="BE8" s="15" t="s">
        <v>3</v>
      </c>
      <c r="BF8" s="124"/>
      <c r="BG8" s="14"/>
      <c r="BH8" s="14"/>
      <c r="BI8" s="14"/>
      <c r="BJ8" s="14"/>
      <c r="BK8" s="14"/>
      <c r="BL8" s="14"/>
      <c r="BM8" s="14"/>
      <c r="BN8" s="14"/>
      <c r="BO8" s="14"/>
      <c r="BP8" s="14"/>
      <c r="BQ8" s="14"/>
      <c r="BR8" s="14"/>
      <c r="BS8" s="14"/>
      <c r="BT8" s="14"/>
      <c r="BU8" s="14"/>
      <c r="BV8" s="14"/>
      <c r="BW8" s="14"/>
      <c r="BX8" s="14"/>
      <c r="BY8" s="14"/>
      <c r="BZ8" s="14"/>
      <c r="CA8" s="7"/>
      <c r="CB8" s="24" t="s">
        <v>611</v>
      </c>
      <c r="CC8" s="45">
        <f>$CC$6/$CC$7</f>
        <v>3.618421053</v>
      </c>
      <c r="CD8" s="8"/>
      <c r="CE8" s="8"/>
      <c r="CF8" s="8"/>
      <c r="CG8" s="8"/>
      <c r="CH8" s="8"/>
      <c r="CI8" s="8"/>
      <c r="CJ8" s="111" t="s">
        <v>612</v>
      </c>
      <c r="CK8" s="21">
        <f>$CK$6/$CK$7</f>
        <v>5.208333333</v>
      </c>
      <c r="CL8" s="21">
        <f>$CL$6/$CL$7</f>
        <v>5.689655172</v>
      </c>
      <c r="CM8" s="14"/>
      <c r="CN8" s="14"/>
      <c r="CO8" s="14"/>
      <c r="CP8" s="14"/>
    </row>
    <row r="9" ht="12.0" customHeight="1">
      <c r="A9" s="11"/>
      <c r="B9" s="11"/>
      <c r="C9" s="11"/>
      <c r="D9" s="47" t="str">
        <f>'Variable Capacity unit'!$D$9</f>
        <v>Full</v>
      </c>
      <c r="E9" s="35"/>
      <c r="F9" s="35"/>
      <c r="G9" s="36"/>
      <c r="H9" s="95">
        <v>5500.0</v>
      </c>
      <c r="I9" s="35"/>
      <c r="J9" s="35"/>
      <c r="K9" s="36"/>
      <c r="L9" s="95">
        <v>1520.0</v>
      </c>
      <c r="M9" s="35"/>
      <c r="N9" s="35"/>
      <c r="O9" s="36"/>
      <c r="P9" s="49">
        <f>$H$9/$L$9</f>
        <v>3.618421053</v>
      </c>
      <c r="Q9" s="36"/>
      <c r="R9" s="11"/>
      <c r="S9" s="11"/>
      <c r="T9" s="11"/>
      <c r="U9" s="11"/>
      <c r="V9" s="11"/>
      <c r="W9" s="11"/>
      <c r="X9" s="11" t="s">
        <v>3</v>
      </c>
      <c r="Y9" s="11"/>
      <c r="Z9" s="11"/>
      <c r="AA9" s="11"/>
      <c r="AB9" s="11"/>
      <c r="AC9" s="11"/>
      <c r="AD9" s="11"/>
      <c r="AE9" s="11"/>
      <c r="AF9" s="11"/>
      <c r="AG9" s="11"/>
      <c r="AH9" s="11"/>
      <c r="AI9" s="11"/>
      <c r="AJ9" s="11"/>
      <c r="AK9" s="34" t="str">
        <f>'Variable Capacity unit'!$AK$9</f>
        <v>Full Performance</v>
      </c>
      <c r="AL9" s="35"/>
      <c r="AM9" s="35"/>
      <c r="AN9" s="35"/>
      <c r="AO9" s="35"/>
      <c r="AP9" s="36"/>
      <c r="AQ9" s="50" t="s">
        <v>36</v>
      </c>
      <c r="AR9" s="35"/>
      <c r="AS9" s="35"/>
      <c r="AT9" s="35"/>
      <c r="AU9" s="35"/>
      <c r="AV9" s="35"/>
      <c r="AW9" s="35"/>
      <c r="AX9" s="35"/>
      <c r="AY9" s="35"/>
      <c r="AZ9" s="35"/>
      <c r="BA9" s="35"/>
      <c r="BB9" s="36"/>
      <c r="BC9" s="13"/>
      <c r="BD9" s="13"/>
      <c r="BE9" s="15" t="s">
        <v>3</v>
      </c>
      <c r="BF9" s="124"/>
      <c r="BG9" s="14"/>
      <c r="BH9" s="14"/>
      <c r="BI9" s="14"/>
      <c r="BJ9" s="14"/>
      <c r="BK9" s="14"/>
      <c r="BL9" s="14"/>
      <c r="BM9" s="14"/>
      <c r="BN9" s="14"/>
      <c r="BO9" s="14"/>
      <c r="BP9" s="14"/>
      <c r="BQ9" s="14"/>
      <c r="BR9" s="14"/>
      <c r="BS9" s="14"/>
      <c r="BT9" s="14"/>
      <c r="BU9" s="14"/>
      <c r="BV9" s="14"/>
      <c r="BW9" s="14"/>
      <c r="BX9" s="14"/>
      <c r="BY9" s="14"/>
      <c r="BZ9" s="14"/>
      <c r="CA9" s="7"/>
      <c r="CB9" s="24"/>
      <c r="CC9" s="24"/>
      <c r="CD9" s="8"/>
      <c r="CE9" s="8"/>
      <c r="CF9" s="8"/>
      <c r="CG9" s="8"/>
      <c r="CH9" s="8"/>
      <c r="CI9" s="8"/>
      <c r="CJ9" s="20" t="s">
        <v>9</v>
      </c>
      <c r="CK9" s="45">
        <f>(1-($CK$8/$CL$8))/(1-($CK$6/$CL$6))</f>
        <v>0.3489583333</v>
      </c>
      <c r="CM9" s="14"/>
      <c r="CN9" s="14"/>
      <c r="CO9" s="14"/>
      <c r="CP9" s="14"/>
    </row>
    <row r="10" ht="12.0" customHeight="1">
      <c r="A10" s="11"/>
      <c r="B10" s="11"/>
      <c r="C10" s="11"/>
      <c r="D10" s="11"/>
      <c r="E10" s="11"/>
      <c r="F10" s="11"/>
      <c r="G10" s="11"/>
      <c r="H10" s="11"/>
      <c r="I10" s="11"/>
      <c r="J10" s="11"/>
      <c r="K10" s="11"/>
      <c r="L10" s="11"/>
      <c r="M10" s="11"/>
      <c r="N10" s="11"/>
      <c r="O10" s="11"/>
      <c r="P10" s="11"/>
      <c r="Q10" s="11"/>
      <c r="R10" s="11"/>
      <c r="S10" s="11"/>
      <c r="T10" s="11"/>
      <c r="U10" s="11"/>
      <c r="V10" s="11"/>
      <c r="W10" s="54"/>
      <c r="X10" s="11"/>
      <c r="Y10" s="34" t="str">
        <f>data!D7</f>
        <v>International</v>
      </c>
      <c r="Z10" s="35"/>
      <c r="AA10" s="35"/>
      <c r="AB10" s="36"/>
      <c r="AC10" s="34" t="str">
        <f>data!$F$7</f>
        <v>CUSTOM</v>
      </c>
      <c r="AD10" s="35"/>
      <c r="AE10" s="35"/>
      <c r="AF10" s="36"/>
      <c r="AG10" s="11"/>
      <c r="AH10" s="11"/>
      <c r="AI10" s="11"/>
      <c r="AJ10" s="11"/>
      <c r="AK10" s="11"/>
      <c r="AL10" s="11"/>
      <c r="AM10" s="11"/>
      <c r="AN10" s="11"/>
      <c r="AO10" s="11"/>
      <c r="AP10" s="11"/>
      <c r="AQ10" s="11"/>
      <c r="AR10" s="11"/>
      <c r="AS10" s="11"/>
      <c r="AT10" s="11"/>
      <c r="AU10" s="11"/>
      <c r="AV10" s="11"/>
      <c r="AW10" s="11"/>
      <c r="AX10" s="11"/>
      <c r="AY10" s="11"/>
      <c r="AZ10" s="11"/>
      <c r="BA10" s="12"/>
      <c r="BB10" s="12"/>
      <c r="BC10" s="13"/>
      <c r="BD10" s="13"/>
      <c r="BE10" s="15" t="s">
        <v>3</v>
      </c>
      <c r="BF10" s="124"/>
      <c r="BG10" s="14"/>
      <c r="BH10" s="14"/>
      <c r="BI10" s="14"/>
      <c r="BJ10" s="14"/>
      <c r="BK10" s="14"/>
      <c r="BL10" s="14"/>
      <c r="BM10" s="14"/>
      <c r="BN10" s="14"/>
      <c r="BO10" s="14"/>
      <c r="BP10" s="14"/>
      <c r="BQ10" s="14"/>
      <c r="BR10" s="14"/>
      <c r="BS10" s="14"/>
      <c r="BT10" s="14"/>
      <c r="BU10" s="14"/>
      <c r="BV10" s="14"/>
      <c r="BW10" s="14"/>
      <c r="BX10" s="14"/>
      <c r="BY10" s="14"/>
      <c r="BZ10" s="14"/>
      <c r="CA10" s="7"/>
      <c r="CB10" s="24"/>
      <c r="CC10" s="24" t="s">
        <v>613</v>
      </c>
      <c r="CD10" s="8"/>
      <c r="CE10" s="8"/>
      <c r="CF10" s="8"/>
      <c r="CG10" s="8"/>
      <c r="CH10" s="8"/>
      <c r="CI10" s="8"/>
      <c r="CJ10" s="8"/>
      <c r="CK10" s="8"/>
      <c r="CL10" s="8"/>
      <c r="CM10" s="14"/>
      <c r="CN10" s="14"/>
      <c r="CO10" s="14"/>
      <c r="CP10" s="14"/>
    </row>
    <row r="11" ht="12.0" customHeight="1">
      <c r="A11" s="11"/>
      <c r="B11" s="11"/>
      <c r="C11" s="11"/>
      <c r="D11" s="11" t="str">
        <f>'Variable Capacity unit'!$D$13</f>
        <v>Low Temperature Condition ( 29℃ ）</v>
      </c>
      <c r="E11" s="11"/>
      <c r="F11" s="11"/>
      <c r="G11" s="11"/>
      <c r="H11" s="11"/>
      <c r="I11" s="11"/>
      <c r="J11" s="11"/>
      <c r="K11" s="11"/>
      <c r="L11" s="11"/>
      <c r="M11" s="11"/>
      <c r="N11" s="11"/>
      <c r="O11" s="11"/>
      <c r="P11" s="11"/>
      <c r="Q11" s="11"/>
      <c r="R11" s="11"/>
      <c r="S11" s="11"/>
      <c r="T11" s="11"/>
      <c r="U11" s="34" t="str">
        <f>'Variable Capacity unit'!$U$13</f>
        <v>CSTL [ kWh ]</v>
      </c>
      <c r="V11" s="35"/>
      <c r="W11" s="35"/>
      <c r="X11" s="36"/>
      <c r="Y11" s="55">
        <f>'Fixed Capacity unit'!$CI$49/1000</f>
        <v>4032.233333</v>
      </c>
      <c r="Z11" s="35"/>
      <c r="AA11" s="35"/>
      <c r="AB11" s="36"/>
      <c r="AC11" s="98">
        <f>'Fixed Capacity unit'!CI108/1000</f>
        <v>4032.233333</v>
      </c>
      <c r="AD11" s="35"/>
      <c r="AE11" s="35"/>
      <c r="AF11" s="36"/>
      <c r="AG11" s="11"/>
      <c r="AH11" s="11"/>
      <c r="AI11" s="11" t="str">
        <f>'Variable Capacity unit'!$AI$13</f>
        <v>(35℃）</v>
      </c>
      <c r="AJ11" s="11"/>
      <c r="AK11" s="47" t="str">
        <f>'Variable Capacity unit'!$AK$13</f>
        <v>Full</v>
      </c>
      <c r="AL11" s="35"/>
      <c r="AM11" s="35"/>
      <c r="AN11" s="35"/>
      <c r="AO11" s="35"/>
      <c r="AP11" s="36"/>
      <c r="AQ11" s="50" t="s">
        <v>36</v>
      </c>
      <c r="AR11" s="35"/>
      <c r="AS11" s="35"/>
      <c r="AT11" s="35"/>
      <c r="AU11" s="35"/>
      <c r="AV11" s="35"/>
      <c r="AW11" s="35"/>
      <c r="AX11" s="35"/>
      <c r="AY11" s="35"/>
      <c r="AZ11" s="35"/>
      <c r="BA11" s="35"/>
      <c r="BB11" s="36"/>
      <c r="BC11" s="13"/>
      <c r="BD11" s="13"/>
      <c r="BE11" s="15" t="s">
        <v>3</v>
      </c>
      <c r="BF11" s="124"/>
      <c r="BG11" s="14"/>
      <c r="BH11" s="14"/>
      <c r="BI11" s="14"/>
      <c r="BJ11" s="14"/>
      <c r="BK11" s="14"/>
      <c r="BL11" s="14"/>
      <c r="BM11" s="14"/>
      <c r="BN11" s="14"/>
      <c r="BO11" s="14"/>
      <c r="BP11" s="14"/>
      <c r="BQ11" s="14"/>
      <c r="BR11" s="14"/>
      <c r="BS11" s="14"/>
      <c r="BT11" s="14"/>
      <c r="BU11" s="14"/>
      <c r="BV11" s="14"/>
      <c r="BW11" s="14"/>
      <c r="BX11" s="14"/>
      <c r="BY11" s="14"/>
      <c r="BZ11" s="14"/>
      <c r="CA11" s="7"/>
      <c r="CB11" s="31" t="s">
        <v>14</v>
      </c>
      <c r="CC11" s="32">
        <f>IF('Fixed Capacity unit'!$BD$13="Default",$CC$6*data!$D$15,'Fixed Capacity unit'!$H$13)</f>
        <v>5950</v>
      </c>
      <c r="CD11" s="8"/>
      <c r="CE11" s="8"/>
      <c r="CF11" s="8"/>
      <c r="CG11" s="8"/>
      <c r="CH11" s="8"/>
      <c r="CI11" s="8"/>
      <c r="CJ11" s="8"/>
      <c r="CK11" s="8"/>
      <c r="CL11" s="8"/>
      <c r="CM11" s="14"/>
      <c r="CN11" s="14"/>
      <c r="CO11" s="14"/>
      <c r="CP11" s="14"/>
    </row>
    <row r="12" ht="12.0" customHeight="1">
      <c r="A12" s="11"/>
      <c r="B12" s="11"/>
      <c r="C12" s="11"/>
      <c r="D12" s="11"/>
      <c r="E12" s="11"/>
      <c r="F12" s="11"/>
      <c r="G12" s="11"/>
      <c r="H12" s="113" t="str">
        <f>'Variable Capacity unit'!$H$8</f>
        <v>Capacity [W]</v>
      </c>
      <c r="I12" s="71"/>
      <c r="J12" s="71"/>
      <c r="K12" s="74"/>
      <c r="L12" s="113" t="str">
        <f>'Variable Capacity unit'!$L$8</f>
        <v>Power [W]</v>
      </c>
      <c r="M12" s="71"/>
      <c r="N12" s="71"/>
      <c r="O12" s="74"/>
      <c r="P12" s="44" t="str">
        <f>'Variable Capacity unit'!$P$8</f>
        <v>EER</v>
      </c>
      <c r="Q12" s="36"/>
      <c r="R12" s="11"/>
      <c r="S12" s="11"/>
      <c r="T12" s="11"/>
      <c r="U12" s="34" t="str">
        <f>'Variable Capacity unit'!$U$14</f>
        <v>CSEC [ kWh ]</v>
      </c>
      <c r="V12" s="35"/>
      <c r="W12" s="35"/>
      <c r="X12" s="36"/>
      <c r="Y12" s="55">
        <f>'Fixed Capacity unit'!$CL$49/1000</f>
        <v>1054.837339</v>
      </c>
      <c r="Z12" s="35"/>
      <c r="AA12" s="35"/>
      <c r="AB12" s="36"/>
      <c r="AC12" s="98">
        <f>'Fixed Capacity unit'!CL108/1000</f>
        <v>1054.837339</v>
      </c>
      <c r="AD12" s="35"/>
      <c r="AE12" s="35"/>
      <c r="AF12" s="36"/>
      <c r="AG12" s="11"/>
      <c r="AH12" s="11"/>
      <c r="AI12" s="11"/>
      <c r="AJ12" s="11"/>
      <c r="AK12" s="11"/>
      <c r="AL12" s="11"/>
      <c r="AM12" s="11"/>
      <c r="AN12" s="11"/>
      <c r="AO12" s="11"/>
      <c r="AP12" s="11"/>
      <c r="AQ12" s="11"/>
      <c r="AR12" s="11"/>
      <c r="AS12" s="11"/>
      <c r="AT12" s="11"/>
      <c r="AU12" s="11"/>
      <c r="AV12" s="11"/>
      <c r="AW12" s="11"/>
      <c r="AX12" s="11"/>
      <c r="AY12" s="11"/>
      <c r="AZ12" s="11"/>
      <c r="BA12" s="12"/>
      <c r="BB12" s="12"/>
      <c r="BC12" s="13"/>
      <c r="BD12" s="13"/>
      <c r="BE12" s="15" t="s">
        <v>3</v>
      </c>
      <c r="BF12" s="124"/>
      <c r="BG12" s="14"/>
      <c r="BH12" s="14"/>
      <c r="BI12" s="14"/>
      <c r="BJ12" s="14"/>
      <c r="BK12" s="14"/>
      <c r="BL12" s="14"/>
      <c r="BM12" s="14"/>
      <c r="BN12" s="14"/>
      <c r="BO12" s="14"/>
      <c r="BP12" s="14"/>
      <c r="BQ12" s="14"/>
      <c r="BR12" s="14"/>
      <c r="BS12" s="14"/>
      <c r="BT12" s="14"/>
      <c r="BU12" s="14"/>
      <c r="BV12" s="14"/>
      <c r="BW12" s="14"/>
      <c r="BX12" s="14"/>
      <c r="BY12" s="14"/>
      <c r="BZ12" s="14"/>
      <c r="CA12" s="7"/>
      <c r="CB12" s="31" t="s">
        <v>23</v>
      </c>
      <c r="CC12" s="32">
        <f>IF('Fixed Capacity unit'!$BD$13="Default",$CC$7*data!$D$16,'Fixed Capacity unit'!$L$13)</f>
        <v>1400</v>
      </c>
      <c r="CD12" s="8"/>
      <c r="CE12" s="8"/>
      <c r="CF12" s="8"/>
      <c r="CG12" s="8"/>
      <c r="CH12" s="8"/>
      <c r="CI12" s="8"/>
      <c r="CJ12" s="8"/>
      <c r="CK12" s="8"/>
      <c r="CL12" s="8"/>
      <c r="CM12" s="14"/>
      <c r="CN12" s="14"/>
      <c r="CO12" s="14"/>
      <c r="CP12" s="14"/>
    </row>
    <row r="13" ht="12.0" customHeight="1">
      <c r="A13" s="11"/>
      <c r="B13" s="11"/>
      <c r="C13" s="11"/>
      <c r="D13" s="47" t="str">
        <f>'Variable Capacity unit'!$D$9</f>
        <v>Full</v>
      </c>
      <c r="E13" s="35"/>
      <c r="F13" s="35"/>
      <c r="G13" s="36"/>
      <c r="H13" s="95">
        <v>5950.0</v>
      </c>
      <c r="I13" s="35"/>
      <c r="J13" s="35"/>
      <c r="K13" s="36"/>
      <c r="L13" s="95">
        <v>1400.0</v>
      </c>
      <c r="M13" s="35"/>
      <c r="N13" s="35"/>
      <c r="O13" s="36"/>
      <c r="P13" s="49">
        <f>$H$13/$L$13</f>
        <v>4.25</v>
      </c>
      <c r="Q13" s="36"/>
      <c r="R13" s="11"/>
      <c r="S13" s="11"/>
      <c r="T13" s="11"/>
      <c r="U13" s="34" t="str">
        <f>'Variable Capacity unit'!$U$15</f>
        <v>CSPF</v>
      </c>
      <c r="V13" s="35"/>
      <c r="W13" s="35"/>
      <c r="X13" s="36"/>
      <c r="Y13" s="49">
        <f>'Fixed Capacity unit'!$CF$3</f>
        <v>3.822611492</v>
      </c>
      <c r="Z13" s="35"/>
      <c r="AA13" s="35"/>
      <c r="AB13" s="36"/>
      <c r="AC13" s="59">
        <f>'Fixed Capacity unit'!CF62</f>
        <v>3.822611492</v>
      </c>
      <c r="AD13" s="35"/>
      <c r="AE13" s="35"/>
      <c r="AF13" s="36"/>
      <c r="AG13" s="11"/>
      <c r="AH13" s="11"/>
      <c r="AI13" s="11" t="str">
        <f>'Variable Capacity unit'!$AI$16</f>
        <v>(29℃）</v>
      </c>
      <c r="AJ13" s="11"/>
      <c r="AK13" s="47" t="str">
        <f>'Variable Capacity unit'!$D$16</f>
        <v>Half</v>
      </c>
      <c r="AL13" s="35"/>
      <c r="AM13" s="35"/>
      <c r="AN13" s="35"/>
      <c r="AO13" s="35"/>
      <c r="AP13" s="36"/>
      <c r="AQ13" s="50" t="s">
        <v>36</v>
      </c>
      <c r="AR13" s="35"/>
      <c r="AS13" s="35"/>
      <c r="AT13" s="35"/>
      <c r="AU13" s="35"/>
      <c r="AV13" s="35"/>
      <c r="AW13" s="35"/>
      <c r="AX13" s="35"/>
      <c r="AY13" s="35"/>
      <c r="AZ13" s="35"/>
      <c r="BA13" s="35"/>
      <c r="BB13" s="36"/>
      <c r="BC13" s="13"/>
      <c r="BD13" s="13"/>
      <c r="BE13" s="15" t="s">
        <v>3</v>
      </c>
      <c r="BF13" s="124"/>
      <c r="BG13" s="14"/>
      <c r="BH13" s="14"/>
      <c r="BI13" s="14"/>
      <c r="BJ13" s="14"/>
      <c r="BK13" s="14"/>
      <c r="BL13" s="14"/>
      <c r="BM13" s="14"/>
      <c r="BN13" s="14"/>
      <c r="BO13" s="14"/>
      <c r="BP13" s="14"/>
      <c r="BQ13" s="14"/>
      <c r="BR13" s="14"/>
      <c r="BS13" s="14"/>
      <c r="BT13" s="14"/>
      <c r="BU13" s="14"/>
      <c r="BV13" s="14"/>
      <c r="BW13" s="14"/>
      <c r="BX13" s="14"/>
      <c r="BY13" s="14"/>
      <c r="BZ13" s="14"/>
      <c r="CA13" s="7"/>
      <c r="CB13" s="24" t="s">
        <v>614</v>
      </c>
      <c r="CC13" s="45">
        <f>$CC$11/$CC$12</f>
        <v>4.25</v>
      </c>
      <c r="CD13" s="8"/>
      <c r="CE13" s="8"/>
      <c r="CF13" s="8"/>
      <c r="CG13" s="8"/>
      <c r="CH13" s="8"/>
      <c r="CI13" s="8"/>
      <c r="CJ13" s="8"/>
      <c r="CK13" s="8"/>
      <c r="CL13" s="8"/>
      <c r="CM13" s="14"/>
      <c r="CN13" s="14"/>
      <c r="CO13" s="14"/>
      <c r="CP13" s="14"/>
    </row>
    <row r="14" ht="12.0" customHeight="1">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2"/>
      <c r="BB14" s="12"/>
      <c r="BC14" s="13"/>
      <c r="BD14" s="13"/>
      <c r="BE14" s="15" t="s">
        <v>3</v>
      </c>
      <c r="BF14" s="124"/>
      <c r="BG14" s="14"/>
      <c r="BH14" s="14"/>
      <c r="BI14" s="14"/>
      <c r="BJ14" s="14"/>
      <c r="BK14" s="14"/>
      <c r="BL14" s="14"/>
      <c r="BM14" s="14"/>
      <c r="BN14" s="14"/>
      <c r="BO14" s="14"/>
      <c r="BP14" s="14"/>
      <c r="BQ14" s="14"/>
      <c r="BR14" s="14"/>
      <c r="BS14" s="14"/>
      <c r="BT14" s="14"/>
      <c r="BU14" s="14"/>
      <c r="BV14" s="14"/>
      <c r="BW14" s="14"/>
      <c r="BX14" s="14"/>
      <c r="BY14" s="14"/>
      <c r="BZ14" s="14"/>
      <c r="CA14" s="7"/>
      <c r="CB14" s="20"/>
      <c r="CC14" s="20"/>
      <c r="CD14" s="8"/>
      <c r="CE14" s="8"/>
      <c r="CF14" s="8"/>
      <c r="CG14" s="8"/>
      <c r="CH14" s="8"/>
      <c r="CI14" s="8"/>
      <c r="CJ14" s="8"/>
      <c r="CK14" s="8"/>
      <c r="CL14" s="8"/>
      <c r="CM14" s="14"/>
      <c r="CN14" s="14"/>
      <c r="CO14" s="14"/>
      <c r="CP14" s="14"/>
    </row>
    <row r="15" ht="12.0" customHeight="1">
      <c r="A15" s="11"/>
      <c r="B15" s="11"/>
      <c r="C15" s="11"/>
      <c r="D15" s="11" t="str">
        <f>'Variable Capacity unit'!$D$19</f>
        <v>Low humidity and Cyclic condition (29℃)</v>
      </c>
      <c r="E15" s="11"/>
      <c r="F15" s="11"/>
      <c r="G15" s="11"/>
      <c r="H15" s="11"/>
      <c r="I15" s="11"/>
      <c r="J15" s="11"/>
      <c r="K15" s="11"/>
      <c r="L15" s="11"/>
      <c r="M15" s="11"/>
      <c r="N15" s="11"/>
      <c r="O15" s="11"/>
      <c r="P15" s="11"/>
      <c r="Q15" s="11"/>
      <c r="R15" s="11"/>
      <c r="S15" s="11"/>
      <c r="T15" s="11"/>
      <c r="U15" s="34" t="str">
        <f>'Variable Capacity unit'!$U$17</f>
        <v>CD</v>
      </c>
      <c r="V15" s="35"/>
      <c r="W15" s="35"/>
      <c r="X15" s="36"/>
      <c r="Y15" s="59">
        <f>'Fixed Capacity unit'!$CH$5</f>
        <v>0.25</v>
      </c>
      <c r="Z15" s="35"/>
      <c r="AA15" s="35"/>
      <c r="AB15" s="36"/>
      <c r="AC15" s="59">
        <f>'Fixed Capacity unit'!CH64</f>
        <v>0.25</v>
      </c>
      <c r="AD15" s="35"/>
      <c r="AE15" s="35"/>
      <c r="AF15" s="36"/>
      <c r="AG15" s="11"/>
      <c r="AH15" s="11"/>
      <c r="AI15" s="11" t="str">
        <f>'Variable Capacity unit'!$AI$21</f>
        <v>(29℃ Low Humidity and cyclic)</v>
      </c>
      <c r="AJ15" s="11"/>
      <c r="AK15" s="11"/>
      <c r="AL15" s="11"/>
      <c r="AM15" s="11"/>
      <c r="AN15" s="11"/>
      <c r="AO15" s="11"/>
      <c r="AP15" s="11"/>
      <c r="AQ15" s="11"/>
      <c r="AR15" s="11"/>
      <c r="AS15" s="11"/>
      <c r="AT15" s="11"/>
      <c r="AU15" s="11"/>
      <c r="AV15" s="11"/>
      <c r="AW15" s="11"/>
      <c r="AX15" s="11"/>
      <c r="AY15" s="11"/>
      <c r="AZ15" s="11"/>
      <c r="BA15" s="12"/>
      <c r="BB15" s="12"/>
      <c r="BC15" s="13"/>
      <c r="BD15" s="13"/>
      <c r="BE15" s="15" t="s">
        <v>3</v>
      </c>
      <c r="BF15" s="124"/>
      <c r="BG15" s="14"/>
      <c r="BH15" s="14"/>
      <c r="BI15" s="14"/>
      <c r="BJ15" s="14"/>
      <c r="BK15" s="14"/>
      <c r="BL15" s="14"/>
      <c r="BM15" s="14"/>
      <c r="BN15" s="14"/>
      <c r="BO15" s="14"/>
      <c r="BP15" s="14"/>
      <c r="BQ15" s="14"/>
      <c r="BR15" s="14"/>
      <c r="BS15" s="14"/>
      <c r="BT15" s="14"/>
      <c r="BU15" s="14"/>
      <c r="BV15" s="14"/>
      <c r="BW15" s="14"/>
      <c r="BX15" s="14"/>
      <c r="BY15" s="14"/>
      <c r="BZ15" s="14"/>
      <c r="CA15" s="7"/>
      <c r="CB15" s="33" t="s">
        <v>52</v>
      </c>
      <c r="CC15" s="62" t="s">
        <v>53</v>
      </c>
      <c r="CD15" s="33" t="s">
        <v>54</v>
      </c>
      <c r="CE15" s="63" t="s">
        <v>55</v>
      </c>
      <c r="CF15" s="63" t="s">
        <v>56</v>
      </c>
      <c r="CG15" s="63" t="s">
        <v>57</v>
      </c>
      <c r="CH15" s="63" t="s">
        <v>58</v>
      </c>
      <c r="CI15" s="64" t="s">
        <v>59</v>
      </c>
      <c r="CJ15" s="63" t="s">
        <v>60</v>
      </c>
      <c r="CK15" s="63" t="s">
        <v>29</v>
      </c>
      <c r="CL15" s="64" t="s">
        <v>63</v>
      </c>
      <c r="CM15" s="14"/>
      <c r="CN15" s="14"/>
      <c r="CO15" s="14"/>
      <c r="CP15" s="14"/>
    </row>
    <row r="16" ht="12.0" customHeight="1">
      <c r="A16" s="11"/>
      <c r="B16" s="11"/>
      <c r="C16" s="11"/>
      <c r="D16" s="11"/>
      <c r="E16" s="11"/>
      <c r="F16" s="11"/>
      <c r="G16" s="11"/>
      <c r="H16" s="113" t="str">
        <f>'Variable Capacity unit'!$H$8</f>
        <v>Capacity [W]</v>
      </c>
      <c r="I16" s="71"/>
      <c r="J16" s="71"/>
      <c r="K16" s="74"/>
      <c r="L16" s="113" t="str">
        <f>'Variable Capacity unit'!$L$8</f>
        <v>Power [W]</v>
      </c>
      <c r="M16" s="71"/>
      <c r="N16" s="71"/>
      <c r="O16" s="74"/>
      <c r="P16" s="44" t="str">
        <f>'Variable Capacity unit'!$P$8</f>
        <v>EER</v>
      </c>
      <c r="Q16" s="36"/>
      <c r="R16" s="11"/>
      <c r="S16" s="11"/>
      <c r="T16" s="11"/>
      <c r="U16" s="11"/>
      <c r="V16" s="11"/>
      <c r="W16" s="11"/>
      <c r="X16" s="11"/>
      <c r="Y16" s="11"/>
      <c r="Z16" s="11"/>
      <c r="AA16" s="11"/>
      <c r="AB16" s="11"/>
      <c r="AC16" s="11"/>
      <c r="AD16" s="11"/>
      <c r="AE16" s="11"/>
      <c r="AF16" s="11"/>
      <c r="AG16" s="11"/>
      <c r="AH16" s="11"/>
      <c r="AI16" s="11"/>
      <c r="AJ16" s="11"/>
      <c r="AK16" s="34" t="str">
        <f>$D$17</f>
        <v>Full Dry Coil</v>
      </c>
      <c r="AL16" s="35"/>
      <c r="AM16" s="35"/>
      <c r="AN16" s="35"/>
      <c r="AO16" s="35"/>
      <c r="AP16" s="36"/>
      <c r="AQ16" s="73"/>
      <c r="AR16" s="116" t="s">
        <v>51</v>
      </c>
      <c r="AS16" s="79"/>
      <c r="AT16" s="79"/>
      <c r="AU16" s="79"/>
      <c r="AV16" s="91"/>
      <c r="AW16" s="73"/>
      <c r="AX16" s="116" t="s">
        <v>36</v>
      </c>
      <c r="AY16" s="79"/>
      <c r="AZ16" s="79"/>
      <c r="BA16" s="79"/>
      <c r="BB16" s="91"/>
      <c r="BC16" s="13">
        <v>1.0</v>
      </c>
      <c r="BD16" s="13" t="str">
        <f>IF($BC$7=2,IF($BC$16=2,"Measure","Default"),"Default")</f>
        <v>Default</v>
      </c>
      <c r="BE16" s="15" t="s">
        <v>3</v>
      </c>
      <c r="BF16" s="124"/>
      <c r="BG16" s="14"/>
      <c r="BH16" s="14"/>
      <c r="BI16" s="14"/>
      <c r="BJ16" s="14"/>
      <c r="BK16" s="14"/>
      <c r="BL16" s="14"/>
      <c r="BM16" s="14"/>
      <c r="BN16" s="14"/>
      <c r="BO16" s="14"/>
      <c r="BP16" s="14"/>
      <c r="BQ16" s="14"/>
      <c r="BR16" s="14"/>
      <c r="BS16" s="14"/>
      <c r="BT16" s="14"/>
      <c r="BU16" s="14"/>
      <c r="BV16" s="14"/>
      <c r="BW16" s="14"/>
      <c r="BX16" s="14"/>
      <c r="BY16" s="14"/>
      <c r="BZ16" s="14"/>
      <c r="CA16" s="8"/>
      <c r="CE16" s="64" t="s">
        <v>615</v>
      </c>
      <c r="CF16" s="66" t="s">
        <v>616</v>
      </c>
      <c r="CG16" s="66" t="s">
        <v>617</v>
      </c>
      <c r="CH16" s="67" t="s">
        <v>34</v>
      </c>
      <c r="CI16" s="66" t="s">
        <v>618</v>
      </c>
      <c r="CJ16" s="67" t="s">
        <v>34</v>
      </c>
      <c r="CK16" s="67" t="s">
        <v>34</v>
      </c>
      <c r="CL16" s="66" t="s">
        <v>619</v>
      </c>
      <c r="CM16" s="14"/>
      <c r="CN16" s="14"/>
      <c r="CO16" s="14"/>
      <c r="CP16" s="14"/>
    </row>
    <row r="17" ht="12.0" customHeight="1">
      <c r="A17" s="11"/>
      <c r="B17" s="11"/>
      <c r="C17" s="11"/>
      <c r="D17" s="34" t="s">
        <v>620</v>
      </c>
      <c r="E17" s="35"/>
      <c r="F17" s="35"/>
      <c r="G17" s="36"/>
      <c r="H17" s="105">
        <v>3300.0</v>
      </c>
      <c r="I17" s="35"/>
      <c r="J17" s="35"/>
      <c r="K17" s="36"/>
      <c r="L17" s="105">
        <v>580.0</v>
      </c>
      <c r="M17" s="35"/>
      <c r="N17" s="35"/>
      <c r="O17" s="36"/>
      <c r="P17" s="59">
        <f>$H$17/$L$17</f>
        <v>5.689655172</v>
      </c>
      <c r="Q17" s="36"/>
      <c r="R17" s="11"/>
      <c r="S17" s="11"/>
      <c r="T17" s="11"/>
      <c r="U17" s="11"/>
      <c r="V17" s="11"/>
      <c r="W17" s="11"/>
      <c r="X17" s="11"/>
      <c r="Y17" s="11"/>
      <c r="Z17" s="11"/>
      <c r="AA17" s="11"/>
      <c r="AB17" s="11"/>
      <c r="AC17" s="11"/>
      <c r="AD17" s="11"/>
      <c r="AE17" s="11"/>
      <c r="AF17" s="11"/>
      <c r="AG17" s="11"/>
      <c r="AH17" s="11"/>
      <c r="AI17" s="11"/>
      <c r="AJ17" s="11"/>
      <c r="AK17" s="34" t="str">
        <f>$D$18</f>
        <v>Full Cyclic</v>
      </c>
      <c r="AL17" s="35"/>
      <c r="AM17" s="35"/>
      <c r="AN17" s="35"/>
      <c r="AO17" s="35"/>
      <c r="AP17" s="36"/>
      <c r="AQ17" s="117"/>
      <c r="AR17" s="86"/>
      <c r="AS17" s="87"/>
      <c r="AT17" s="87"/>
      <c r="AU17" s="87"/>
      <c r="AV17" s="93"/>
      <c r="AW17" s="117"/>
      <c r="AX17" s="86"/>
      <c r="AY17" s="87"/>
      <c r="AZ17" s="87"/>
      <c r="BA17" s="87"/>
      <c r="BB17" s="93"/>
      <c r="BC17" s="13"/>
      <c r="BD17" s="13"/>
      <c r="BE17" s="15" t="s">
        <v>3</v>
      </c>
      <c r="BF17" s="124"/>
      <c r="BG17" s="14"/>
      <c r="BH17" s="14"/>
      <c r="BI17" s="14"/>
      <c r="BJ17" s="14"/>
      <c r="BK17" s="14"/>
      <c r="BL17" s="14"/>
      <c r="BM17" s="14"/>
      <c r="BN17" s="14"/>
      <c r="BO17" s="14"/>
      <c r="BP17" s="14"/>
      <c r="BQ17" s="14"/>
      <c r="BR17" s="14"/>
      <c r="BS17" s="14"/>
      <c r="BT17" s="14"/>
      <c r="BU17" s="14"/>
      <c r="BV17" s="14"/>
      <c r="BW17" s="14"/>
      <c r="BX17" s="14"/>
      <c r="BY17" s="14"/>
      <c r="BZ17" s="14"/>
      <c r="CA17" s="8"/>
      <c r="CB17" s="51" t="s">
        <v>79</v>
      </c>
      <c r="CC17" s="51" t="s">
        <v>621</v>
      </c>
      <c r="CD17" s="51" t="s">
        <v>622</v>
      </c>
      <c r="CE17" s="67" t="s">
        <v>82</v>
      </c>
      <c r="CH17" s="64" t="s">
        <v>623</v>
      </c>
      <c r="CJ17" s="64" t="s">
        <v>624</v>
      </c>
      <c r="CK17" s="64" t="s">
        <v>625</v>
      </c>
      <c r="CM17" s="14"/>
      <c r="CN17" s="14"/>
      <c r="CO17" s="14"/>
      <c r="CP17" s="14"/>
    </row>
    <row r="18" ht="12.0" customHeight="1">
      <c r="A18" s="11"/>
      <c r="B18" s="11"/>
      <c r="C18" s="11"/>
      <c r="D18" s="34" t="s">
        <v>626</v>
      </c>
      <c r="E18" s="35"/>
      <c r="F18" s="35"/>
      <c r="G18" s="36"/>
      <c r="H18" s="105">
        <v>2500.0</v>
      </c>
      <c r="I18" s="35"/>
      <c r="J18" s="35"/>
      <c r="K18" s="36"/>
      <c r="L18" s="105">
        <v>480.0</v>
      </c>
      <c r="M18" s="35"/>
      <c r="N18" s="35"/>
      <c r="O18" s="36"/>
      <c r="P18" s="59">
        <f>$H$18/$L$18</f>
        <v>5.208333333</v>
      </c>
      <c r="Q18" s="36"/>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2"/>
      <c r="BB18" s="12"/>
      <c r="BC18" s="13"/>
      <c r="BD18" s="13"/>
      <c r="BE18" s="15" t="s">
        <v>3</v>
      </c>
      <c r="BF18" s="124"/>
      <c r="BG18" s="14"/>
      <c r="BH18" s="14"/>
      <c r="BI18" s="14"/>
      <c r="BJ18" s="14"/>
      <c r="BK18" s="14"/>
      <c r="BL18" s="14"/>
      <c r="BM18" s="14"/>
      <c r="BN18" s="14"/>
      <c r="BO18" s="14"/>
      <c r="BP18" s="14"/>
      <c r="BQ18" s="14"/>
      <c r="BR18" s="14"/>
      <c r="BS18" s="14"/>
      <c r="BT18" s="14"/>
      <c r="BU18" s="14"/>
      <c r="BV18" s="14"/>
      <c r="BW18" s="14"/>
      <c r="BX18" s="14"/>
      <c r="BY18" s="14"/>
      <c r="BZ18" s="14"/>
      <c r="CA18" s="8"/>
      <c r="CB18" s="51">
        <v>1.0</v>
      </c>
      <c r="CC18" s="51">
        <f>data!$D22</f>
        <v>15</v>
      </c>
      <c r="CD18" s="51">
        <f>data!$E22</f>
        <v>0</v>
      </c>
      <c r="CE18" s="75">
        <f t="shared" ref="CE18:CE48" si="1">IF($CC$3*($CC18-$CH$6)/($CH$7-$CH$6)&lt;0,0,$CC$3*($CC18-$CH$6)/($CH$7-$CH$6))</f>
        <v>0</v>
      </c>
      <c r="CF18" s="76">
        <f t="shared" ref="CF18:CF48" si="2">1-$CH$5*(1-$CG18)</f>
        <v>0.75</v>
      </c>
      <c r="CG18" s="76">
        <f t="shared" ref="CG18:CG48" si="3">IF($CE18&lt;$CH18,$CE18/$CH18,1)</f>
        <v>0</v>
      </c>
      <c r="CH18" s="77">
        <f t="shared" ref="CH18:CH48" si="4">$CC$6+($CC$11-$CC$6)/(35-29)*(35-$CC18)</f>
        <v>7000</v>
      </c>
      <c r="CI18" s="75">
        <f t="shared" ref="CI18:CI48" si="5">IF($CE18&lt;$CH18,$CE18*$CD18,$CH18*$CD18)</f>
        <v>0</v>
      </c>
      <c r="CJ18" s="77">
        <f t="shared" ref="CJ18:CJ48" si="6">$CC$7+($CC$12-$CC$7)/(35-29)*(35-$CC18)</f>
        <v>1120</v>
      </c>
      <c r="CK18" s="25">
        <f t="shared" ref="CK18:CK48" si="7">$CH18/$CJ18</f>
        <v>6.25</v>
      </c>
      <c r="CL18" s="75">
        <f t="shared" ref="CL18:CL48" si="8">IF($CF18=0,0,($CE18/$CH18)*$CJ18*$CD18/$CF18)</f>
        <v>0</v>
      </c>
      <c r="CM18" s="14"/>
      <c r="CN18" s="14"/>
      <c r="CO18" s="14"/>
      <c r="CP18" s="14"/>
    </row>
    <row r="19" ht="12.0" customHeight="1">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2"/>
      <c r="BB19" s="12"/>
      <c r="BC19" s="13"/>
      <c r="BD19" s="13"/>
      <c r="BE19" s="15" t="s">
        <v>3</v>
      </c>
      <c r="BF19" s="124"/>
      <c r="BG19" s="14"/>
      <c r="BH19" s="14"/>
      <c r="BI19" s="14"/>
      <c r="BJ19" s="14"/>
      <c r="BK19" s="14"/>
      <c r="BL19" s="14"/>
      <c r="BM19" s="14"/>
      <c r="BN19" s="14"/>
      <c r="BO19" s="14"/>
      <c r="BP19" s="14"/>
      <c r="BQ19" s="14"/>
      <c r="BR19" s="14"/>
      <c r="BS19" s="14"/>
      <c r="BT19" s="14"/>
      <c r="BU19" s="14"/>
      <c r="BV19" s="14"/>
      <c r="BW19" s="14"/>
      <c r="BX19" s="14"/>
      <c r="BY19" s="14"/>
      <c r="BZ19" s="14"/>
      <c r="CA19" s="8"/>
      <c r="CB19" s="51">
        <v>2.0</v>
      </c>
      <c r="CC19" s="51">
        <f>data!$D23</f>
        <v>16</v>
      </c>
      <c r="CD19" s="51">
        <f>data!$E23</f>
        <v>0</v>
      </c>
      <c r="CE19" s="75">
        <f t="shared" si="1"/>
        <v>0</v>
      </c>
      <c r="CF19" s="76">
        <f t="shared" si="2"/>
        <v>0.75</v>
      </c>
      <c r="CG19" s="76">
        <f t="shared" si="3"/>
        <v>0</v>
      </c>
      <c r="CH19" s="77">
        <f t="shared" si="4"/>
        <v>6925</v>
      </c>
      <c r="CI19" s="75">
        <f t="shared" si="5"/>
        <v>0</v>
      </c>
      <c r="CJ19" s="77">
        <f t="shared" si="6"/>
        <v>1140</v>
      </c>
      <c r="CK19" s="25">
        <f t="shared" si="7"/>
        <v>6.074561404</v>
      </c>
      <c r="CL19" s="75">
        <f t="shared" si="8"/>
        <v>0</v>
      </c>
      <c r="CM19" s="14"/>
      <c r="CN19" s="14"/>
      <c r="CO19" s="14"/>
      <c r="CP19" s="14"/>
    </row>
    <row r="20" ht="12.0" customHeight="1">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2"/>
      <c r="BB20" s="12"/>
      <c r="BC20" s="13"/>
      <c r="BD20" s="13"/>
      <c r="BE20" s="15" t="s">
        <v>3</v>
      </c>
      <c r="BF20" s="124"/>
      <c r="BG20" s="14"/>
      <c r="BH20" s="14"/>
      <c r="BI20" s="14"/>
      <c r="BJ20" s="14"/>
      <c r="BK20" s="14"/>
      <c r="BL20" s="14"/>
      <c r="BM20" s="14"/>
      <c r="BN20" s="14"/>
      <c r="BO20" s="14"/>
      <c r="BP20" s="14"/>
      <c r="BQ20" s="14"/>
      <c r="BR20" s="14"/>
      <c r="BS20" s="14"/>
      <c r="BT20" s="14"/>
      <c r="BU20" s="14"/>
      <c r="BV20" s="14"/>
      <c r="BW20" s="14"/>
      <c r="BX20" s="14"/>
      <c r="BY20" s="14"/>
      <c r="BZ20" s="14"/>
      <c r="CA20" s="8"/>
      <c r="CB20" s="51">
        <v>3.0</v>
      </c>
      <c r="CC20" s="51">
        <f>data!$D24</f>
        <v>17</v>
      </c>
      <c r="CD20" s="51">
        <f>data!$E24</f>
        <v>0</v>
      </c>
      <c r="CE20" s="75">
        <f t="shared" si="1"/>
        <v>0</v>
      </c>
      <c r="CF20" s="76">
        <f t="shared" si="2"/>
        <v>0.75</v>
      </c>
      <c r="CG20" s="76">
        <f t="shared" si="3"/>
        <v>0</v>
      </c>
      <c r="CH20" s="77">
        <f t="shared" si="4"/>
        <v>6850</v>
      </c>
      <c r="CI20" s="75">
        <f t="shared" si="5"/>
        <v>0</v>
      </c>
      <c r="CJ20" s="77">
        <f t="shared" si="6"/>
        <v>1160</v>
      </c>
      <c r="CK20" s="25">
        <f t="shared" si="7"/>
        <v>5.905172414</v>
      </c>
      <c r="CL20" s="75">
        <f t="shared" si="8"/>
        <v>0</v>
      </c>
      <c r="CM20" s="14"/>
      <c r="CN20" s="14"/>
      <c r="CO20" s="14"/>
      <c r="CP20" s="14"/>
    </row>
    <row r="21" ht="12.0" customHeight="1">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2"/>
      <c r="BB21" s="12"/>
      <c r="BC21" s="13"/>
      <c r="BD21" s="13"/>
      <c r="BE21" s="15" t="s">
        <v>3</v>
      </c>
      <c r="BF21" s="124"/>
      <c r="BG21" s="14"/>
      <c r="BH21" s="14"/>
      <c r="BI21" s="14"/>
      <c r="BJ21" s="14"/>
      <c r="BK21" s="14"/>
      <c r="BL21" s="14"/>
      <c r="BM21" s="14"/>
      <c r="BN21" s="14"/>
      <c r="BO21" s="14"/>
      <c r="BP21" s="14"/>
      <c r="BQ21" s="14"/>
      <c r="BR21" s="14"/>
      <c r="BS21" s="14"/>
      <c r="BT21" s="14"/>
      <c r="BU21" s="14"/>
      <c r="BV21" s="14"/>
      <c r="BW21" s="14"/>
      <c r="BX21" s="14"/>
      <c r="BY21" s="14"/>
      <c r="BZ21" s="14"/>
      <c r="CA21" s="8"/>
      <c r="CB21" s="51">
        <v>4.0</v>
      </c>
      <c r="CC21" s="51">
        <f>data!$D25</f>
        <v>18</v>
      </c>
      <c r="CD21" s="51">
        <f>data!$E25</f>
        <v>0</v>
      </c>
      <c r="CE21" s="75">
        <f t="shared" si="1"/>
        <v>0</v>
      </c>
      <c r="CF21" s="76">
        <f t="shared" si="2"/>
        <v>0.75</v>
      </c>
      <c r="CG21" s="76">
        <f t="shared" si="3"/>
        <v>0</v>
      </c>
      <c r="CH21" s="77">
        <f t="shared" si="4"/>
        <v>6775</v>
      </c>
      <c r="CI21" s="75">
        <f t="shared" si="5"/>
        <v>0</v>
      </c>
      <c r="CJ21" s="77">
        <f t="shared" si="6"/>
        <v>1180</v>
      </c>
      <c r="CK21" s="25">
        <f t="shared" si="7"/>
        <v>5.741525424</v>
      </c>
      <c r="CL21" s="75">
        <f t="shared" si="8"/>
        <v>0</v>
      </c>
      <c r="CM21" s="14"/>
      <c r="CN21" s="14"/>
      <c r="CO21" s="14"/>
      <c r="CP21" s="14"/>
    </row>
    <row r="22" ht="12.0" customHeight="1">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2"/>
      <c r="BB22" s="12"/>
      <c r="BC22" s="13"/>
      <c r="BD22" s="13"/>
      <c r="BE22" s="15" t="s">
        <v>3</v>
      </c>
      <c r="BF22" s="124"/>
      <c r="BG22" s="14"/>
      <c r="BH22" s="14"/>
      <c r="BI22" s="14"/>
      <c r="BJ22" s="14"/>
      <c r="BK22" s="14"/>
      <c r="BL22" s="14"/>
      <c r="BM22" s="14"/>
      <c r="BN22" s="14"/>
      <c r="BO22" s="14"/>
      <c r="BP22" s="14"/>
      <c r="BQ22" s="14"/>
      <c r="BR22" s="14"/>
      <c r="BS22" s="14"/>
      <c r="BT22" s="14"/>
      <c r="BU22" s="14"/>
      <c r="BV22" s="14"/>
      <c r="BW22" s="14"/>
      <c r="BX22" s="14"/>
      <c r="BY22" s="14"/>
      <c r="BZ22" s="14"/>
      <c r="CA22" s="8"/>
      <c r="CB22" s="51">
        <v>5.0</v>
      </c>
      <c r="CC22" s="51">
        <f>data!$D26</f>
        <v>19</v>
      </c>
      <c r="CD22" s="51">
        <f>data!$E26</f>
        <v>0</v>
      </c>
      <c r="CE22" s="75">
        <f t="shared" si="1"/>
        <v>0</v>
      </c>
      <c r="CF22" s="76">
        <f t="shared" si="2"/>
        <v>0.75</v>
      </c>
      <c r="CG22" s="76">
        <f t="shared" si="3"/>
        <v>0</v>
      </c>
      <c r="CH22" s="77">
        <f t="shared" si="4"/>
        <v>6700</v>
      </c>
      <c r="CI22" s="75">
        <f t="shared" si="5"/>
        <v>0</v>
      </c>
      <c r="CJ22" s="77">
        <f t="shared" si="6"/>
        <v>1200</v>
      </c>
      <c r="CK22" s="25">
        <f t="shared" si="7"/>
        <v>5.583333333</v>
      </c>
      <c r="CL22" s="75">
        <f t="shared" si="8"/>
        <v>0</v>
      </c>
      <c r="CM22" s="14"/>
      <c r="CN22" s="14"/>
      <c r="CO22" s="14"/>
      <c r="CP22" s="14"/>
    </row>
    <row r="23" ht="12.0" customHeight="1">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2"/>
      <c r="AO23" s="11"/>
      <c r="AP23" s="11"/>
      <c r="AQ23" s="11"/>
      <c r="AR23" s="11"/>
      <c r="AS23" s="11"/>
      <c r="AT23" s="11"/>
      <c r="AU23" s="11"/>
      <c r="AV23" s="11"/>
      <c r="AW23" s="11"/>
      <c r="AX23" s="11"/>
      <c r="AY23" s="11"/>
      <c r="AZ23" s="11"/>
      <c r="BA23" s="12"/>
      <c r="BB23" s="12"/>
      <c r="BC23" s="13"/>
      <c r="BD23" s="13"/>
      <c r="BE23" s="15" t="s">
        <v>3</v>
      </c>
      <c r="BF23" s="124"/>
      <c r="BG23" s="14"/>
      <c r="BH23" s="14"/>
      <c r="BI23" s="14"/>
      <c r="BJ23" s="14"/>
      <c r="BK23" s="14"/>
      <c r="BL23" s="14"/>
      <c r="BM23" s="14"/>
      <c r="BN23" s="14"/>
      <c r="BO23" s="14"/>
      <c r="BP23" s="14"/>
      <c r="BQ23" s="14"/>
      <c r="BR23" s="14"/>
      <c r="BS23" s="14"/>
      <c r="BT23" s="14"/>
      <c r="BU23" s="14"/>
      <c r="BV23" s="14"/>
      <c r="BW23" s="14"/>
      <c r="BX23" s="14"/>
      <c r="BY23" s="14"/>
      <c r="BZ23" s="14"/>
      <c r="CA23" s="8"/>
      <c r="CB23" s="51">
        <v>6.0</v>
      </c>
      <c r="CC23" s="51">
        <f>data!$D27</f>
        <v>20</v>
      </c>
      <c r="CD23" s="51">
        <f>data!$E27</f>
        <v>0</v>
      </c>
      <c r="CE23" s="75">
        <f t="shared" si="1"/>
        <v>0</v>
      </c>
      <c r="CF23" s="76">
        <f t="shared" si="2"/>
        <v>0.75</v>
      </c>
      <c r="CG23" s="76">
        <f t="shared" si="3"/>
        <v>0</v>
      </c>
      <c r="CH23" s="77">
        <f t="shared" si="4"/>
        <v>6625</v>
      </c>
      <c r="CI23" s="75">
        <f t="shared" si="5"/>
        <v>0</v>
      </c>
      <c r="CJ23" s="77">
        <f t="shared" si="6"/>
        <v>1220</v>
      </c>
      <c r="CK23" s="25">
        <f t="shared" si="7"/>
        <v>5.430327869</v>
      </c>
      <c r="CL23" s="75">
        <f t="shared" si="8"/>
        <v>0</v>
      </c>
      <c r="CM23" s="14"/>
      <c r="CN23" s="14"/>
      <c r="CO23" s="14"/>
      <c r="CP23" s="14"/>
    </row>
    <row r="24" ht="12.0" customHeight="1">
      <c r="A24" s="11"/>
      <c r="B24" s="11"/>
      <c r="C24" s="28" t="str">
        <f>'Variable Capacity unit'!$C$6</f>
        <v>　</v>
      </c>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2"/>
      <c r="AO24" s="11"/>
      <c r="AP24" s="11"/>
      <c r="AQ24" s="11"/>
      <c r="AR24" s="11"/>
      <c r="AS24" s="11"/>
      <c r="AT24" s="11"/>
      <c r="AU24" s="11"/>
      <c r="AV24" s="11"/>
      <c r="AW24" s="11"/>
      <c r="AX24" s="11"/>
      <c r="AY24" s="11"/>
      <c r="AZ24" s="11"/>
      <c r="BA24" s="12"/>
      <c r="BB24" s="12"/>
      <c r="BC24" s="13"/>
      <c r="BD24" s="13"/>
      <c r="BE24" s="15" t="s">
        <v>3</v>
      </c>
      <c r="BF24" s="124"/>
      <c r="BG24" s="14"/>
      <c r="BH24" s="14"/>
      <c r="BI24" s="14"/>
      <c r="BJ24" s="14"/>
      <c r="BK24" s="14"/>
      <c r="BL24" s="14"/>
      <c r="BM24" s="14"/>
      <c r="BN24" s="14"/>
      <c r="BO24" s="14"/>
      <c r="BP24" s="14"/>
      <c r="BQ24" s="14"/>
      <c r="BR24" s="14"/>
      <c r="BS24" s="14"/>
      <c r="BT24" s="14"/>
      <c r="BU24" s="14"/>
      <c r="BV24" s="14"/>
      <c r="BW24" s="14"/>
      <c r="BX24" s="14"/>
      <c r="BY24" s="14"/>
      <c r="BZ24" s="14"/>
      <c r="CA24" s="8"/>
      <c r="CB24" s="51">
        <v>7.0</v>
      </c>
      <c r="CC24" s="51">
        <f>data!$D28</f>
        <v>21</v>
      </c>
      <c r="CD24" s="51">
        <f>data!$E28</f>
        <v>100</v>
      </c>
      <c r="CE24" s="75">
        <f t="shared" si="1"/>
        <v>366.6666667</v>
      </c>
      <c r="CF24" s="76">
        <f t="shared" si="2"/>
        <v>0.7639949109</v>
      </c>
      <c r="CG24" s="76">
        <f t="shared" si="3"/>
        <v>0.05597964377</v>
      </c>
      <c r="CH24" s="77">
        <f t="shared" si="4"/>
        <v>6550</v>
      </c>
      <c r="CI24" s="75">
        <f t="shared" si="5"/>
        <v>36666.66667</v>
      </c>
      <c r="CJ24" s="77">
        <f t="shared" si="6"/>
        <v>1240</v>
      </c>
      <c r="CK24" s="25">
        <f t="shared" si="7"/>
        <v>5.282258065</v>
      </c>
      <c r="CL24" s="75">
        <f t="shared" si="8"/>
        <v>9085.761865</v>
      </c>
      <c r="CM24" s="14"/>
      <c r="CN24" s="14"/>
      <c r="CO24" s="14"/>
      <c r="CP24" s="14"/>
    </row>
    <row r="25" ht="12.0" customHeight="1">
      <c r="A25" s="11"/>
      <c r="B25" s="11"/>
      <c r="C25" s="11"/>
      <c r="D25" s="11" t="str">
        <f>'Variable Capacity unit'!$D$31</f>
        <v>Standard Condition ( 46℃ ）</v>
      </c>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28" t="str">
        <f>'Variable Capacity unit'!$AI$31</f>
        <v>Select test item</v>
      </c>
      <c r="AJ25" s="11"/>
      <c r="AK25" s="11"/>
      <c r="AL25" s="11"/>
      <c r="AM25" s="11"/>
      <c r="AN25" s="11"/>
      <c r="AO25" s="11"/>
      <c r="AP25" s="11"/>
      <c r="AQ25" s="11"/>
      <c r="AR25" s="11"/>
      <c r="AS25" s="11"/>
      <c r="AT25" s="11"/>
      <c r="AU25" s="11"/>
      <c r="AV25" s="11"/>
      <c r="AW25" s="11"/>
      <c r="AX25" s="11"/>
      <c r="AY25" s="11"/>
      <c r="AZ25" s="11"/>
      <c r="BA25" s="12"/>
      <c r="BB25" s="12"/>
      <c r="BC25" s="13"/>
      <c r="BD25" s="13"/>
      <c r="BE25" s="15" t="s">
        <v>3</v>
      </c>
      <c r="BF25" s="124"/>
      <c r="BG25" s="14"/>
      <c r="BH25" s="14"/>
      <c r="BI25" s="14"/>
      <c r="BJ25" s="14"/>
      <c r="BK25" s="14"/>
      <c r="BL25" s="14"/>
      <c r="BM25" s="14"/>
      <c r="BN25" s="14"/>
      <c r="BO25" s="14"/>
      <c r="BP25" s="14"/>
      <c r="BQ25" s="14"/>
      <c r="BR25" s="14"/>
      <c r="BS25" s="14"/>
      <c r="BT25" s="14"/>
      <c r="BU25" s="14"/>
      <c r="BV25" s="14"/>
      <c r="BW25" s="14"/>
      <c r="BX25" s="14"/>
      <c r="BY25" s="14"/>
      <c r="BZ25" s="14"/>
      <c r="CA25" s="8"/>
      <c r="CB25" s="51">
        <v>8.0</v>
      </c>
      <c r="CC25" s="51">
        <f>data!$D29</f>
        <v>22</v>
      </c>
      <c r="CD25" s="51">
        <f>data!$E29</f>
        <v>139</v>
      </c>
      <c r="CE25" s="75">
        <f t="shared" si="1"/>
        <v>733.3333333</v>
      </c>
      <c r="CF25" s="76">
        <f t="shared" si="2"/>
        <v>0.7783140283</v>
      </c>
      <c r="CG25" s="76">
        <f t="shared" si="3"/>
        <v>0.1132561133</v>
      </c>
      <c r="CH25" s="77">
        <f t="shared" si="4"/>
        <v>6475</v>
      </c>
      <c r="CI25" s="75">
        <f t="shared" si="5"/>
        <v>101933.3333</v>
      </c>
      <c r="CJ25" s="77">
        <f t="shared" si="6"/>
        <v>1260</v>
      </c>
      <c r="CK25" s="25">
        <f t="shared" si="7"/>
        <v>5.138888889</v>
      </c>
      <c r="CL25" s="75">
        <f t="shared" si="8"/>
        <v>25485.44026</v>
      </c>
      <c r="CM25" s="14"/>
      <c r="CN25" s="14"/>
      <c r="CO25" s="14"/>
      <c r="CP25" s="14"/>
    </row>
    <row r="26" ht="12.0" customHeight="1">
      <c r="A26" s="11"/>
      <c r="B26" s="11"/>
      <c r="C26" s="11"/>
      <c r="D26" s="11"/>
      <c r="E26" s="11"/>
      <c r="F26" s="11"/>
      <c r="G26" s="11"/>
      <c r="H26" s="113" t="str">
        <f>'Variable Capacity unit'!$H$8</f>
        <v>Capacity [W]</v>
      </c>
      <c r="I26" s="71"/>
      <c r="J26" s="71"/>
      <c r="K26" s="74"/>
      <c r="L26" s="113" t="str">
        <f>'Variable Capacity unit'!$L$8</f>
        <v>Power [W]</v>
      </c>
      <c r="M26" s="71"/>
      <c r="N26" s="71"/>
      <c r="O26" s="74"/>
      <c r="P26" s="44" t="str">
        <f>'Variable Capacity unit'!$P$8</f>
        <v>EER</v>
      </c>
      <c r="Q26" s="36"/>
      <c r="R26" s="11"/>
      <c r="S26" s="11"/>
      <c r="T26" s="11"/>
      <c r="U26" s="11"/>
      <c r="V26" s="11"/>
      <c r="W26" s="11"/>
      <c r="X26" s="11"/>
      <c r="Y26" s="11"/>
      <c r="Z26" s="11"/>
      <c r="AA26" s="11"/>
      <c r="AB26" s="11"/>
      <c r="AC26" s="11"/>
      <c r="AD26" s="11"/>
      <c r="AE26" s="11"/>
      <c r="AF26" s="11"/>
      <c r="AG26" s="11"/>
      <c r="AH26" s="11"/>
      <c r="AI26" s="11"/>
      <c r="AJ26" s="11"/>
      <c r="AK26" s="34" t="str">
        <f>'Variable Capacity unit'!$AK$32</f>
        <v>Test</v>
      </c>
      <c r="AL26" s="35"/>
      <c r="AM26" s="35"/>
      <c r="AN26" s="35"/>
      <c r="AO26" s="35"/>
      <c r="AP26" s="36"/>
      <c r="AQ26" s="94"/>
      <c r="AR26" s="38" t="str">
        <f>'Variable Capacity unit'!$AR$32</f>
        <v>Required test only</v>
      </c>
      <c r="AS26" s="38"/>
      <c r="AT26" s="38"/>
      <c r="AU26" s="38"/>
      <c r="AV26" s="39"/>
      <c r="AW26" s="40"/>
      <c r="AX26" s="41" t="str">
        <f>'Variable Capacity unit'!$AX$32</f>
        <v>With Optional test</v>
      </c>
      <c r="AY26" s="41"/>
      <c r="AZ26" s="41"/>
      <c r="BA26" s="41"/>
      <c r="BB26" s="42"/>
      <c r="BC26" s="13">
        <v>1.0</v>
      </c>
      <c r="BD26" s="13" t="str">
        <f>IF($BC$26=2,"Optional test","Required test")</f>
        <v>Required test</v>
      </c>
      <c r="BE26" s="15" t="s">
        <v>3</v>
      </c>
      <c r="BF26" s="124"/>
      <c r="BG26" s="14"/>
      <c r="BH26" s="14"/>
      <c r="BI26" s="14"/>
      <c r="BJ26" s="14"/>
      <c r="BK26" s="14"/>
      <c r="BL26" s="14"/>
      <c r="BM26" s="14"/>
      <c r="BN26" s="14"/>
      <c r="BO26" s="14"/>
      <c r="BP26" s="14"/>
      <c r="BQ26" s="14"/>
      <c r="BR26" s="14"/>
      <c r="BS26" s="14"/>
      <c r="BT26" s="14"/>
      <c r="BU26" s="14"/>
      <c r="BV26" s="14"/>
      <c r="BW26" s="14"/>
      <c r="BX26" s="14"/>
      <c r="BY26" s="14"/>
      <c r="BZ26" s="14"/>
      <c r="CA26" s="8"/>
      <c r="CB26" s="51">
        <v>9.0</v>
      </c>
      <c r="CC26" s="51">
        <f>data!$D30</f>
        <v>23</v>
      </c>
      <c r="CD26" s="51">
        <f>data!$E30</f>
        <v>165</v>
      </c>
      <c r="CE26" s="75">
        <f t="shared" si="1"/>
        <v>1100</v>
      </c>
      <c r="CF26" s="76">
        <f t="shared" si="2"/>
        <v>0.79296875</v>
      </c>
      <c r="CG26" s="76">
        <f t="shared" si="3"/>
        <v>0.171875</v>
      </c>
      <c r="CH26" s="77">
        <f t="shared" si="4"/>
        <v>6400</v>
      </c>
      <c r="CI26" s="75">
        <f t="shared" si="5"/>
        <v>181500</v>
      </c>
      <c r="CJ26" s="77">
        <f t="shared" si="6"/>
        <v>1280</v>
      </c>
      <c r="CK26" s="25">
        <f t="shared" si="7"/>
        <v>5</v>
      </c>
      <c r="CL26" s="75">
        <f t="shared" si="8"/>
        <v>45777.3399</v>
      </c>
      <c r="CM26" s="14"/>
      <c r="CN26" s="14"/>
      <c r="CO26" s="14"/>
      <c r="CP26" s="14"/>
    </row>
    <row r="27" ht="12.0" customHeight="1">
      <c r="A27" s="11"/>
      <c r="B27" s="11"/>
      <c r="C27" s="11"/>
      <c r="D27" s="47" t="str">
        <f>'Variable Capacity unit'!$D$33</f>
        <v>Full</v>
      </c>
      <c r="E27" s="35"/>
      <c r="F27" s="35"/>
      <c r="G27" s="36"/>
      <c r="H27" s="95">
        <v>4800.0</v>
      </c>
      <c r="I27" s="35"/>
      <c r="J27" s="35"/>
      <c r="K27" s="36"/>
      <c r="L27" s="95">
        <v>1850.0</v>
      </c>
      <c r="M27" s="35"/>
      <c r="N27" s="35"/>
      <c r="O27" s="36"/>
      <c r="P27" s="49">
        <f>$H$27/$L$27</f>
        <v>2.594594595</v>
      </c>
      <c r="Q27" s="36"/>
      <c r="R27" s="11"/>
      <c r="S27" s="11"/>
      <c r="T27" s="11"/>
      <c r="U27" s="11"/>
      <c r="V27" s="11"/>
      <c r="W27" s="11"/>
      <c r="X27" s="11"/>
      <c r="Y27" s="11"/>
      <c r="Z27" s="11"/>
      <c r="AA27" s="11"/>
      <c r="AB27" s="11"/>
      <c r="AC27" s="11"/>
      <c r="AD27" s="11"/>
      <c r="AE27" s="11"/>
      <c r="AF27" s="11"/>
      <c r="AG27" s="11"/>
      <c r="AH27" s="11"/>
      <c r="AI27" s="11" t="str">
        <f>'Variable Capacity unit'!$AI$33</f>
        <v>Measurement point</v>
      </c>
      <c r="AJ27" s="11"/>
      <c r="AK27" s="11"/>
      <c r="AL27" s="11"/>
      <c r="AM27" s="11"/>
      <c r="AN27" s="11"/>
      <c r="AO27" s="11"/>
      <c r="AP27" s="11"/>
      <c r="AQ27" s="11"/>
      <c r="AR27" s="11"/>
      <c r="AS27" s="11"/>
      <c r="AT27" s="11"/>
      <c r="AU27" s="11"/>
      <c r="AV27" s="11"/>
      <c r="AW27" s="11"/>
      <c r="AX27" s="11"/>
      <c r="AY27" s="11"/>
      <c r="AZ27" s="11"/>
      <c r="BA27" s="12"/>
      <c r="BB27" s="12"/>
      <c r="BC27" s="13"/>
      <c r="BD27" s="13"/>
      <c r="BE27" s="15" t="s">
        <v>3</v>
      </c>
      <c r="BF27" s="124"/>
      <c r="BG27" s="14"/>
      <c r="BH27" s="14"/>
      <c r="BI27" s="14"/>
      <c r="BJ27" s="14"/>
      <c r="BK27" s="14"/>
      <c r="BL27" s="14"/>
      <c r="BM27" s="14"/>
      <c r="BN27" s="14"/>
      <c r="BO27" s="14"/>
      <c r="BP27" s="14"/>
      <c r="BQ27" s="14"/>
      <c r="BR27" s="14"/>
      <c r="BS27" s="14"/>
      <c r="BT27" s="14"/>
      <c r="BU27" s="14"/>
      <c r="BV27" s="14"/>
      <c r="BW27" s="14"/>
      <c r="BX27" s="14"/>
      <c r="BY27" s="14"/>
      <c r="BZ27" s="14"/>
      <c r="CA27" s="8"/>
      <c r="CB27" s="51">
        <v>10.0</v>
      </c>
      <c r="CC27" s="51">
        <f>data!$D31</f>
        <v>24</v>
      </c>
      <c r="CD27" s="51">
        <f>data!$E31</f>
        <v>196</v>
      </c>
      <c r="CE27" s="75">
        <f t="shared" si="1"/>
        <v>1466.666667</v>
      </c>
      <c r="CF27" s="76">
        <f t="shared" si="2"/>
        <v>0.8079710145</v>
      </c>
      <c r="CG27" s="76">
        <f t="shared" si="3"/>
        <v>0.231884058</v>
      </c>
      <c r="CH27" s="77">
        <f t="shared" si="4"/>
        <v>6325</v>
      </c>
      <c r="CI27" s="75">
        <f t="shared" si="5"/>
        <v>287466.6667</v>
      </c>
      <c r="CJ27" s="77">
        <f t="shared" si="6"/>
        <v>1300</v>
      </c>
      <c r="CK27" s="25">
        <f t="shared" si="7"/>
        <v>4.865384615</v>
      </c>
      <c r="CL27" s="75">
        <f t="shared" si="8"/>
        <v>73126.4574</v>
      </c>
      <c r="CM27" s="14"/>
      <c r="CN27" s="14"/>
      <c r="CO27" s="14"/>
      <c r="CP27" s="14"/>
    </row>
    <row r="28" ht="12.0" customHeight="1">
      <c r="A28" s="11"/>
      <c r="B28" s="11"/>
      <c r="C28" s="11"/>
      <c r="D28" s="11"/>
      <c r="E28" s="11"/>
      <c r="F28" s="11"/>
      <c r="G28" s="11"/>
      <c r="H28" s="11"/>
      <c r="I28" s="11"/>
      <c r="J28" s="11"/>
      <c r="K28" s="11"/>
      <c r="L28" s="11"/>
      <c r="M28" s="11"/>
      <c r="N28" s="11"/>
      <c r="O28" s="11"/>
      <c r="P28" s="11"/>
      <c r="Q28" s="11"/>
      <c r="R28" s="11"/>
      <c r="S28" s="11"/>
      <c r="T28" s="11"/>
      <c r="U28" s="11"/>
      <c r="V28" s="11" t="s">
        <v>3</v>
      </c>
      <c r="W28" s="11"/>
      <c r="X28" s="11"/>
      <c r="Y28" s="11"/>
      <c r="Z28" s="11"/>
      <c r="AA28" s="11"/>
      <c r="AB28" s="11"/>
      <c r="AC28" s="11"/>
      <c r="AD28" s="11"/>
      <c r="AE28" s="11"/>
      <c r="AF28" s="11"/>
      <c r="AG28" s="11"/>
      <c r="AH28" s="11"/>
      <c r="AI28" s="11"/>
      <c r="AJ28" s="11"/>
      <c r="AK28" s="34" t="str">
        <f>'Variable Capacity unit'!$AK$34</f>
        <v>Full Performance</v>
      </c>
      <c r="AL28" s="35"/>
      <c r="AM28" s="35"/>
      <c r="AN28" s="35"/>
      <c r="AO28" s="35"/>
      <c r="AP28" s="36"/>
      <c r="AQ28" s="50" t="s">
        <v>36</v>
      </c>
      <c r="AR28" s="35"/>
      <c r="AS28" s="35"/>
      <c r="AT28" s="35"/>
      <c r="AU28" s="35"/>
      <c r="AV28" s="35"/>
      <c r="AW28" s="35"/>
      <c r="AX28" s="35"/>
      <c r="AY28" s="35"/>
      <c r="AZ28" s="35"/>
      <c r="BA28" s="35"/>
      <c r="BB28" s="36"/>
      <c r="BC28" s="13"/>
      <c r="BD28" s="13"/>
      <c r="BE28" s="15" t="s">
        <v>3</v>
      </c>
      <c r="BF28" s="124"/>
      <c r="BG28" s="14"/>
      <c r="BH28" s="14"/>
      <c r="BI28" s="14"/>
      <c r="BJ28" s="14"/>
      <c r="BK28" s="14"/>
      <c r="BL28" s="14"/>
      <c r="BM28" s="14"/>
      <c r="BN28" s="14"/>
      <c r="BO28" s="14"/>
      <c r="BP28" s="14"/>
      <c r="BQ28" s="14"/>
      <c r="BR28" s="14"/>
      <c r="BS28" s="14"/>
      <c r="BT28" s="14"/>
      <c r="BU28" s="14"/>
      <c r="BV28" s="14"/>
      <c r="BW28" s="14"/>
      <c r="BX28" s="14"/>
      <c r="BY28" s="14"/>
      <c r="BZ28" s="14"/>
      <c r="CA28" s="8"/>
      <c r="CB28" s="51">
        <v>11.0</v>
      </c>
      <c r="CC28" s="51">
        <f>data!$D32</f>
        <v>25</v>
      </c>
      <c r="CD28" s="51">
        <f>data!$E32</f>
        <v>210</v>
      </c>
      <c r="CE28" s="75">
        <f t="shared" si="1"/>
        <v>1833.333333</v>
      </c>
      <c r="CF28" s="76">
        <f t="shared" si="2"/>
        <v>0.8233333333</v>
      </c>
      <c r="CG28" s="76">
        <f t="shared" si="3"/>
        <v>0.2933333333</v>
      </c>
      <c r="CH28" s="77">
        <f t="shared" si="4"/>
        <v>6250</v>
      </c>
      <c r="CI28" s="75">
        <f t="shared" si="5"/>
        <v>385000</v>
      </c>
      <c r="CJ28" s="77">
        <f t="shared" si="6"/>
        <v>1320</v>
      </c>
      <c r="CK28" s="25">
        <f t="shared" si="7"/>
        <v>4.734848485</v>
      </c>
      <c r="CL28" s="75">
        <f t="shared" si="8"/>
        <v>98759.51417</v>
      </c>
      <c r="CM28" s="14"/>
      <c r="CN28" s="14"/>
      <c r="CO28" s="14"/>
      <c r="CP28" s="14"/>
    </row>
    <row r="29" ht="12.0" customHeight="1">
      <c r="A29" s="11"/>
      <c r="B29" s="11"/>
      <c r="C29" s="11"/>
      <c r="D29" s="11" t="str">
        <f>'Variable Capacity unit'!$D$37</f>
        <v>Medium Condition ( 35℃ ）</v>
      </c>
      <c r="E29" s="11"/>
      <c r="F29" s="11"/>
      <c r="G29" s="11"/>
      <c r="H29" s="11"/>
      <c r="I29" s="11"/>
      <c r="J29" s="11"/>
      <c r="K29" s="11"/>
      <c r="L29" s="11"/>
      <c r="M29" s="11"/>
      <c r="N29" s="11"/>
      <c r="O29" s="11"/>
      <c r="P29" s="11"/>
      <c r="Q29" s="11"/>
      <c r="R29" s="11"/>
      <c r="S29" s="11"/>
      <c r="T29" s="11"/>
      <c r="U29" s="11"/>
      <c r="V29" s="11"/>
      <c r="W29" s="54"/>
      <c r="X29" s="11"/>
      <c r="Y29" s="34" t="str">
        <f>data!$I$7</f>
        <v>International</v>
      </c>
      <c r="Z29" s="35"/>
      <c r="AA29" s="35"/>
      <c r="AB29" s="36"/>
      <c r="AC29" s="34" t="str">
        <f>data!$K$7</f>
        <v>CUSTOM</v>
      </c>
      <c r="AD29" s="35"/>
      <c r="AE29" s="35"/>
      <c r="AF29" s="36"/>
      <c r="AG29" s="11"/>
      <c r="AH29" s="11"/>
      <c r="AI29" s="11"/>
      <c r="AJ29" s="11"/>
      <c r="AK29" s="11"/>
      <c r="AL29" s="11"/>
      <c r="AM29" s="11"/>
      <c r="AN29" s="11"/>
      <c r="AO29" s="11"/>
      <c r="AP29" s="11"/>
      <c r="AQ29" s="11"/>
      <c r="AR29" s="11"/>
      <c r="AS29" s="11"/>
      <c r="AT29" s="11"/>
      <c r="AU29" s="11"/>
      <c r="AV29" s="11"/>
      <c r="AW29" s="11"/>
      <c r="AX29" s="11"/>
      <c r="AY29" s="11"/>
      <c r="AZ29" s="11"/>
      <c r="BA29" s="12"/>
      <c r="BB29" s="12"/>
      <c r="BC29" s="13"/>
      <c r="BD29" s="13"/>
      <c r="BE29" s="15" t="s">
        <v>3</v>
      </c>
      <c r="BF29" s="124"/>
      <c r="BG29" s="14"/>
      <c r="BH29" s="14"/>
      <c r="BI29" s="14"/>
      <c r="BJ29" s="14"/>
      <c r="BK29" s="14"/>
      <c r="BL29" s="14"/>
      <c r="BM29" s="14"/>
      <c r="BN29" s="14"/>
      <c r="BO29" s="14"/>
      <c r="BP29" s="14"/>
      <c r="BQ29" s="14"/>
      <c r="BR29" s="14"/>
      <c r="BS29" s="14"/>
      <c r="BT29" s="14"/>
      <c r="BU29" s="14"/>
      <c r="BV29" s="14"/>
      <c r="BW29" s="14"/>
      <c r="BX29" s="14"/>
      <c r="BY29" s="14"/>
      <c r="BZ29" s="14"/>
      <c r="CA29" s="8"/>
      <c r="CB29" s="51">
        <v>12.0</v>
      </c>
      <c r="CC29" s="51">
        <f>data!$D33</f>
        <v>26</v>
      </c>
      <c r="CD29" s="51">
        <f>data!$E33</f>
        <v>215</v>
      </c>
      <c r="CE29" s="75">
        <f t="shared" si="1"/>
        <v>2200</v>
      </c>
      <c r="CF29" s="76">
        <f t="shared" si="2"/>
        <v>0.8390688259</v>
      </c>
      <c r="CG29" s="76">
        <f t="shared" si="3"/>
        <v>0.3562753036</v>
      </c>
      <c r="CH29" s="77">
        <f t="shared" si="4"/>
        <v>6175</v>
      </c>
      <c r="CI29" s="75">
        <f t="shared" si="5"/>
        <v>473000</v>
      </c>
      <c r="CJ29" s="77">
        <f t="shared" si="6"/>
        <v>1340</v>
      </c>
      <c r="CK29" s="25">
        <f t="shared" si="7"/>
        <v>4.608208955</v>
      </c>
      <c r="CL29" s="75">
        <f t="shared" si="8"/>
        <v>122329.5537</v>
      </c>
      <c r="CM29" s="14"/>
      <c r="CN29" s="14"/>
      <c r="CO29" s="14"/>
      <c r="CP29" s="14"/>
    </row>
    <row r="30" ht="12.0" customHeight="1">
      <c r="A30" s="11"/>
      <c r="B30" s="11"/>
      <c r="C30" s="11"/>
      <c r="D30" s="11"/>
      <c r="E30" s="11"/>
      <c r="F30" s="11"/>
      <c r="G30" s="11"/>
      <c r="H30" s="113" t="str">
        <f>'Variable Capacity unit'!$H$8</f>
        <v>Capacity [W]</v>
      </c>
      <c r="I30" s="71"/>
      <c r="J30" s="71"/>
      <c r="K30" s="74"/>
      <c r="L30" s="113" t="str">
        <f>'Variable Capacity unit'!$L$8</f>
        <v>Power [W]</v>
      </c>
      <c r="M30" s="71"/>
      <c r="N30" s="71"/>
      <c r="O30" s="74"/>
      <c r="P30" s="44" t="str">
        <f>'Variable Capacity unit'!$P$8</f>
        <v>EER</v>
      </c>
      <c r="Q30" s="36"/>
      <c r="R30" s="11"/>
      <c r="S30" s="11"/>
      <c r="T30" s="11"/>
      <c r="U30" s="34" t="str">
        <f>'Variable Capacity unit'!$U$38</f>
        <v>CSTL [ kWh ]</v>
      </c>
      <c r="V30" s="35"/>
      <c r="W30" s="35"/>
      <c r="X30" s="36"/>
      <c r="Y30" s="55">
        <f>'Fixed Capacity unit'!$CI$163/1000</f>
        <v>12655.75385</v>
      </c>
      <c r="Z30" s="35"/>
      <c r="AA30" s="35"/>
      <c r="AB30" s="36"/>
      <c r="AC30" s="125">
        <f>'Fixed Capacity unit'!CI223/1000</f>
        <v>12655.75385</v>
      </c>
      <c r="AD30" s="35"/>
      <c r="AE30" s="35"/>
      <c r="AF30" s="36"/>
      <c r="AG30" s="11"/>
      <c r="AH30" s="11"/>
      <c r="AI30" s="11" t="str">
        <f>'Variable Capacity unit'!$AI$38</f>
        <v>(46℃）</v>
      </c>
      <c r="AJ30" s="11"/>
      <c r="AK30" s="47" t="str">
        <f>'Variable Capacity unit'!$AK$38</f>
        <v>Full</v>
      </c>
      <c r="AL30" s="35"/>
      <c r="AM30" s="35"/>
      <c r="AN30" s="35"/>
      <c r="AO30" s="35"/>
      <c r="AP30" s="36"/>
      <c r="AQ30" s="50" t="s">
        <v>36</v>
      </c>
      <c r="AR30" s="35"/>
      <c r="AS30" s="35"/>
      <c r="AT30" s="35"/>
      <c r="AU30" s="35"/>
      <c r="AV30" s="35"/>
      <c r="AW30" s="35"/>
      <c r="AX30" s="35"/>
      <c r="AY30" s="35"/>
      <c r="AZ30" s="35"/>
      <c r="BA30" s="35"/>
      <c r="BB30" s="36"/>
      <c r="BC30" s="13"/>
      <c r="BD30" s="13"/>
      <c r="BE30" s="15" t="s">
        <v>3</v>
      </c>
      <c r="BF30" s="126"/>
      <c r="BG30" s="15"/>
      <c r="BH30" s="15"/>
      <c r="BI30" s="15"/>
      <c r="BJ30" s="15"/>
      <c r="BK30" s="15"/>
      <c r="BL30" s="15"/>
      <c r="BM30" s="15"/>
      <c r="BN30" s="15"/>
      <c r="BO30" s="15"/>
      <c r="BP30" s="15"/>
      <c r="BQ30" s="15"/>
      <c r="BR30" s="15"/>
      <c r="BS30" s="15"/>
      <c r="BT30" s="15"/>
      <c r="BU30" s="120"/>
      <c r="BV30" s="120"/>
      <c r="BW30" s="15"/>
      <c r="BX30" s="15"/>
      <c r="BY30" s="15"/>
      <c r="BZ30" s="15"/>
      <c r="CA30" s="8"/>
      <c r="CB30" s="51">
        <v>13.0</v>
      </c>
      <c r="CC30" s="51">
        <f>data!$D34</f>
        <v>27</v>
      </c>
      <c r="CD30" s="51">
        <f>data!$E34</f>
        <v>210</v>
      </c>
      <c r="CE30" s="75">
        <f t="shared" si="1"/>
        <v>2566.666667</v>
      </c>
      <c r="CF30" s="76">
        <f t="shared" si="2"/>
        <v>0.8551912568</v>
      </c>
      <c r="CG30" s="76">
        <f t="shared" si="3"/>
        <v>0.4207650273</v>
      </c>
      <c r="CH30" s="77">
        <f t="shared" si="4"/>
        <v>6100</v>
      </c>
      <c r="CI30" s="75">
        <f t="shared" si="5"/>
        <v>539000</v>
      </c>
      <c r="CJ30" s="77">
        <f t="shared" si="6"/>
        <v>1360</v>
      </c>
      <c r="CK30" s="25">
        <f t="shared" si="7"/>
        <v>4.485294118</v>
      </c>
      <c r="CL30" s="75">
        <f t="shared" si="8"/>
        <v>140518.8498</v>
      </c>
      <c r="CM30" s="15"/>
      <c r="CN30" s="14"/>
      <c r="CO30" s="14"/>
      <c r="CP30" s="14"/>
    </row>
    <row r="31" ht="12.0" customHeight="1">
      <c r="A31" s="11"/>
      <c r="B31" s="11"/>
      <c r="C31" s="11"/>
      <c r="D31" s="47" t="str">
        <f>'Variable Capacity unit'!$D$39</f>
        <v>Full</v>
      </c>
      <c r="E31" s="35"/>
      <c r="F31" s="35"/>
      <c r="G31" s="36"/>
      <c r="H31" s="95">
        <v>5500.0</v>
      </c>
      <c r="I31" s="35"/>
      <c r="J31" s="35"/>
      <c r="K31" s="36"/>
      <c r="L31" s="95">
        <v>1520.0</v>
      </c>
      <c r="M31" s="35"/>
      <c r="N31" s="35"/>
      <c r="O31" s="36"/>
      <c r="P31" s="49">
        <f>$H$31/$L$31</f>
        <v>3.618421053</v>
      </c>
      <c r="Q31" s="36"/>
      <c r="R31" s="11"/>
      <c r="S31" s="11"/>
      <c r="T31" s="11"/>
      <c r="U31" s="34" t="str">
        <f>'Variable Capacity unit'!$U$39</f>
        <v>CSEC [ kWh ]</v>
      </c>
      <c r="V31" s="35"/>
      <c r="W31" s="35"/>
      <c r="X31" s="36"/>
      <c r="Y31" s="55">
        <f>'Fixed Capacity unit'!$CL$163/1000</f>
        <v>4009.037748</v>
      </c>
      <c r="Z31" s="35"/>
      <c r="AA31" s="35"/>
      <c r="AB31" s="36"/>
      <c r="AC31" s="125">
        <f>'Fixed Capacity unit'!CL223/1000</f>
        <v>4009.037748</v>
      </c>
      <c r="AD31" s="35"/>
      <c r="AE31" s="35"/>
      <c r="AF31" s="36"/>
      <c r="AG31" s="11"/>
      <c r="AH31" s="11"/>
      <c r="AI31" s="11"/>
      <c r="AJ31" s="11"/>
      <c r="AK31" s="11"/>
      <c r="AL31" s="11"/>
      <c r="AM31" s="11"/>
      <c r="AN31" s="11"/>
      <c r="AO31" s="11"/>
      <c r="AP31" s="11"/>
      <c r="AQ31" s="11"/>
      <c r="AR31" s="11"/>
      <c r="AS31" s="11"/>
      <c r="AT31" s="11"/>
      <c r="AU31" s="11"/>
      <c r="AV31" s="11"/>
      <c r="AW31" s="11"/>
      <c r="AX31" s="11"/>
      <c r="AY31" s="11"/>
      <c r="AZ31" s="11"/>
      <c r="BA31" s="97"/>
      <c r="BB31" s="97"/>
      <c r="BC31" s="13"/>
      <c r="BD31" s="13"/>
      <c r="BE31" s="15" t="s">
        <v>3</v>
      </c>
      <c r="BF31" s="126"/>
      <c r="BG31" s="15"/>
      <c r="BH31" s="15"/>
      <c r="BI31" s="15"/>
      <c r="BJ31" s="15"/>
      <c r="BK31" s="15"/>
      <c r="BL31" s="15"/>
      <c r="BM31" s="15"/>
      <c r="BN31" s="15"/>
      <c r="BO31" s="15"/>
      <c r="BP31" s="15"/>
      <c r="BQ31" s="15"/>
      <c r="BR31" s="15"/>
      <c r="BS31" s="15"/>
      <c r="BT31" s="15"/>
      <c r="BU31" s="120"/>
      <c r="BV31" s="120"/>
      <c r="BW31" s="15"/>
      <c r="BX31" s="15"/>
      <c r="BY31" s="15"/>
      <c r="BZ31" s="15"/>
      <c r="CA31" s="8"/>
      <c r="CB31" s="51">
        <v>14.0</v>
      </c>
      <c r="CC31" s="51">
        <f>data!$D35</f>
        <v>28</v>
      </c>
      <c r="CD31" s="51">
        <f>data!$E35</f>
        <v>181</v>
      </c>
      <c r="CE31" s="75">
        <f t="shared" si="1"/>
        <v>2933.333333</v>
      </c>
      <c r="CF31" s="76">
        <f t="shared" si="2"/>
        <v>0.8717150761</v>
      </c>
      <c r="CG31" s="76">
        <f t="shared" si="3"/>
        <v>0.4868603043</v>
      </c>
      <c r="CH31" s="77">
        <f t="shared" si="4"/>
        <v>6025</v>
      </c>
      <c r="CI31" s="75">
        <f t="shared" si="5"/>
        <v>530933.3333</v>
      </c>
      <c r="CJ31" s="77">
        <f t="shared" si="6"/>
        <v>1380</v>
      </c>
      <c r="CK31" s="25">
        <f t="shared" si="7"/>
        <v>4.365942029</v>
      </c>
      <c r="CL31" s="75">
        <f t="shared" si="8"/>
        <v>139504.2602</v>
      </c>
      <c r="CM31" s="15"/>
      <c r="CN31" s="14"/>
      <c r="CO31" s="14"/>
      <c r="CP31" s="14"/>
    </row>
    <row r="32" ht="12.0" customHeight="1">
      <c r="A32" s="11"/>
      <c r="B32" s="11"/>
      <c r="C32" s="11"/>
      <c r="D32" s="11"/>
      <c r="E32" s="11"/>
      <c r="F32" s="11"/>
      <c r="G32" s="11"/>
      <c r="H32" s="11"/>
      <c r="I32" s="11"/>
      <c r="J32" s="11"/>
      <c r="K32" s="11"/>
      <c r="L32" s="11"/>
      <c r="M32" s="11"/>
      <c r="N32" s="11"/>
      <c r="O32" s="11"/>
      <c r="P32" s="11"/>
      <c r="Q32" s="11"/>
      <c r="R32" s="11"/>
      <c r="S32" s="11"/>
      <c r="T32" s="11"/>
      <c r="U32" s="34" t="str">
        <f>'Variable Capacity unit'!$U$40</f>
        <v>CSPF</v>
      </c>
      <c r="V32" s="35"/>
      <c r="W32" s="35"/>
      <c r="X32" s="36"/>
      <c r="Y32" s="49">
        <f>'Fixed Capacity unit'!$CF$112</f>
        <v>3.156805858</v>
      </c>
      <c r="Z32" s="35"/>
      <c r="AA32" s="35"/>
      <c r="AB32" s="36"/>
      <c r="AC32" s="59">
        <f>'Fixed Capacity unit'!CF172</f>
        <v>3.156805858</v>
      </c>
      <c r="AD32" s="35"/>
      <c r="AE32" s="35"/>
      <c r="AF32" s="36"/>
      <c r="AG32" s="11"/>
      <c r="AH32" s="11"/>
      <c r="AI32" s="11" t="str">
        <f>'Variable Capacity unit'!$AI$41</f>
        <v>(35℃）</v>
      </c>
      <c r="AJ32" s="11"/>
      <c r="AK32" s="47" t="str">
        <f>'Variable Capacity unit'!$AK$41</f>
        <v>Full</v>
      </c>
      <c r="AL32" s="35"/>
      <c r="AM32" s="35"/>
      <c r="AN32" s="35"/>
      <c r="AO32" s="35"/>
      <c r="AP32" s="36"/>
      <c r="AQ32" s="50" t="s">
        <v>36</v>
      </c>
      <c r="AR32" s="35"/>
      <c r="AS32" s="35"/>
      <c r="AT32" s="35"/>
      <c r="AU32" s="35"/>
      <c r="AV32" s="35"/>
      <c r="AW32" s="35"/>
      <c r="AX32" s="35"/>
      <c r="AY32" s="35"/>
      <c r="AZ32" s="35"/>
      <c r="BA32" s="35"/>
      <c r="BB32" s="36"/>
      <c r="BC32" s="13"/>
      <c r="BD32" s="13"/>
      <c r="BE32" s="15" t="s">
        <v>3</v>
      </c>
      <c r="BF32" s="126"/>
      <c r="BG32" s="15"/>
      <c r="BH32" s="15"/>
      <c r="BI32" s="15"/>
      <c r="BJ32" s="15"/>
      <c r="BK32" s="15"/>
      <c r="BL32" s="15"/>
      <c r="BM32" s="15"/>
      <c r="BN32" s="15"/>
      <c r="BO32" s="15"/>
      <c r="BP32" s="15"/>
      <c r="BQ32" s="15"/>
      <c r="BR32" s="15"/>
      <c r="BS32" s="15"/>
      <c r="BT32" s="15"/>
      <c r="BU32" s="120"/>
      <c r="BV32" s="120"/>
      <c r="BW32" s="15"/>
      <c r="BX32" s="15"/>
      <c r="BY32" s="15"/>
      <c r="BZ32" s="15"/>
      <c r="CA32" s="8"/>
      <c r="CB32" s="51">
        <v>15.0</v>
      </c>
      <c r="CC32" s="51">
        <f>data!$D36</f>
        <v>29</v>
      </c>
      <c r="CD32" s="51">
        <f>data!$E36</f>
        <v>150</v>
      </c>
      <c r="CE32" s="75">
        <f t="shared" si="1"/>
        <v>3300</v>
      </c>
      <c r="CF32" s="76">
        <f t="shared" si="2"/>
        <v>0.8886554622</v>
      </c>
      <c r="CG32" s="76">
        <f t="shared" si="3"/>
        <v>0.5546218487</v>
      </c>
      <c r="CH32" s="77">
        <f t="shared" si="4"/>
        <v>5950</v>
      </c>
      <c r="CI32" s="75">
        <f t="shared" si="5"/>
        <v>495000</v>
      </c>
      <c r="CJ32" s="77">
        <f t="shared" si="6"/>
        <v>1400</v>
      </c>
      <c r="CK32" s="25">
        <f t="shared" si="7"/>
        <v>4.25</v>
      </c>
      <c r="CL32" s="75">
        <f t="shared" si="8"/>
        <v>131063.8298</v>
      </c>
      <c r="CM32" s="15"/>
      <c r="CN32" s="14"/>
      <c r="CO32" s="14"/>
      <c r="CP32" s="14"/>
    </row>
    <row r="33" ht="12.0" customHeight="1">
      <c r="A33" s="11"/>
      <c r="B33" s="11"/>
      <c r="C33" s="11"/>
      <c r="D33" s="11" t="str">
        <f>'Variable Capacity unit'!$D$43</f>
        <v>Medium condition ( 29℃ ）</v>
      </c>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97"/>
      <c r="BB33" s="97"/>
      <c r="BC33" s="13"/>
      <c r="BD33" s="13"/>
      <c r="BE33" s="15" t="s">
        <v>3</v>
      </c>
      <c r="BF33" s="126"/>
      <c r="BG33" s="15"/>
      <c r="BH33" s="15"/>
      <c r="BI33" s="15"/>
      <c r="BJ33" s="15"/>
      <c r="BK33" s="15"/>
      <c r="BL33" s="15"/>
      <c r="BM33" s="15"/>
      <c r="BN33" s="15"/>
      <c r="BO33" s="15"/>
      <c r="BP33" s="15"/>
      <c r="BQ33" s="15"/>
      <c r="BR33" s="15"/>
      <c r="BS33" s="15"/>
      <c r="BT33" s="15"/>
      <c r="BU33" s="120"/>
      <c r="BV33" s="120"/>
      <c r="BW33" s="15"/>
      <c r="BX33" s="15"/>
      <c r="BY33" s="15"/>
      <c r="BZ33" s="15"/>
      <c r="CA33" s="8"/>
      <c r="CB33" s="51">
        <v>16.0</v>
      </c>
      <c r="CC33" s="51">
        <f>data!$D37</f>
        <v>30</v>
      </c>
      <c r="CD33" s="51">
        <f>data!$E37</f>
        <v>120</v>
      </c>
      <c r="CE33" s="75">
        <f t="shared" si="1"/>
        <v>3666.666667</v>
      </c>
      <c r="CF33" s="76">
        <f t="shared" si="2"/>
        <v>0.9060283688</v>
      </c>
      <c r="CG33" s="76">
        <f t="shared" si="3"/>
        <v>0.6241134752</v>
      </c>
      <c r="CH33" s="77">
        <f t="shared" si="4"/>
        <v>5875</v>
      </c>
      <c r="CI33" s="75">
        <f t="shared" si="5"/>
        <v>440000</v>
      </c>
      <c r="CJ33" s="77">
        <f t="shared" si="6"/>
        <v>1420</v>
      </c>
      <c r="CK33" s="25">
        <f t="shared" si="7"/>
        <v>4.137323944</v>
      </c>
      <c r="CL33" s="75">
        <f t="shared" si="8"/>
        <v>117379.2564</v>
      </c>
      <c r="CM33" s="15"/>
      <c r="CN33" s="14"/>
      <c r="CO33" s="14"/>
      <c r="CP33" s="14"/>
    </row>
    <row r="34" ht="12.0" customHeight="1">
      <c r="A34" s="11"/>
      <c r="B34" s="11"/>
      <c r="C34" s="11"/>
      <c r="D34" s="11"/>
      <c r="E34" s="11"/>
      <c r="F34" s="11"/>
      <c r="G34" s="11"/>
      <c r="H34" s="113" t="str">
        <f>'Variable Capacity unit'!$H$8</f>
        <v>Capacity [W]</v>
      </c>
      <c r="I34" s="71"/>
      <c r="J34" s="71"/>
      <c r="K34" s="74"/>
      <c r="L34" s="113" t="str">
        <f>'Variable Capacity unit'!$L$8</f>
        <v>Power [W]</v>
      </c>
      <c r="M34" s="71"/>
      <c r="N34" s="71"/>
      <c r="O34" s="74"/>
      <c r="P34" s="44" t="str">
        <f>'Variable Capacity unit'!$P$8</f>
        <v>EER</v>
      </c>
      <c r="Q34" s="36"/>
      <c r="R34" s="11"/>
      <c r="S34" s="11"/>
      <c r="T34" s="11"/>
      <c r="U34" s="34" t="str">
        <f>'Variable Capacity unit'!$U$42</f>
        <v>CD</v>
      </c>
      <c r="V34" s="35"/>
      <c r="W34" s="35"/>
      <c r="X34" s="36"/>
      <c r="Y34" s="59">
        <f>'Fixed Capacity unit'!CH114</f>
        <v>0.27</v>
      </c>
      <c r="Z34" s="35"/>
      <c r="AA34" s="35"/>
      <c r="AB34" s="36"/>
      <c r="AC34" s="59">
        <f>'Fixed Capacity unit'!CH174</f>
        <v>0.27</v>
      </c>
      <c r="AD34" s="35"/>
      <c r="AE34" s="35"/>
      <c r="AF34" s="36"/>
      <c r="AG34" s="11"/>
      <c r="AH34" s="11"/>
      <c r="AI34" s="11" t="str">
        <f>'Variable Capacity unit'!$AI$44</f>
        <v>(29℃）</v>
      </c>
      <c r="AJ34" s="11"/>
      <c r="AK34" s="47" t="str">
        <f>'Variable Capacity unit'!$AK$44</f>
        <v>Full</v>
      </c>
      <c r="AL34" s="35"/>
      <c r="AM34" s="35"/>
      <c r="AN34" s="35"/>
      <c r="AO34" s="35"/>
      <c r="AP34" s="36"/>
      <c r="AQ34" s="40"/>
      <c r="AR34" s="53" t="s">
        <v>51</v>
      </c>
      <c r="AS34" s="35"/>
      <c r="AT34" s="35"/>
      <c r="AU34" s="35"/>
      <c r="AV34" s="36"/>
      <c r="AW34" s="40"/>
      <c r="AX34" s="53" t="s">
        <v>36</v>
      </c>
      <c r="AY34" s="35"/>
      <c r="AZ34" s="35"/>
      <c r="BA34" s="35"/>
      <c r="BB34" s="36"/>
      <c r="BC34" s="13">
        <v>1.0</v>
      </c>
      <c r="BD34" s="13" t="str">
        <f>IF($BC$26=2,IF($BC$34=2,"Measure","Default"),"Default")</f>
        <v>Default</v>
      </c>
      <c r="BE34" s="15" t="s">
        <v>3</v>
      </c>
      <c r="BF34" s="126"/>
      <c r="BG34" s="15"/>
      <c r="BH34" s="15"/>
      <c r="BI34" s="15"/>
      <c r="BJ34" s="15"/>
      <c r="BK34" s="15"/>
      <c r="BL34" s="15"/>
      <c r="BM34" s="15"/>
      <c r="BN34" s="15"/>
      <c r="BO34" s="15"/>
      <c r="BP34" s="15"/>
      <c r="BQ34" s="15"/>
      <c r="BR34" s="15"/>
      <c r="BS34" s="15"/>
      <c r="BT34" s="15"/>
      <c r="BU34" s="120"/>
      <c r="BV34" s="120"/>
      <c r="BW34" s="15"/>
      <c r="BX34" s="15"/>
      <c r="BY34" s="15"/>
      <c r="BZ34" s="15"/>
      <c r="CA34" s="8"/>
      <c r="CB34" s="51">
        <v>17.0</v>
      </c>
      <c r="CC34" s="51">
        <f>data!$D38</f>
        <v>31</v>
      </c>
      <c r="CD34" s="51">
        <f>data!$E38</f>
        <v>75</v>
      </c>
      <c r="CE34" s="75">
        <f t="shared" si="1"/>
        <v>4033.333333</v>
      </c>
      <c r="CF34" s="76">
        <f t="shared" si="2"/>
        <v>0.9238505747</v>
      </c>
      <c r="CG34" s="76">
        <f t="shared" si="3"/>
        <v>0.6954022989</v>
      </c>
      <c r="CH34" s="77">
        <f t="shared" si="4"/>
        <v>5800</v>
      </c>
      <c r="CI34" s="75">
        <f t="shared" si="5"/>
        <v>302500</v>
      </c>
      <c r="CJ34" s="77">
        <f t="shared" si="6"/>
        <v>1440</v>
      </c>
      <c r="CK34" s="25">
        <f t="shared" si="7"/>
        <v>4.027777778</v>
      </c>
      <c r="CL34" s="75">
        <f t="shared" si="8"/>
        <v>81293.93468</v>
      </c>
      <c r="CM34" s="15"/>
      <c r="CN34" s="14"/>
      <c r="CO34" s="14"/>
      <c r="CP34" s="14"/>
    </row>
    <row r="35" ht="12.0" customHeight="1">
      <c r="A35" s="11"/>
      <c r="B35" s="11"/>
      <c r="C35" s="11"/>
      <c r="D35" s="47" t="str">
        <f>'Variable Capacity unit'!$D$45</f>
        <v>Full</v>
      </c>
      <c r="E35" s="35"/>
      <c r="F35" s="35"/>
      <c r="G35" s="36"/>
      <c r="H35" s="105">
        <v>5950.0</v>
      </c>
      <c r="I35" s="35"/>
      <c r="J35" s="35"/>
      <c r="K35" s="36"/>
      <c r="L35" s="105">
        <v>1400.0</v>
      </c>
      <c r="M35" s="35"/>
      <c r="N35" s="35"/>
      <c r="O35" s="36"/>
      <c r="P35" s="59">
        <f>'Variable Capacity unit'!$CC$127</f>
        <v>4.263719337</v>
      </c>
      <c r="Q35" s="36"/>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97"/>
      <c r="BB35" s="97"/>
      <c r="BC35" s="13"/>
      <c r="BD35" s="13"/>
      <c r="BE35" s="15" t="s">
        <v>3</v>
      </c>
      <c r="BF35" s="126"/>
      <c r="BG35" s="15"/>
      <c r="BH35" s="15"/>
      <c r="BI35" s="15"/>
      <c r="BJ35" s="15"/>
      <c r="BK35" s="15"/>
      <c r="BL35" s="15"/>
      <c r="BM35" s="15"/>
      <c r="BN35" s="15"/>
      <c r="BO35" s="15"/>
      <c r="BP35" s="15"/>
      <c r="BQ35" s="15"/>
      <c r="BR35" s="15"/>
      <c r="BS35" s="15"/>
      <c r="BT35" s="15"/>
      <c r="BU35" s="120"/>
      <c r="BV35" s="120"/>
      <c r="BW35" s="15"/>
      <c r="BX35" s="15"/>
      <c r="BY35" s="15"/>
      <c r="BZ35" s="15"/>
      <c r="CA35" s="8"/>
      <c r="CB35" s="51">
        <v>18.0</v>
      </c>
      <c r="CC35" s="51">
        <f>data!$D39</f>
        <v>32</v>
      </c>
      <c r="CD35" s="51">
        <f>data!$E39</f>
        <v>35</v>
      </c>
      <c r="CE35" s="75">
        <f t="shared" si="1"/>
        <v>4400</v>
      </c>
      <c r="CF35" s="76">
        <f t="shared" si="2"/>
        <v>0.942139738</v>
      </c>
      <c r="CG35" s="76">
        <f t="shared" si="3"/>
        <v>0.768558952</v>
      </c>
      <c r="CH35" s="77">
        <f t="shared" si="4"/>
        <v>5725</v>
      </c>
      <c r="CI35" s="75">
        <f t="shared" si="5"/>
        <v>154000</v>
      </c>
      <c r="CJ35" s="77">
        <f t="shared" si="6"/>
        <v>1460</v>
      </c>
      <c r="CK35" s="25">
        <f t="shared" si="7"/>
        <v>3.921232877</v>
      </c>
      <c r="CL35" s="75">
        <f t="shared" si="8"/>
        <v>41685.28389</v>
      </c>
      <c r="CM35" s="15"/>
      <c r="CN35" s="14"/>
      <c r="CO35" s="14"/>
      <c r="CP35" s="14"/>
    </row>
    <row r="36" ht="12.0" customHeight="1">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t="str">
        <f>'Variable Capacity unit'!$AI$49</f>
        <v>(35℃ Low Humidity and cyclic)</v>
      </c>
      <c r="AJ36" s="11"/>
      <c r="AK36" s="11"/>
      <c r="AL36" s="11"/>
      <c r="AM36" s="11"/>
      <c r="AN36" s="11"/>
      <c r="AO36" s="11"/>
      <c r="AP36" s="11"/>
      <c r="AQ36" s="11"/>
      <c r="AR36" s="11"/>
      <c r="AS36" s="11"/>
      <c r="AT36" s="11"/>
      <c r="AU36" s="11"/>
      <c r="AV36" s="11"/>
      <c r="AW36" s="11"/>
      <c r="AX36" s="11"/>
      <c r="AY36" s="11"/>
      <c r="AZ36" s="11"/>
      <c r="BA36" s="97"/>
      <c r="BB36" s="97"/>
      <c r="BC36" s="13"/>
      <c r="BD36" s="13"/>
      <c r="BE36" s="15" t="s">
        <v>3</v>
      </c>
      <c r="BF36" s="126"/>
      <c r="BG36" s="15"/>
      <c r="BH36" s="15"/>
      <c r="BI36" s="15"/>
      <c r="BJ36" s="15"/>
      <c r="BK36" s="15"/>
      <c r="BL36" s="15"/>
      <c r="BM36" s="15"/>
      <c r="BN36" s="15"/>
      <c r="BO36" s="15"/>
      <c r="BP36" s="15"/>
      <c r="BQ36" s="15"/>
      <c r="BR36" s="15"/>
      <c r="BS36" s="15"/>
      <c r="BT36" s="15"/>
      <c r="BU36" s="120"/>
      <c r="BV36" s="120"/>
      <c r="BW36" s="15"/>
      <c r="BX36" s="15"/>
      <c r="BY36" s="15"/>
      <c r="BZ36" s="15"/>
      <c r="CA36" s="8"/>
      <c r="CB36" s="51">
        <v>19.0</v>
      </c>
      <c r="CC36" s="51">
        <f>data!$D40</f>
        <v>33</v>
      </c>
      <c r="CD36" s="51">
        <f>data!$E40</f>
        <v>11</v>
      </c>
      <c r="CE36" s="75">
        <f t="shared" si="1"/>
        <v>4766.666667</v>
      </c>
      <c r="CF36" s="76">
        <f t="shared" si="2"/>
        <v>0.9609144543</v>
      </c>
      <c r="CG36" s="76">
        <f t="shared" si="3"/>
        <v>0.8436578171</v>
      </c>
      <c r="CH36" s="77">
        <f t="shared" si="4"/>
        <v>5650</v>
      </c>
      <c r="CI36" s="75">
        <f t="shared" si="5"/>
        <v>52433.33333</v>
      </c>
      <c r="CJ36" s="77">
        <f t="shared" si="6"/>
        <v>1480</v>
      </c>
      <c r="CK36" s="25">
        <f t="shared" si="7"/>
        <v>3.817567568</v>
      </c>
      <c r="CL36" s="75">
        <f t="shared" si="8"/>
        <v>14293.4152</v>
      </c>
      <c r="CM36" s="15"/>
      <c r="CN36" s="14"/>
      <c r="CO36" s="14"/>
      <c r="CP36" s="14"/>
    </row>
    <row r="37" ht="12.0" customHeight="1">
      <c r="A37" s="11"/>
      <c r="B37" s="11"/>
      <c r="C37" s="11"/>
      <c r="D37" s="11" t="str">
        <f>'Variable Capacity unit'!$D$49</f>
        <v>Low humidity and Cyclic condition ( 35℃ )</v>
      </c>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34" t="str">
        <f>$D$17</f>
        <v>Full Dry Coil</v>
      </c>
      <c r="AL37" s="35"/>
      <c r="AM37" s="35"/>
      <c r="AN37" s="35"/>
      <c r="AO37" s="35"/>
      <c r="AP37" s="61"/>
      <c r="AQ37" s="73"/>
      <c r="AR37" s="116" t="s">
        <v>51</v>
      </c>
      <c r="AS37" s="79"/>
      <c r="AT37" s="79"/>
      <c r="AU37" s="79"/>
      <c r="AV37" s="80"/>
      <c r="AW37" s="73"/>
      <c r="AX37" s="116" t="s">
        <v>36</v>
      </c>
      <c r="AY37" s="79"/>
      <c r="AZ37" s="79"/>
      <c r="BA37" s="79"/>
      <c r="BB37" s="91"/>
      <c r="BC37" s="13">
        <v>1.0</v>
      </c>
      <c r="BD37" s="13" t="str">
        <f>IF($BC$26=2,IF($BC$37=2,"Measure","Default"),"Default")</f>
        <v>Default</v>
      </c>
      <c r="BE37" s="15" t="s">
        <v>3</v>
      </c>
      <c r="BF37" s="126"/>
      <c r="BG37" s="15"/>
      <c r="BH37" s="15"/>
      <c r="BI37" s="15"/>
      <c r="BJ37" s="15"/>
      <c r="BK37" s="15"/>
      <c r="BL37" s="15"/>
      <c r="BM37" s="15"/>
      <c r="BN37" s="15"/>
      <c r="BO37" s="15"/>
      <c r="BP37" s="15"/>
      <c r="BQ37" s="15"/>
      <c r="BR37" s="15"/>
      <c r="BS37" s="15"/>
      <c r="BT37" s="15"/>
      <c r="BU37" s="120"/>
      <c r="BV37" s="120"/>
      <c r="BW37" s="15"/>
      <c r="BX37" s="15"/>
      <c r="BY37" s="15"/>
      <c r="BZ37" s="15"/>
      <c r="CA37" s="8"/>
      <c r="CB37" s="51">
        <v>20.0</v>
      </c>
      <c r="CC37" s="51">
        <f>data!$D41</f>
        <v>34</v>
      </c>
      <c r="CD37" s="51">
        <f>data!$E41</f>
        <v>6</v>
      </c>
      <c r="CE37" s="75">
        <f t="shared" si="1"/>
        <v>5133.333333</v>
      </c>
      <c r="CF37" s="76">
        <f t="shared" si="2"/>
        <v>0.9801943199</v>
      </c>
      <c r="CG37" s="76">
        <f t="shared" si="3"/>
        <v>0.9207772795</v>
      </c>
      <c r="CH37" s="77">
        <f t="shared" si="4"/>
        <v>5575</v>
      </c>
      <c r="CI37" s="75">
        <f t="shared" si="5"/>
        <v>30800</v>
      </c>
      <c r="CJ37" s="77">
        <f t="shared" si="6"/>
        <v>1500</v>
      </c>
      <c r="CK37" s="25">
        <f t="shared" si="7"/>
        <v>3.716666667</v>
      </c>
      <c r="CL37" s="75">
        <f t="shared" si="8"/>
        <v>8454.441479</v>
      </c>
      <c r="CM37" s="15"/>
      <c r="CN37" s="14"/>
      <c r="CO37" s="14"/>
      <c r="CP37" s="14"/>
    </row>
    <row r="38" ht="12.0" customHeight="1">
      <c r="A38" s="11"/>
      <c r="B38" s="11"/>
      <c r="C38" s="11"/>
      <c r="D38" s="11"/>
      <c r="E38" s="11"/>
      <c r="F38" s="11"/>
      <c r="G38" s="11"/>
      <c r="H38" s="113" t="str">
        <f>'Variable Capacity unit'!$H$8</f>
        <v>Capacity [W]</v>
      </c>
      <c r="I38" s="71"/>
      <c r="J38" s="71"/>
      <c r="K38" s="74"/>
      <c r="L38" s="113" t="str">
        <f>'Variable Capacity unit'!$L$8</f>
        <v>Power [W]</v>
      </c>
      <c r="M38" s="71"/>
      <c r="N38" s="71"/>
      <c r="O38" s="74"/>
      <c r="P38" s="44" t="str">
        <f>'Variable Capacity unit'!$P$8</f>
        <v>EER</v>
      </c>
      <c r="Q38" s="36"/>
      <c r="R38" s="11"/>
      <c r="S38" s="11"/>
      <c r="T38" s="11"/>
      <c r="U38" s="11"/>
      <c r="V38" s="11"/>
      <c r="W38" s="11"/>
      <c r="X38" s="11"/>
      <c r="Y38" s="11"/>
      <c r="Z38" s="11"/>
      <c r="AA38" s="11"/>
      <c r="AB38" s="11"/>
      <c r="AC38" s="11"/>
      <c r="AD38" s="11"/>
      <c r="AE38" s="11"/>
      <c r="AF38" s="11"/>
      <c r="AG38" s="11"/>
      <c r="AH38" s="11"/>
      <c r="AI38" s="11"/>
      <c r="AJ38" s="11"/>
      <c r="AK38" s="34" t="str">
        <f>$D$18</f>
        <v>Full Cyclic</v>
      </c>
      <c r="AL38" s="35"/>
      <c r="AM38" s="35"/>
      <c r="AN38" s="35"/>
      <c r="AO38" s="35"/>
      <c r="AP38" s="61"/>
      <c r="AQ38" s="117"/>
      <c r="AR38" s="86"/>
      <c r="AS38" s="87"/>
      <c r="AT38" s="87"/>
      <c r="AU38" s="87"/>
      <c r="AV38" s="88"/>
      <c r="AW38" s="117"/>
      <c r="AX38" s="86"/>
      <c r="AY38" s="87"/>
      <c r="AZ38" s="87"/>
      <c r="BA38" s="87"/>
      <c r="BB38" s="93"/>
      <c r="BC38" s="13"/>
      <c r="BD38" s="13"/>
      <c r="BE38" s="15" t="s">
        <v>3</v>
      </c>
      <c r="BF38" s="126"/>
      <c r="BG38" s="15"/>
      <c r="BH38" s="15"/>
      <c r="BI38" s="15"/>
      <c r="BJ38" s="15"/>
      <c r="BK38" s="15"/>
      <c r="BL38" s="15"/>
      <c r="BM38" s="15"/>
      <c r="BN38" s="15"/>
      <c r="BO38" s="15"/>
      <c r="BP38" s="15"/>
      <c r="BQ38" s="15"/>
      <c r="BR38" s="15"/>
      <c r="BS38" s="15"/>
      <c r="BT38" s="15"/>
      <c r="BU38" s="120"/>
      <c r="BV38" s="120"/>
      <c r="BW38" s="15"/>
      <c r="BX38" s="15"/>
      <c r="BY38" s="15"/>
      <c r="BZ38" s="15"/>
      <c r="CA38" s="8"/>
      <c r="CB38" s="51">
        <v>21.0</v>
      </c>
      <c r="CC38" s="51">
        <f>data!$D42</f>
        <v>35</v>
      </c>
      <c r="CD38" s="51">
        <f>data!$E42</f>
        <v>4</v>
      </c>
      <c r="CE38" s="75">
        <f t="shared" si="1"/>
        <v>5500</v>
      </c>
      <c r="CF38" s="76">
        <f t="shared" si="2"/>
        <v>1</v>
      </c>
      <c r="CG38" s="76">
        <f t="shared" si="3"/>
        <v>1</v>
      </c>
      <c r="CH38" s="77">
        <f t="shared" si="4"/>
        <v>5500</v>
      </c>
      <c r="CI38" s="75">
        <f t="shared" si="5"/>
        <v>22000</v>
      </c>
      <c r="CJ38" s="77">
        <f t="shared" si="6"/>
        <v>1520</v>
      </c>
      <c r="CK38" s="25">
        <f t="shared" si="7"/>
        <v>3.618421053</v>
      </c>
      <c r="CL38" s="75">
        <f t="shared" si="8"/>
        <v>6080</v>
      </c>
      <c r="CM38" s="15"/>
      <c r="CN38" s="14"/>
      <c r="CO38" s="14"/>
      <c r="CP38" s="14"/>
    </row>
    <row r="39" ht="12.0" customHeight="1">
      <c r="A39" s="11"/>
      <c r="B39" s="11"/>
      <c r="C39" s="11"/>
      <c r="D39" s="34" t="str">
        <f>$D$17</f>
        <v>Full Dry Coil</v>
      </c>
      <c r="E39" s="35"/>
      <c r="F39" s="35"/>
      <c r="G39" s="36"/>
      <c r="H39" s="105">
        <v>3300.0</v>
      </c>
      <c r="I39" s="35"/>
      <c r="J39" s="35"/>
      <c r="K39" s="36"/>
      <c r="L39" s="105">
        <v>580.0</v>
      </c>
      <c r="M39" s="35"/>
      <c r="N39" s="35"/>
      <c r="O39" s="36"/>
      <c r="P39" s="59">
        <f>$H$17/$L$17</f>
        <v>5.689655172</v>
      </c>
      <c r="Q39" s="36"/>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97"/>
      <c r="BB39" s="97"/>
      <c r="BC39" s="13"/>
      <c r="BD39" s="13"/>
      <c r="BE39" s="15" t="s">
        <v>3</v>
      </c>
      <c r="BF39" s="126"/>
      <c r="BG39" s="15"/>
      <c r="BH39" s="15"/>
      <c r="BI39" s="15"/>
      <c r="BJ39" s="15"/>
      <c r="BK39" s="15"/>
      <c r="BL39" s="15"/>
      <c r="BM39" s="15"/>
      <c r="BN39" s="15"/>
      <c r="BO39" s="15"/>
      <c r="BP39" s="15"/>
      <c r="BQ39" s="15"/>
      <c r="BR39" s="15"/>
      <c r="BS39" s="15"/>
      <c r="BT39" s="15"/>
      <c r="BU39" s="120"/>
      <c r="BV39" s="120"/>
      <c r="BW39" s="15"/>
      <c r="BX39" s="15"/>
      <c r="BY39" s="15"/>
      <c r="BZ39" s="15"/>
      <c r="CA39" s="8"/>
      <c r="CB39" s="51">
        <v>22.0</v>
      </c>
      <c r="CC39" s="51">
        <f>data!$D43</f>
        <v>36</v>
      </c>
      <c r="CD39" s="51">
        <f>data!$E43</f>
        <v>0</v>
      </c>
      <c r="CE39" s="75">
        <f t="shared" si="1"/>
        <v>5866.666667</v>
      </c>
      <c r="CF39" s="76">
        <f t="shared" si="2"/>
        <v>1</v>
      </c>
      <c r="CG39" s="76">
        <f t="shared" si="3"/>
        <v>1</v>
      </c>
      <c r="CH39" s="77">
        <f t="shared" si="4"/>
        <v>5425</v>
      </c>
      <c r="CI39" s="75">
        <f t="shared" si="5"/>
        <v>0</v>
      </c>
      <c r="CJ39" s="77">
        <f t="shared" si="6"/>
        <v>1540</v>
      </c>
      <c r="CK39" s="25">
        <f t="shared" si="7"/>
        <v>3.522727273</v>
      </c>
      <c r="CL39" s="75">
        <f t="shared" si="8"/>
        <v>0</v>
      </c>
      <c r="CM39" s="15"/>
      <c r="CN39" s="14"/>
      <c r="CO39" s="14"/>
      <c r="CP39" s="14"/>
    </row>
    <row r="40" ht="12.0" customHeight="1">
      <c r="A40" s="11"/>
      <c r="B40" s="11"/>
      <c r="C40" s="11"/>
      <c r="D40" s="34" t="str">
        <f>$D$18</f>
        <v>Full Cyclic</v>
      </c>
      <c r="E40" s="35"/>
      <c r="F40" s="35"/>
      <c r="G40" s="36"/>
      <c r="H40" s="105">
        <v>2500.0</v>
      </c>
      <c r="I40" s="35"/>
      <c r="J40" s="35"/>
      <c r="K40" s="36"/>
      <c r="L40" s="105">
        <v>480.0</v>
      </c>
      <c r="M40" s="35"/>
      <c r="N40" s="35"/>
      <c r="O40" s="36"/>
      <c r="P40" s="59">
        <f>$H$18/$L$18</f>
        <v>5.208333333</v>
      </c>
      <c r="Q40" s="36"/>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97"/>
      <c r="BB40" s="97"/>
      <c r="BC40" s="13"/>
      <c r="BD40" s="13"/>
      <c r="BE40" s="15" t="s">
        <v>3</v>
      </c>
      <c r="BF40" s="126"/>
      <c r="BG40" s="15"/>
      <c r="BH40" s="15"/>
      <c r="BI40" s="15"/>
      <c r="BJ40" s="15"/>
      <c r="BK40" s="15"/>
      <c r="BL40" s="15"/>
      <c r="BM40" s="15"/>
      <c r="BN40" s="15"/>
      <c r="BO40" s="15"/>
      <c r="BP40" s="15"/>
      <c r="BQ40" s="15"/>
      <c r="BR40" s="15"/>
      <c r="BS40" s="15"/>
      <c r="BT40" s="15"/>
      <c r="BU40" s="120"/>
      <c r="BV40" s="120"/>
      <c r="BW40" s="15"/>
      <c r="BX40" s="15"/>
      <c r="BY40" s="15"/>
      <c r="BZ40" s="15"/>
      <c r="CA40" s="8"/>
      <c r="CB40" s="51">
        <v>23.0</v>
      </c>
      <c r="CC40" s="51">
        <f>data!$D44</f>
        <v>37</v>
      </c>
      <c r="CD40" s="51">
        <f>data!$E44</f>
        <v>0</v>
      </c>
      <c r="CE40" s="75">
        <f t="shared" si="1"/>
        <v>6233.333333</v>
      </c>
      <c r="CF40" s="76">
        <f t="shared" si="2"/>
        <v>1</v>
      </c>
      <c r="CG40" s="76">
        <f t="shared" si="3"/>
        <v>1</v>
      </c>
      <c r="CH40" s="77">
        <f t="shared" si="4"/>
        <v>5350</v>
      </c>
      <c r="CI40" s="75">
        <f t="shared" si="5"/>
        <v>0</v>
      </c>
      <c r="CJ40" s="77">
        <f t="shared" si="6"/>
        <v>1560</v>
      </c>
      <c r="CK40" s="25">
        <f t="shared" si="7"/>
        <v>3.429487179</v>
      </c>
      <c r="CL40" s="75">
        <f t="shared" si="8"/>
        <v>0</v>
      </c>
      <c r="CM40" s="15"/>
      <c r="CN40" s="14"/>
      <c r="CO40" s="14"/>
      <c r="CP40" s="14"/>
    </row>
    <row r="41" ht="12.0" customHeight="1">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97"/>
      <c r="BB41" s="97"/>
      <c r="BC41" s="107"/>
      <c r="BD41" s="107"/>
      <c r="BE41" s="15" t="s">
        <v>3</v>
      </c>
      <c r="BF41" s="126"/>
      <c r="BG41" s="15"/>
      <c r="BH41" s="15"/>
      <c r="BI41" s="15"/>
      <c r="BJ41" s="15"/>
      <c r="BK41" s="15"/>
      <c r="BL41" s="15"/>
      <c r="BM41" s="15"/>
      <c r="BN41" s="15"/>
      <c r="BO41" s="15"/>
      <c r="BP41" s="15"/>
      <c r="BQ41" s="15"/>
      <c r="BR41" s="15"/>
      <c r="BS41" s="15"/>
      <c r="BT41" s="15"/>
      <c r="BU41" s="120"/>
      <c r="BV41" s="120"/>
      <c r="BW41" s="15"/>
      <c r="BX41" s="15"/>
      <c r="BY41" s="15"/>
      <c r="BZ41" s="15"/>
      <c r="CA41" s="8"/>
      <c r="CB41" s="51">
        <v>24.0</v>
      </c>
      <c r="CC41" s="51">
        <f>data!$D45</f>
        <v>38</v>
      </c>
      <c r="CD41" s="51">
        <f>data!$E45</f>
        <v>0</v>
      </c>
      <c r="CE41" s="75">
        <f t="shared" si="1"/>
        <v>6600</v>
      </c>
      <c r="CF41" s="76">
        <f t="shared" si="2"/>
        <v>1</v>
      </c>
      <c r="CG41" s="76">
        <f t="shared" si="3"/>
        <v>1</v>
      </c>
      <c r="CH41" s="77">
        <f t="shared" si="4"/>
        <v>5275</v>
      </c>
      <c r="CI41" s="75">
        <f t="shared" si="5"/>
        <v>0</v>
      </c>
      <c r="CJ41" s="77">
        <f t="shared" si="6"/>
        <v>1580</v>
      </c>
      <c r="CK41" s="25">
        <f t="shared" si="7"/>
        <v>3.338607595</v>
      </c>
      <c r="CL41" s="75">
        <f t="shared" si="8"/>
        <v>0</v>
      </c>
      <c r="CM41" s="15"/>
      <c r="CN41" s="14"/>
      <c r="CO41" s="14"/>
      <c r="CP41" s="14"/>
    </row>
    <row r="42" ht="12.0" customHeight="1">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97"/>
      <c r="BB42" s="97"/>
      <c r="BC42" s="107"/>
      <c r="BD42" s="107"/>
      <c r="BE42" s="15" t="s">
        <v>3</v>
      </c>
      <c r="BF42" s="126"/>
      <c r="BG42" s="15"/>
      <c r="BH42" s="15"/>
      <c r="BI42" s="15"/>
      <c r="BJ42" s="15"/>
      <c r="BK42" s="15"/>
      <c r="BL42" s="15"/>
      <c r="BM42" s="15"/>
      <c r="BN42" s="15"/>
      <c r="BO42" s="15"/>
      <c r="BP42" s="15"/>
      <c r="BQ42" s="15"/>
      <c r="BR42" s="15"/>
      <c r="BS42" s="15"/>
      <c r="BT42" s="15"/>
      <c r="BU42" s="120"/>
      <c r="BV42" s="120"/>
      <c r="BW42" s="15"/>
      <c r="BX42" s="15"/>
      <c r="BY42" s="15"/>
      <c r="BZ42" s="15"/>
      <c r="CA42" s="8"/>
      <c r="CB42" s="51">
        <v>25.0</v>
      </c>
      <c r="CC42" s="51">
        <f>data!$D46</f>
        <v>39</v>
      </c>
      <c r="CD42" s="51">
        <f>data!$E46</f>
        <v>0</v>
      </c>
      <c r="CE42" s="75">
        <f t="shared" si="1"/>
        <v>6966.666667</v>
      </c>
      <c r="CF42" s="76">
        <f t="shared" si="2"/>
        <v>1</v>
      </c>
      <c r="CG42" s="76">
        <f t="shared" si="3"/>
        <v>1</v>
      </c>
      <c r="CH42" s="77">
        <f t="shared" si="4"/>
        <v>5200</v>
      </c>
      <c r="CI42" s="75">
        <f t="shared" si="5"/>
        <v>0</v>
      </c>
      <c r="CJ42" s="77">
        <f t="shared" si="6"/>
        <v>1600</v>
      </c>
      <c r="CK42" s="25">
        <f t="shared" si="7"/>
        <v>3.25</v>
      </c>
      <c r="CL42" s="75">
        <f t="shared" si="8"/>
        <v>0</v>
      </c>
      <c r="CM42" s="15"/>
      <c r="CN42" s="14"/>
      <c r="CO42" s="14"/>
      <c r="CP42" s="14"/>
    </row>
    <row r="43" ht="14.25" customHeight="1">
      <c r="A43" s="15"/>
      <c r="B43" s="15"/>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8"/>
      <c r="CB43" s="51">
        <v>26.0</v>
      </c>
      <c r="CC43" s="51">
        <f>data!$D47</f>
        <v>40</v>
      </c>
      <c r="CD43" s="51">
        <f>data!$E47</f>
        <v>0</v>
      </c>
      <c r="CE43" s="75">
        <f t="shared" si="1"/>
        <v>7333.333333</v>
      </c>
      <c r="CF43" s="76">
        <f t="shared" si="2"/>
        <v>1</v>
      </c>
      <c r="CG43" s="76">
        <f t="shared" si="3"/>
        <v>1</v>
      </c>
      <c r="CH43" s="77">
        <f t="shared" si="4"/>
        <v>5125</v>
      </c>
      <c r="CI43" s="75">
        <f t="shared" si="5"/>
        <v>0</v>
      </c>
      <c r="CJ43" s="77">
        <f t="shared" si="6"/>
        <v>1620</v>
      </c>
      <c r="CK43" s="25">
        <f t="shared" si="7"/>
        <v>3.163580247</v>
      </c>
      <c r="CL43" s="75">
        <f t="shared" si="8"/>
        <v>0</v>
      </c>
      <c r="CM43" s="15"/>
      <c r="CN43" s="15"/>
      <c r="CO43" s="15"/>
      <c r="CP43" s="15"/>
    </row>
    <row r="44" ht="14.25" customHeight="1">
      <c r="A44" s="15"/>
      <c r="B44" s="15"/>
      <c r="C44" s="15"/>
      <c r="D44" s="15"/>
      <c r="E44" s="15"/>
      <c r="F44" s="15"/>
      <c r="G44" s="15"/>
      <c r="H44" s="15"/>
      <c r="I44" s="15"/>
      <c r="J44" s="15"/>
      <c r="K44" s="15"/>
      <c r="L44" s="15"/>
      <c r="M44" s="15"/>
      <c r="N44" s="15"/>
      <c r="O44" s="15"/>
      <c r="P44" s="15"/>
      <c r="Q44" s="15"/>
      <c r="R44" s="15"/>
      <c r="S44" s="15"/>
      <c r="T44" s="15"/>
      <c r="U44" s="15"/>
      <c r="V44" s="15"/>
      <c r="W44" s="15"/>
      <c r="X44" s="15"/>
      <c r="Y44" s="14"/>
      <c r="Z44" s="14"/>
      <c r="AA44" s="14"/>
      <c r="AB44" s="14"/>
      <c r="AC44" s="14"/>
      <c r="AD44" s="14"/>
      <c r="AE44" s="14"/>
      <c r="AF44" s="14"/>
      <c r="AG44" s="14"/>
      <c r="AH44" s="14"/>
      <c r="AI44" s="14"/>
      <c r="AJ44" s="14"/>
      <c r="AK44" s="14"/>
      <c r="AL44" s="14"/>
      <c r="AM44" s="14"/>
      <c r="AN44" s="14"/>
      <c r="AO44" s="14"/>
      <c r="AP44" s="14"/>
      <c r="AQ44" s="14"/>
      <c r="AR44" s="14"/>
      <c r="AS44" s="14"/>
      <c r="AT44" s="14"/>
      <c r="AU44" s="14"/>
      <c r="AV44" s="14"/>
      <c r="AW44" s="14"/>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8"/>
      <c r="CB44" s="51">
        <v>27.0</v>
      </c>
      <c r="CC44" s="51">
        <f>data!$D48</f>
        <v>41</v>
      </c>
      <c r="CD44" s="51">
        <f>data!$E48</f>
        <v>0</v>
      </c>
      <c r="CE44" s="75">
        <f t="shared" si="1"/>
        <v>7700</v>
      </c>
      <c r="CF44" s="76">
        <f t="shared" si="2"/>
        <v>1</v>
      </c>
      <c r="CG44" s="76">
        <f t="shared" si="3"/>
        <v>1</v>
      </c>
      <c r="CH44" s="77">
        <f t="shared" si="4"/>
        <v>5050</v>
      </c>
      <c r="CI44" s="75">
        <f t="shared" si="5"/>
        <v>0</v>
      </c>
      <c r="CJ44" s="77">
        <f t="shared" si="6"/>
        <v>1640</v>
      </c>
      <c r="CK44" s="25">
        <f t="shared" si="7"/>
        <v>3.079268293</v>
      </c>
      <c r="CL44" s="75">
        <f t="shared" si="8"/>
        <v>0</v>
      </c>
      <c r="CM44" s="15"/>
      <c r="CN44" s="15"/>
      <c r="CO44" s="15"/>
      <c r="CP44" s="15"/>
    </row>
    <row r="45" ht="14.25" customHeight="1">
      <c r="A45" s="15"/>
      <c r="B45" s="15"/>
      <c r="C45" s="15"/>
      <c r="D45" s="15"/>
      <c r="E45" s="15"/>
      <c r="F45" s="15"/>
      <c r="G45" s="15"/>
      <c r="H45" s="15"/>
      <c r="I45" s="15"/>
      <c r="J45" s="15"/>
      <c r="K45" s="15"/>
      <c r="L45" s="15"/>
      <c r="M45" s="15"/>
      <c r="N45" s="15"/>
      <c r="O45" s="15"/>
      <c r="P45" s="15"/>
      <c r="Q45" s="15"/>
      <c r="R45" s="15"/>
      <c r="S45" s="15"/>
      <c r="T45" s="15"/>
      <c r="U45" s="15"/>
      <c r="V45" s="15"/>
      <c r="W45" s="15"/>
      <c r="X45" s="15"/>
      <c r="Y45" s="14"/>
      <c r="Z45" s="14"/>
      <c r="AA45" s="14"/>
      <c r="AB45" s="14"/>
      <c r="AC45" s="14" t="s">
        <v>36</v>
      </c>
      <c r="AD45" s="14"/>
      <c r="AE45" s="14"/>
      <c r="AF45" s="14"/>
      <c r="AG45" s="14"/>
      <c r="AH45" s="14"/>
      <c r="AI45" s="14"/>
      <c r="AJ45" s="14"/>
      <c r="AK45" s="14"/>
      <c r="AL45" s="14"/>
      <c r="AM45" s="14"/>
      <c r="AN45" s="14"/>
      <c r="AO45" s="14"/>
      <c r="AP45" s="14"/>
      <c r="AQ45" s="14"/>
      <c r="AR45" s="14"/>
      <c r="AS45" s="14"/>
      <c r="AT45" s="14"/>
      <c r="AU45" s="14"/>
      <c r="AV45" s="14"/>
      <c r="AW45" s="14"/>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8"/>
      <c r="CB45" s="51">
        <v>28.0</v>
      </c>
      <c r="CC45" s="51">
        <f>data!$D49</f>
        <v>42</v>
      </c>
      <c r="CD45" s="51">
        <f>data!$E49</f>
        <v>0</v>
      </c>
      <c r="CE45" s="75">
        <f t="shared" si="1"/>
        <v>8066.666667</v>
      </c>
      <c r="CF45" s="76">
        <f t="shared" si="2"/>
        <v>1</v>
      </c>
      <c r="CG45" s="76">
        <f t="shared" si="3"/>
        <v>1</v>
      </c>
      <c r="CH45" s="77">
        <f t="shared" si="4"/>
        <v>4975</v>
      </c>
      <c r="CI45" s="75">
        <f t="shared" si="5"/>
        <v>0</v>
      </c>
      <c r="CJ45" s="77">
        <f t="shared" si="6"/>
        <v>1660</v>
      </c>
      <c r="CK45" s="25">
        <f t="shared" si="7"/>
        <v>2.996987952</v>
      </c>
      <c r="CL45" s="75">
        <f t="shared" si="8"/>
        <v>0</v>
      </c>
      <c r="CM45" s="15"/>
      <c r="CN45" s="15"/>
      <c r="CO45" s="15"/>
      <c r="CP45" s="15"/>
    </row>
    <row r="46" ht="14.25" customHeight="1">
      <c r="A46" s="15"/>
      <c r="B46" s="15"/>
      <c r="C46" s="15"/>
      <c r="D46" s="15"/>
      <c r="E46" s="15"/>
      <c r="F46" s="15"/>
      <c r="G46" s="15"/>
      <c r="H46" s="15"/>
      <c r="I46" s="15"/>
      <c r="J46" s="15"/>
      <c r="K46" s="15"/>
      <c r="L46" s="15"/>
      <c r="M46" s="15"/>
      <c r="N46" s="15"/>
      <c r="O46" s="15"/>
      <c r="P46" s="15"/>
      <c r="Q46" s="15"/>
      <c r="R46" s="15"/>
      <c r="S46" s="15"/>
      <c r="T46" s="15"/>
      <c r="U46" s="15"/>
      <c r="V46" s="15"/>
      <c r="W46" s="15"/>
      <c r="X46" s="15"/>
      <c r="Y46" s="14"/>
      <c r="Z46" s="14"/>
      <c r="AA46" s="14"/>
      <c r="AB46" s="14"/>
      <c r="AC46" s="14" t="s">
        <v>45</v>
      </c>
      <c r="AD46" s="15"/>
      <c r="AE46" s="15"/>
      <c r="AF46" s="15"/>
      <c r="AG46" s="15"/>
      <c r="AH46" s="15"/>
      <c r="AI46" s="15"/>
      <c r="AJ46" s="14"/>
      <c r="AK46" s="14"/>
      <c r="AL46" s="15"/>
      <c r="AM46" s="14"/>
      <c r="AN46" s="15"/>
      <c r="AO46" s="14"/>
      <c r="AP46" s="14"/>
      <c r="AQ46" s="14"/>
      <c r="AR46" s="14"/>
      <c r="AS46" s="14"/>
      <c r="AT46" s="14"/>
      <c r="AU46" s="14"/>
      <c r="AV46" s="14"/>
      <c r="AW46" s="14"/>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8"/>
      <c r="CB46" s="51">
        <v>29.0</v>
      </c>
      <c r="CC46" s="51">
        <f>data!$D50</f>
        <v>43</v>
      </c>
      <c r="CD46" s="51">
        <f>data!$E50</f>
        <v>0</v>
      </c>
      <c r="CE46" s="75">
        <f t="shared" si="1"/>
        <v>8433.333333</v>
      </c>
      <c r="CF46" s="76">
        <f t="shared" si="2"/>
        <v>1</v>
      </c>
      <c r="CG46" s="76">
        <f t="shared" si="3"/>
        <v>1</v>
      </c>
      <c r="CH46" s="77">
        <f t="shared" si="4"/>
        <v>4900</v>
      </c>
      <c r="CI46" s="75">
        <f t="shared" si="5"/>
        <v>0</v>
      </c>
      <c r="CJ46" s="77">
        <f t="shared" si="6"/>
        <v>1680</v>
      </c>
      <c r="CK46" s="25">
        <f t="shared" si="7"/>
        <v>2.916666667</v>
      </c>
      <c r="CL46" s="75">
        <f t="shared" si="8"/>
        <v>0</v>
      </c>
      <c r="CM46" s="15"/>
      <c r="CN46" s="15"/>
      <c r="CO46" s="15"/>
      <c r="CP46" s="15"/>
    </row>
    <row r="47" ht="14.25" customHeight="1">
      <c r="A47" s="15"/>
      <c r="B47" s="15"/>
      <c r="C47" s="15"/>
      <c r="D47" s="15"/>
      <c r="E47" s="15"/>
      <c r="F47" s="15"/>
      <c r="G47" s="15"/>
      <c r="H47" s="15"/>
      <c r="I47" s="15"/>
      <c r="J47" s="15"/>
      <c r="K47" s="15"/>
      <c r="L47" s="15"/>
      <c r="M47" s="15"/>
      <c r="N47" s="15"/>
      <c r="O47" s="15"/>
      <c r="P47" s="15"/>
      <c r="Q47" s="15"/>
      <c r="R47" s="15"/>
      <c r="S47" s="15"/>
      <c r="T47" s="15"/>
      <c r="U47" s="15"/>
      <c r="V47" s="15"/>
      <c r="W47" s="15"/>
      <c r="X47" s="15"/>
      <c r="Y47" s="14"/>
      <c r="Z47" s="14"/>
      <c r="AA47" s="14"/>
      <c r="AB47" s="14"/>
      <c r="AC47" s="14" t="s">
        <v>114</v>
      </c>
      <c r="AD47" s="15"/>
      <c r="AE47" s="15"/>
      <c r="AF47" s="15"/>
      <c r="AG47" s="15"/>
      <c r="AH47" s="15"/>
      <c r="AI47" s="15"/>
      <c r="AJ47" s="14"/>
      <c r="AK47" s="14"/>
      <c r="AL47" s="15"/>
      <c r="AM47" s="14"/>
      <c r="AN47" s="15"/>
      <c r="AO47" s="14"/>
      <c r="AP47" s="14"/>
      <c r="AQ47" s="14"/>
      <c r="AR47" s="14"/>
      <c r="AS47" s="14"/>
      <c r="AT47" s="14"/>
      <c r="AU47" s="14"/>
      <c r="AV47" s="14"/>
      <c r="AW47" s="14"/>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8"/>
      <c r="CB47" s="51">
        <v>30.0</v>
      </c>
      <c r="CC47" s="51">
        <f>data!$D51</f>
        <v>44</v>
      </c>
      <c r="CD47" s="51">
        <f>data!$E51</f>
        <v>0</v>
      </c>
      <c r="CE47" s="75">
        <f t="shared" si="1"/>
        <v>8800</v>
      </c>
      <c r="CF47" s="76">
        <f t="shared" si="2"/>
        <v>1</v>
      </c>
      <c r="CG47" s="76">
        <f t="shared" si="3"/>
        <v>1</v>
      </c>
      <c r="CH47" s="77">
        <f t="shared" si="4"/>
        <v>4825</v>
      </c>
      <c r="CI47" s="75">
        <f t="shared" si="5"/>
        <v>0</v>
      </c>
      <c r="CJ47" s="77">
        <f t="shared" si="6"/>
        <v>1700</v>
      </c>
      <c r="CK47" s="25">
        <f t="shared" si="7"/>
        <v>2.838235294</v>
      </c>
      <c r="CL47" s="75">
        <f t="shared" si="8"/>
        <v>0</v>
      </c>
      <c r="CM47" s="15"/>
      <c r="CN47" s="15"/>
      <c r="CO47" s="15"/>
      <c r="CP47" s="15"/>
    </row>
    <row r="48" ht="14.25" customHeight="1">
      <c r="A48" s="15"/>
      <c r="B48" s="15"/>
      <c r="C48" s="15"/>
      <c r="D48" s="15"/>
      <c r="E48" s="15"/>
      <c r="F48" s="15"/>
      <c r="G48" s="15"/>
      <c r="H48" s="15"/>
      <c r="I48" s="15"/>
      <c r="J48" s="15"/>
      <c r="K48" s="15"/>
      <c r="L48" s="15"/>
      <c r="M48" s="15"/>
      <c r="N48" s="15"/>
      <c r="O48" s="15"/>
      <c r="P48" s="15"/>
      <c r="Q48" s="15"/>
      <c r="R48" s="15"/>
      <c r="S48" s="15"/>
      <c r="T48" s="15"/>
      <c r="U48" s="15"/>
      <c r="V48" s="15"/>
      <c r="W48" s="15"/>
      <c r="X48" s="15"/>
      <c r="Y48" s="14"/>
      <c r="Z48" s="14"/>
      <c r="AA48" s="14"/>
      <c r="AB48" s="14"/>
      <c r="AC48" s="14" t="s">
        <v>115</v>
      </c>
      <c r="AD48" s="15"/>
      <c r="AE48" s="14"/>
      <c r="AF48" s="14"/>
      <c r="AG48" s="14"/>
      <c r="AH48" s="14"/>
      <c r="AI48" s="14"/>
      <c r="AJ48" s="14"/>
      <c r="AK48" s="14"/>
      <c r="AL48" s="14"/>
      <c r="AM48" s="14"/>
      <c r="AN48" s="14"/>
      <c r="AO48" s="14"/>
      <c r="AP48" s="14"/>
      <c r="AQ48" s="14"/>
      <c r="AR48" s="14"/>
      <c r="AS48" s="14"/>
      <c r="AT48" s="14"/>
      <c r="AU48" s="14"/>
      <c r="AV48" s="14"/>
      <c r="AW48" s="14"/>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8"/>
      <c r="CB48" s="51">
        <v>31.0</v>
      </c>
      <c r="CC48" s="51">
        <f>data!$D52</f>
        <v>45</v>
      </c>
      <c r="CD48" s="51">
        <f>data!$E52</f>
        <v>0</v>
      </c>
      <c r="CE48" s="75">
        <f t="shared" si="1"/>
        <v>9166.666667</v>
      </c>
      <c r="CF48" s="76">
        <f t="shared" si="2"/>
        <v>1</v>
      </c>
      <c r="CG48" s="76">
        <f t="shared" si="3"/>
        <v>1</v>
      </c>
      <c r="CH48" s="77">
        <f t="shared" si="4"/>
        <v>4750</v>
      </c>
      <c r="CI48" s="75">
        <f t="shared" si="5"/>
        <v>0</v>
      </c>
      <c r="CJ48" s="77">
        <f t="shared" si="6"/>
        <v>1720</v>
      </c>
      <c r="CK48" s="25">
        <f t="shared" si="7"/>
        <v>2.761627907</v>
      </c>
      <c r="CL48" s="75">
        <f t="shared" si="8"/>
        <v>0</v>
      </c>
      <c r="CM48" s="15"/>
      <c r="CN48" s="15"/>
      <c r="CO48" s="15"/>
      <c r="CP48" s="15"/>
    </row>
    <row r="49" ht="14.25" customHeight="1">
      <c r="A49" s="15"/>
      <c r="B49" s="15"/>
      <c r="C49" s="15"/>
      <c r="D49" s="15"/>
      <c r="E49" s="15"/>
      <c r="F49" s="15"/>
      <c r="G49" s="15"/>
      <c r="H49" s="15"/>
      <c r="I49" s="15"/>
      <c r="J49" s="15"/>
      <c r="K49" s="15"/>
      <c r="L49" s="15"/>
      <c r="M49" s="15"/>
      <c r="N49" s="15"/>
      <c r="O49" s="15"/>
      <c r="P49" s="15"/>
      <c r="Q49" s="15"/>
      <c r="R49" s="15"/>
      <c r="S49" s="15"/>
      <c r="T49" s="15"/>
      <c r="U49" s="15"/>
      <c r="V49" s="15"/>
      <c r="W49" s="15"/>
      <c r="X49" s="15"/>
      <c r="Y49" s="14"/>
      <c r="Z49" s="14"/>
      <c r="AA49" s="14"/>
      <c r="AB49" s="14"/>
      <c r="AC49" s="14" t="s">
        <v>36</v>
      </c>
      <c r="AD49" s="15"/>
      <c r="AE49" s="14"/>
      <c r="AF49" s="14"/>
      <c r="AG49" s="14"/>
      <c r="AH49" s="14"/>
      <c r="AI49" s="14"/>
      <c r="AJ49" s="14"/>
      <c r="AK49" s="14"/>
      <c r="AL49" s="14"/>
      <c r="AM49" s="14"/>
      <c r="AN49" s="14"/>
      <c r="AO49" s="14"/>
      <c r="AP49" s="14"/>
      <c r="AQ49" s="14"/>
      <c r="AR49" s="14"/>
      <c r="AS49" s="14"/>
      <c r="AT49" s="14"/>
      <c r="AU49" s="14"/>
      <c r="AV49" s="14"/>
      <c r="AW49" s="14"/>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8"/>
      <c r="CB49" s="51"/>
      <c r="CC49" s="51"/>
      <c r="CD49" s="51">
        <f>SUM(CD18:CD48)</f>
        <v>1817</v>
      </c>
      <c r="CE49" s="51"/>
      <c r="CF49" s="51"/>
      <c r="CG49" s="51"/>
      <c r="CH49" s="51"/>
      <c r="CI49" s="46">
        <f>SUM(CI18:CI48)</f>
        <v>4032233.333</v>
      </c>
      <c r="CJ49" s="24"/>
      <c r="CK49" s="24"/>
      <c r="CL49" s="106">
        <f>SUM(CL18:CL48)</f>
        <v>1054837.339</v>
      </c>
      <c r="CM49" s="15"/>
      <c r="CN49" s="15"/>
      <c r="CO49" s="15"/>
      <c r="CP49" s="15"/>
    </row>
    <row r="50" ht="14.25" customHeight="1">
      <c r="A50" s="15"/>
      <c r="B50" s="15"/>
      <c r="C50" s="15"/>
      <c r="D50" s="15"/>
      <c r="E50" s="15"/>
      <c r="F50" s="15"/>
      <c r="G50" s="15"/>
      <c r="H50" s="15"/>
      <c r="I50" s="15"/>
      <c r="J50" s="15"/>
      <c r="K50" s="15"/>
      <c r="L50" s="15"/>
      <c r="M50" s="15"/>
      <c r="N50" s="15"/>
      <c r="O50" s="15"/>
      <c r="P50" s="15"/>
      <c r="Q50" s="15"/>
      <c r="R50" s="15"/>
      <c r="S50" s="15"/>
      <c r="T50" s="15"/>
      <c r="U50" s="15"/>
      <c r="V50" s="15"/>
      <c r="W50" s="15"/>
      <c r="X50" s="15"/>
      <c r="Y50" s="14"/>
      <c r="Z50" s="14"/>
      <c r="AA50" s="14"/>
      <c r="AB50" s="14"/>
      <c r="AC50" s="14" t="s">
        <v>51</v>
      </c>
      <c r="AD50" s="15"/>
      <c r="AE50" s="14"/>
      <c r="AF50" s="14"/>
      <c r="AG50" s="14"/>
      <c r="AH50" s="14"/>
      <c r="AI50" s="14"/>
      <c r="AJ50" s="14"/>
      <c r="AK50" s="14"/>
      <c r="AL50" s="14"/>
      <c r="AM50" s="14"/>
      <c r="AN50" s="14"/>
      <c r="AO50" s="14"/>
      <c r="AP50" s="14"/>
      <c r="AQ50" s="14"/>
      <c r="AR50" s="14"/>
      <c r="AS50" s="14"/>
      <c r="AT50" s="14"/>
      <c r="AU50" s="14"/>
      <c r="AV50" s="14"/>
      <c r="AW50" s="14"/>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8"/>
      <c r="CB50" s="8"/>
      <c r="CC50" s="8"/>
      <c r="CD50" s="8"/>
      <c r="CE50" s="8"/>
      <c r="CF50" s="8"/>
      <c r="CG50" s="8"/>
      <c r="CH50" s="8"/>
      <c r="CI50" s="8"/>
      <c r="CJ50" s="8"/>
      <c r="CK50" s="8"/>
      <c r="CL50" s="8"/>
      <c r="CM50" s="15"/>
      <c r="CN50" s="15"/>
      <c r="CO50" s="15"/>
      <c r="CP50" s="15"/>
    </row>
    <row r="51" ht="14.25" customHeight="1">
      <c r="A51" s="15"/>
      <c r="B51" s="15"/>
      <c r="C51" s="15"/>
      <c r="D51" s="15"/>
      <c r="E51" s="15"/>
      <c r="F51" s="15"/>
      <c r="G51" s="15"/>
      <c r="H51" s="15"/>
      <c r="I51" s="15"/>
      <c r="J51" s="15"/>
      <c r="K51" s="15"/>
      <c r="L51" s="15"/>
      <c r="M51" s="15"/>
      <c r="N51" s="15"/>
      <c r="O51" s="15"/>
      <c r="P51" s="15"/>
      <c r="Q51" s="15"/>
      <c r="R51" s="15"/>
      <c r="S51" s="15"/>
      <c r="T51" s="15"/>
      <c r="U51" s="15"/>
      <c r="V51" s="15"/>
      <c r="W51" s="15"/>
      <c r="X51" s="15"/>
      <c r="Y51" s="14"/>
      <c r="Z51" s="14"/>
      <c r="AA51" s="14"/>
      <c r="AB51" s="14"/>
      <c r="AC51" s="15"/>
      <c r="AD51" s="15"/>
      <c r="AE51" s="14"/>
      <c r="AF51" s="14"/>
      <c r="AG51" s="14"/>
      <c r="AH51" s="14"/>
      <c r="AI51" s="14"/>
      <c r="AJ51" s="14"/>
      <c r="AK51" s="14"/>
      <c r="AL51" s="14"/>
      <c r="AM51" s="14"/>
      <c r="AN51" s="14"/>
      <c r="AO51" s="14"/>
      <c r="AP51" s="14"/>
      <c r="AQ51" s="14"/>
      <c r="AR51" s="14"/>
      <c r="AS51" s="14"/>
      <c r="AT51" s="14"/>
      <c r="AU51" s="14"/>
      <c r="AV51" s="14"/>
      <c r="AW51" s="14"/>
      <c r="AX51" s="15"/>
      <c r="AY51" s="15"/>
      <c r="AZ51" s="15"/>
      <c r="BA51" s="15"/>
      <c r="BB51" s="15"/>
      <c r="BC51" s="15"/>
      <c r="BD51" s="15"/>
      <c r="BE51" s="15"/>
      <c r="BF51" s="15"/>
      <c r="BG51" s="15"/>
      <c r="BH51" s="15"/>
      <c r="BI51" s="15"/>
      <c r="BJ51" s="15"/>
      <c r="BK51" s="15"/>
      <c r="BL51" s="15"/>
      <c r="BM51" s="15"/>
      <c r="BN51" s="15"/>
      <c r="BO51" s="15"/>
      <c r="BP51" s="15"/>
      <c r="BQ51" s="15"/>
      <c r="BR51" s="15"/>
      <c r="BS51" s="15"/>
      <c r="BT51" s="15"/>
      <c r="BU51" s="15"/>
      <c r="BV51" s="15"/>
      <c r="BW51" s="15"/>
      <c r="BX51" s="15"/>
      <c r="BY51" s="15"/>
      <c r="BZ51" s="15"/>
      <c r="CA51" s="8"/>
      <c r="CB51" s="8"/>
      <c r="CC51" s="8"/>
      <c r="CD51" s="8"/>
      <c r="CE51" s="8"/>
      <c r="CF51" s="8"/>
      <c r="CG51" s="8"/>
      <c r="CH51" s="8"/>
      <c r="CI51" s="8"/>
      <c r="CJ51" s="8"/>
      <c r="CK51" s="8"/>
      <c r="CL51" s="8"/>
      <c r="CM51" s="15"/>
      <c r="CN51" s="15"/>
      <c r="CO51" s="15"/>
      <c r="CP51" s="15"/>
    </row>
    <row r="52" ht="14.25" customHeight="1">
      <c r="A52" s="15"/>
      <c r="B52" s="15"/>
      <c r="C52" s="15"/>
      <c r="D52" s="15"/>
      <c r="E52" s="15"/>
      <c r="F52" s="15"/>
      <c r="G52" s="15"/>
      <c r="H52" s="15"/>
      <c r="I52" s="15"/>
      <c r="J52" s="15"/>
      <c r="K52" s="15"/>
      <c r="L52" s="15"/>
      <c r="M52" s="15"/>
      <c r="N52" s="15"/>
      <c r="O52" s="15"/>
      <c r="P52" s="15"/>
      <c r="Q52" s="15"/>
      <c r="R52" s="15"/>
      <c r="S52" s="15"/>
      <c r="T52" s="15"/>
      <c r="U52" s="15"/>
      <c r="V52" s="15"/>
      <c r="W52" s="15"/>
      <c r="X52" s="15"/>
      <c r="Y52" s="14"/>
      <c r="Z52" s="14"/>
      <c r="AA52" s="14"/>
      <c r="AB52" s="14"/>
      <c r="AC52" s="15"/>
      <c r="AD52" s="15"/>
      <c r="AE52" s="14"/>
      <c r="AF52" s="14"/>
      <c r="AG52" s="14"/>
      <c r="AH52" s="14"/>
      <c r="AI52" s="14"/>
      <c r="AJ52" s="14"/>
      <c r="AK52" s="14"/>
      <c r="AL52" s="14"/>
      <c r="AM52" s="14"/>
      <c r="AN52" s="14"/>
      <c r="AO52" s="14"/>
      <c r="AP52" s="14"/>
      <c r="AQ52" s="14"/>
      <c r="AR52" s="14"/>
      <c r="AS52" s="14"/>
      <c r="AT52" s="14"/>
      <c r="AU52" s="14"/>
      <c r="AV52" s="14"/>
      <c r="AW52" s="14"/>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c r="BX52" s="15"/>
      <c r="BY52" s="15"/>
      <c r="BZ52" s="15"/>
      <c r="CA52" s="8"/>
      <c r="CB52" s="8"/>
      <c r="CC52" s="8"/>
      <c r="CD52" s="8"/>
      <c r="CE52" s="8"/>
      <c r="CF52" s="8"/>
      <c r="CG52" s="8"/>
      <c r="CH52" s="8"/>
      <c r="CI52" s="8"/>
      <c r="CJ52" s="8"/>
      <c r="CK52" s="8"/>
      <c r="CL52" s="8"/>
      <c r="CM52" s="15"/>
      <c r="CN52" s="15"/>
      <c r="CO52" s="15"/>
      <c r="CP52" s="15"/>
    </row>
    <row r="53" ht="14.25" customHeight="1">
      <c r="A53" s="15"/>
      <c r="B53" s="15"/>
      <c r="C53" s="15"/>
      <c r="D53" s="15"/>
      <c r="E53" s="15"/>
      <c r="F53" s="15"/>
      <c r="G53" s="15"/>
      <c r="H53" s="15"/>
      <c r="I53" s="15"/>
      <c r="J53" s="15"/>
      <c r="K53" s="15"/>
      <c r="L53" s="15"/>
      <c r="M53" s="15"/>
      <c r="N53" s="15"/>
      <c r="O53" s="15"/>
      <c r="P53" s="15"/>
      <c r="Q53" s="15"/>
      <c r="R53" s="15"/>
      <c r="S53" s="15"/>
      <c r="T53" s="15"/>
      <c r="U53" s="15"/>
      <c r="V53" s="15"/>
      <c r="W53" s="15"/>
      <c r="X53" s="15"/>
      <c r="Y53" s="14"/>
      <c r="Z53" s="14"/>
      <c r="AA53" s="14"/>
      <c r="AB53" s="14"/>
      <c r="AC53" s="15"/>
      <c r="AD53" s="15"/>
      <c r="AE53" s="14"/>
      <c r="AF53" s="14"/>
      <c r="AG53" s="14"/>
      <c r="AH53" s="14"/>
      <c r="AI53" s="14"/>
      <c r="AJ53" s="14"/>
      <c r="AK53" s="14"/>
      <c r="AL53" s="14"/>
      <c r="AM53" s="14"/>
      <c r="AN53" s="14"/>
      <c r="AO53" s="14"/>
      <c r="AP53" s="14"/>
      <c r="AQ53" s="14"/>
      <c r="AR53" s="14"/>
      <c r="AS53" s="14"/>
      <c r="AT53" s="14"/>
      <c r="AU53" s="14"/>
      <c r="AV53" s="14"/>
      <c r="AW53" s="14"/>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8"/>
      <c r="CB53" s="8"/>
      <c r="CC53" s="8"/>
      <c r="CD53" s="8"/>
      <c r="CE53" s="8"/>
      <c r="CF53" s="8"/>
      <c r="CG53" s="8"/>
      <c r="CH53" s="8"/>
      <c r="CI53" s="8"/>
      <c r="CJ53" s="8"/>
      <c r="CK53" s="8"/>
      <c r="CL53" s="8"/>
      <c r="CM53" s="15"/>
      <c r="CN53" s="15"/>
      <c r="CO53" s="15"/>
      <c r="CP53" s="15"/>
    </row>
    <row r="54"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4"/>
      <c r="AF54" s="14"/>
      <c r="AG54" s="14"/>
      <c r="AH54" s="14"/>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c r="BX54" s="15"/>
      <c r="BY54" s="15"/>
      <c r="BZ54" s="15"/>
      <c r="CA54" s="8"/>
      <c r="CB54" s="8"/>
      <c r="CC54" s="8"/>
      <c r="CD54" s="8"/>
      <c r="CE54" s="8"/>
      <c r="CF54" s="8"/>
      <c r="CG54" s="8"/>
      <c r="CH54" s="8"/>
      <c r="CI54" s="8"/>
      <c r="CJ54" s="8"/>
      <c r="CK54" s="8"/>
      <c r="CL54" s="8"/>
      <c r="CM54" s="15"/>
      <c r="CN54" s="15"/>
      <c r="CO54" s="15"/>
      <c r="CP54" s="15"/>
    </row>
    <row r="55" ht="14.25" customHeight="1">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4"/>
      <c r="AF55" s="14"/>
      <c r="AG55" s="14"/>
      <c r="AH55" s="14"/>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8"/>
      <c r="CB55" s="8"/>
      <c r="CC55" s="8"/>
      <c r="CD55" s="8"/>
      <c r="CE55" s="8"/>
      <c r="CF55" s="8"/>
      <c r="CG55" s="8"/>
      <c r="CH55" s="8"/>
      <c r="CI55" s="8"/>
      <c r="CJ55" s="8"/>
      <c r="CK55" s="8"/>
      <c r="CL55" s="8"/>
      <c r="CM55" s="15"/>
      <c r="CN55" s="15"/>
      <c r="CO55" s="15"/>
      <c r="CP55" s="15"/>
    </row>
    <row r="56" ht="14.25" customHeight="1">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4"/>
      <c r="AF56" s="14"/>
      <c r="AG56" s="14"/>
      <c r="AH56" s="14"/>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8"/>
      <c r="CB56" s="8"/>
      <c r="CC56" s="8"/>
      <c r="CD56" s="8"/>
      <c r="CE56" s="8"/>
      <c r="CF56" s="8"/>
      <c r="CG56" s="8"/>
      <c r="CH56" s="8"/>
      <c r="CI56" s="8"/>
      <c r="CJ56" s="8"/>
      <c r="CK56" s="8"/>
      <c r="CL56" s="8"/>
      <c r="CM56" s="15"/>
      <c r="CN56" s="15"/>
      <c r="CO56" s="15"/>
      <c r="CP56" s="15"/>
    </row>
    <row r="57" ht="14.25" customHeight="1">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4"/>
      <c r="AF57" s="14"/>
      <c r="AG57" s="14"/>
      <c r="AH57" s="14"/>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8"/>
      <c r="CB57" s="8"/>
      <c r="CC57" s="8"/>
      <c r="CD57" s="8"/>
      <c r="CE57" s="8"/>
      <c r="CF57" s="8"/>
      <c r="CG57" s="8"/>
      <c r="CH57" s="8"/>
      <c r="CI57" s="8"/>
      <c r="CJ57" s="8"/>
      <c r="CK57" s="8"/>
      <c r="CL57" s="8"/>
      <c r="CM57" s="15"/>
      <c r="CN57" s="15"/>
      <c r="CO57" s="15"/>
      <c r="CP57" s="15"/>
    </row>
    <row r="58" ht="14.25" customHeight="1">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4"/>
      <c r="AF58" s="14"/>
      <c r="AG58" s="14"/>
      <c r="AH58" s="14"/>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8"/>
      <c r="CB58" s="8"/>
      <c r="CC58" s="8"/>
      <c r="CD58" s="8"/>
      <c r="CE58" s="8"/>
      <c r="CF58" s="8"/>
      <c r="CG58" s="8"/>
      <c r="CH58" s="8"/>
      <c r="CI58" s="8"/>
      <c r="CJ58" s="8"/>
      <c r="CK58" s="8"/>
      <c r="CL58" s="8"/>
      <c r="CM58" s="15"/>
      <c r="CN58" s="15"/>
      <c r="CO58" s="15"/>
      <c r="CP58" s="15"/>
    </row>
    <row r="59" ht="14.25" customHeight="1">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4"/>
      <c r="AF59" s="14"/>
      <c r="AG59" s="14"/>
      <c r="AH59" s="14"/>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8"/>
      <c r="CB59" s="8"/>
      <c r="CC59" s="8"/>
      <c r="CD59" s="8"/>
      <c r="CE59" s="8"/>
      <c r="CF59" s="8"/>
      <c r="CG59" s="8"/>
      <c r="CH59" s="8"/>
      <c r="CI59" s="8"/>
      <c r="CJ59" s="8"/>
      <c r="CK59" s="8"/>
      <c r="CL59" s="8"/>
      <c r="CM59" s="15"/>
      <c r="CN59" s="15"/>
      <c r="CO59" s="15"/>
      <c r="CP59" s="15"/>
    </row>
    <row r="60" ht="14.25" customHeight="1">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4"/>
      <c r="AF60" s="14"/>
      <c r="AG60" s="14"/>
      <c r="AH60" s="14"/>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7" t="s">
        <v>603</v>
      </c>
      <c r="CB60" s="8"/>
      <c r="CC60" s="8"/>
      <c r="CD60" s="8"/>
      <c r="CE60" s="8"/>
      <c r="CF60" s="8" t="str">
        <f>data!F7</f>
        <v>CUSTOM</v>
      </c>
      <c r="CG60" s="8"/>
      <c r="CH60" s="8"/>
      <c r="CI60" s="8"/>
      <c r="CJ60" s="8"/>
      <c r="CK60" s="8"/>
      <c r="CL60" s="9"/>
      <c r="CM60" s="15"/>
      <c r="CN60" s="15"/>
      <c r="CO60" s="15"/>
      <c r="CP60" s="15"/>
    </row>
    <row r="61" ht="14.25" customHeight="1">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4"/>
      <c r="AF61" s="14"/>
      <c r="AG61" s="14"/>
      <c r="AH61" s="14"/>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7"/>
      <c r="CB61" s="8"/>
      <c r="CC61" s="8"/>
      <c r="CD61" s="8"/>
      <c r="CE61" s="8"/>
      <c r="CF61" s="8"/>
      <c r="CG61" s="8"/>
      <c r="CH61" s="8"/>
      <c r="CI61" s="8"/>
      <c r="CJ61" s="8"/>
      <c r="CK61" s="8"/>
      <c r="CL61" s="9"/>
      <c r="CM61" s="15"/>
      <c r="CN61" s="15"/>
      <c r="CO61" s="15"/>
      <c r="CP61" s="15"/>
    </row>
    <row r="62" ht="14.25" customHeight="1">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4"/>
      <c r="AB62" s="14"/>
      <c r="AC62" s="15"/>
      <c r="AD62" s="15"/>
      <c r="AE62" s="14"/>
      <c r="AF62" s="14"/>
      <c r="AG62" s="14"/>
      <c r="AH62" s="14"/>
      <c r="AI62" s="14"/>
      <c r="AJ62" s="14"/>
      <c r="AK62" s="14"/>
      <c r="AL62" s="14"/>
      <c r="AM62" s="14"/>
      <c r="AN62" s="14"/>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7"/>
      <c r="CB62" s="17" t="s">
        <v>627</v>
      </c>
      <c r="CC62" s="18">
        <f>'Fixed Capacity unit'!$H$9</f>
        <v>5500</v>
      </c>
      <c r="CD62" s="19"/>
      <c r="CE62" s="20" t="s">
        <v>5</v>
      </c>
      <c r="CF62" s="21">
        <f>$CI$108/$CL$108</f>
        <v>3.822611492</v>
      </c>
      <c r="CG62" s="8"/>
      <c r="CH62" s="8"/>
      <c r="CI62" s="8"/>
      <c r="CJ62" s="22"/>
      <c r="CK62" s="8"/>
      <c r="CL62" s="23"/>
      <c r="CM62" s="15"/>
      <c r="CN62" s="15"/>
      <c r="CO62" s="15"/>
      <c r="CP62" s="15"/>
    </row>
    <row r="63" ht="14.25" customHeight="1">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4"/>
      <c r="AB63" s="14"/>
      <c r="AC63" s="15"/>
      <c r="AD63" s="15"/>
      <c r="AE63" s="14"/>
      <c r="AF63" s="14"/>
      <c r="AG63" s="14"/>
      <c r="AH63" s="14"/>
      <c r="AI63" s="14"/>
      <c r="AJ63" s="14"/>
      <c r="AK63" s="14"/>
      <c r="AL63" s="14"/>
      <c r="AM63" s="14"/>
      <c r="AN63" s="14"/>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7"/>
      <c r="CB63" s="8"/>
      <c r="CC63" s="8"/>
      <c r="CD63" s="8"/>
      <c r="CE63" s="8"/>
      <c r="CF63" s="8"/>
      <c r="CG63" s="8"/>
      <c r="CH63" s="8"/>
      <c r="CI63" s="8"/>
      <c r="CJ63" s="8"/>
      <c r="CK63" s="8"/>
      <c r="CL63" s="23"/>
      <c r="CM63" s="15"/>
      <c r="CN63" s="15"/>
      <c r="CO63" s="15"/>
      <c r="CP63" s="15"/>
    </row>
    <row r="64" ht="14.25" customHeight="1">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4"/>
      <c r="AB64" s="14"/>
      <c r="AC64" s="15"/>
      <c r="AD64" s="15"/>
      <c r="AE64" s="14"/>
      <c r="AF64" s="14"/>
      <c r="AG64" s="14"/>
      <c r="AH64" s="14"/>
      <c r="AI64" s="14"/>
      <c r="AJ64" s="14"/>
      <c r="AK64" s="14"/>
      <c r="AL64" s="14"/>
      <c r="AM64" s="14"/>
      <c r="AN64" s="14"/>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7"/>
      <c r="CB64" s="8"/>
      <c r="CC64" s="24" t="s">
        <v>628</v>
      </c>
      <c r="CD64" s="8"/>
      <c r="CE64" s="8"/>
      <c r="CF64" s="8"/>
      <c r="CG64" s="24" t="s">
        <v>9</v>
      </c>
      <c r="CH64" s="45">
        <f>IF('Fixed Capacity unit'!$BD$7="Required test",data!$F$14,IF('Fixed Capacity unit'!$BD$16="Default",data!$F$14,$CK$68))</f>
        <v>0.25</v>
      </c>
      <c r="CI64" s="8"/>
      <c r="CJ64" s="8"/>
      <c r="CK64" s="20" t="s">
        <v>607</v>
      </c>
      <c r="CL64" s="20" t="s">
        <v>608</v>
      </c>
      <c r="CM64" s="15"/>
      <c r="CN64" s="15"/>
      <c r="CO64" s="15"/>
      <c r="CP64" s="15"/>
    </row>
    <row r="65" ht="14.25" customHeight="1">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4"/>
      <c r="AB65" s="14"/>
      <c r="AC65" s="15"/>
      <c r="AD65" s="15"/>
      <c r="AE65" s="14"/>
      <c r="AF65" s="14"/>
      <c r="AG65" s="14"/>
      <c r="AH65" s="14"/>
      <c r="AI65" s="14"/>
      <c r="AJ65" s="14"/>
      <c r="AK65" s="14"/>
      <c r="AL65" s="14"/>
      <c r="AM65" s="14"/>
      <c r="AN65" s="14"/>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7"/>
      <c r="CB65" s="31" t="s">
        <v>14</v>
      </c>
      <c r="CC65" s="32">
        <f>'Fixed Capacity unit'!$H$9</f>
        <v>5500</v>
      </c>
      <c r="CD65" s="8"/>
      <c r="CE65" s="8"/>
      <c r="CF65" s="8"/>
      <c r="CG65" s="24" t="s">
        <v>629</v>
      </c>
      <c r="CH65" s="51">
        <f>data!$F$11</f>
        <v>20</v>
      </c>
      <c r="CI65" s="8"/>
      <c r="CJ65" s="111" t="s">
        <v>14</v>
      </c>
      <c r="CK65" s="112">
        <f>'Fixed Capacity unit'!$H$18</f>
        <v>2500</v>
      </c>
      <c r="CL65" s="112">
        <f>'Fixed Capacity unit'!$H$17</f>
        <v>3300</v>
      </c>
      <c r="CM65" s="15"/>
      <c r="CN65" s="15"/>
      <c r="CO65" s="15"/>
      <c r="CP65" s="15"/>
    </row>
    <row r="66" ht="14.25" customHeight="1">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4"/>
      <c r="AB66" s="14"/>
      <c r="AC66" s="15"/>
      <c r="AD66" s="15"/>
      <c r="AE66" s="14"/>
      <c r="AF66" s="14"/>
      <c r="AG66" s="14"/>
      <c r="AH66" s="14"/>
      <c r="AI66" s="14"/>
      <c r="AJ66" s="14"/>
      <c r="AK66" s="14"/>
      <c r="AL66" s="14"/>
      <c r="AM66" s="14"/>
      <c r="AN66" s="14"/>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7"/>
      <c r="CB66" s="31" t="s">
        <v>23</v>
      </c>
      <c r="CC66" s="32">
        <f>'Fixed Capacity unit'!$L$9</f>
        <v>1520</v>
      </c>
      <c r="CD66" s="8"/>
      <c r="CE66" s="8"/>
      <c r="CF66" s="8"/>
      <c r="CG66" s="24" t="s">
        <v>630</v>
      </c>
      <c r="CH66" s="51">
        <f>data!$F$12</f>
        <v>35</v>
      </c>
      <c r="CI66" s="8"/>
      <c r="CJ66" s="111" t="s">
        <v>23</v>
      </c>
      <c r="CK66" s="112">
        <f>'Fixed Capacity unit'!$L$18</f>
        <v>480</v>
      </c>
      <c r="CL66" s="112">
        <f>'Fixed Capacity unit'!$L$17</f>
        <v>580</v>
      </c>
      <c r="CM66" s="15"/>
      <c r="CN66" s="15"/>
      <c r="CO66" s="15"/>
      <c r="CP66" s="15"/>
    </row>
    <row r="67" ht="14.25" customHeight="1">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4"/>
      <c r="AB67" s="14"/>
      <c r="AC67" s="15"/>
      <c r="AD67" s="15"/>
      <c r="AE67" s="14"/>
      <c r="AF67" s="14"/>
      <c r="AG67" s="14"/>
      <c r="AH67" s="14"/>
      <c r="AI67" s="14"/>
      <c r="AJ67" s="14"/>
      <c r="AK67" s="14"/>
      <c r="AL67" s="14"/>
      <c r="AM67" s="14"/>
      <c r="AN67" s="14"/>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7"/>
      <c r="CB67" s="24" t="s">
        <v>631</v>
      </c>
      <c r="CC67" s="45">
        <f>$CC$65/$CC$66</f>
        <v>3.618421053</v>
      </c>
      <c r="CD67" s="8"/>
      <c r="CE67" s="8"/>
      <c r="CF67" s="8"/>
      <c r="CG67" s="8"/>
      <c r="CH67" s="8"/>
      <c r="CI67" s="8"/>
      <c r="CJ67" s="111" t="s">
        <v>632</v>
      </c>
      <c r="CK67" s="21">
        <f>$CK$65/$CK$66</f>
        <v>5.208333333</v>
      </c>
      <c r="CL67" s="21">
        <f>$CL$65/$CL$66</f>
        <v>5.689655172</v>
      </c>
      <c r="CM67" s="15"/>
      <c r="CN67" s="15"/>
      <c r="CO67" s="15"/>
      <c r="CP67" s="15"/>
    </row>
    <row r="68" ht="14.25" customHeight="1">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4"/>
      <c r="AB68" s="14"/>
      <c r="AC68" s="15"/>
      <c r="AD68" s="15"/>
      <c r="AE68" s="14"/>
      <c r="AF68" s="14"/>
      <c r="AG68" s="14"/>
      <c r="AH68" s="14"/>
      <c r="AI68" s="14"/>
      <c r="AJ68" s="14"/>
      <c r="AK68" s="14"/>
      <c r="AL68" s="14"/>
      <c r="AM68" s="14"/>
      <c r="AN68" s="14"/>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7"/>
      <c r="CB68" s="24"/>
      <c r="CC68" s="24"/>
      <c r="CD68" s="8"/>
      <c r="CE68" s="8"/>
      <c r="CF68" s="8"/>
      <c r="CG68" s="8"/>
      <c r="CH68" s="8"/>
      <c r="CI68" s="8"/>
      <c r="CJ68" s="20" t="s">
        <v>9</v>
      </c>
      <c r="CK68" s="45">
        <f>(1-($CK$67/$CL$67))/(1-($CK$65/$CL$65))</f>
        <v>0.3489583333</v>
      </c>
      <c r="CM68" s="15"/>
      <c r="CN68" s="15"/>
      <c r="CO68" s="15"/>
      <c r="CP68" s="15"/>
    </row>
    <row r="69" ht="14.2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4"/>
      <c r="AB69" s="14"/>
      <c r="AC69" s="14"/>
      <c r="AD69" s="14"/>
      <c r="AE69" s="14"/>
      <c r="AF69" s="14"/>
      <c r="AG69" s="14"/>
      <c r="AH69" s="14"/>
      <c r="AI69" s="14"/>
      <c r="AJ69" s="14"/>
      <c r="AK69" s="14"/>
      <c r="AL69" s="14"/>
      <c r="AM69" s="14"/>
      <c r="AN69" s="14"/>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7"/>
      <c r="CB69" s="24"/>
      <c r="CC69" s="24" t="s">
        <v>633</v>
      </c>
      <c r="CD69" s="8"/>
      <c r="CE69" s="8"/>
      <c r="CF69" s="8"/>
      <c r="CG69" s="8"/>
      <c r="CH69" s="8"/>
      <c r="CI69" s="8"/>
      <c r="CJ69" s="8"/>
      <c r="CK69" s="8"/>
      <c r="CL69" s="8"/>
      <c r="CM69" s="15"/>
      <c r="CN69" s="15"/>
      <c r="CO69" s="15"/>
      <c r="CP69" s="15"/>
    </row>
    <row r="70" ht="14.2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7"/>
      <c r="CB70" s="31" t="s">
        <v>14</v>
      </c>
      <c r="CC70" s="32">
        <f>IF('Fixed Capacity unit'!$BD$13="Default",$CC$65*data!$F$15,'Fixed Capacity unit'!$H$13)</f>
        <v>5950</v>
      </c>
      <c r="CD70" s="8"/>
      <c r="CE70" s="8"/>
      <c r="CF70" s="8"/>
      <c r="CG70" s="8"/>
      <c r="CH70" s="8"/>
      <c r="CI70" s="8"/>
      <c r="CJ70" s="8"/>
      <c r="CK70" s="8"/>
      <c r="CL70" s="8"/>
      <c r="CM70" s="15"/>
      <c r="CN70" s="15"/>
      <c r="CO70" s="15"/>
      <c r="CP70" s="15"/>
    </row>
    <row r="71" ht="14.25" customHeight="1">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7"/>
      <c r="CB71" s="31" t="s">
        <v>23</v>
      </c>
      <c r="CC71" s="32">
        <f>IF('Fixed Capacity unit'!$BD$13="Default",$CC$66*data!$F$16,'Fixed Capacity unit'!$L$13)</f>
        <v>1400</v>
      </c>
      <c r="CD71" s="8"/>
      <c r="CE71" s="8"/>
      <c r="CF71" s="8"/>
      <c r="CG71" s="8"/>
      <c r="CH71" s="8"/>
      <c r="CI71" s="8"/>
      <c r="CJ71" s="8"/>
      <c r="CK71" s="8"/>
      <c r="CL71" s="8"/>
      <c r="CM71" s="15"/>
      <c r="CN71" s="15"/>
      <c r="CO71" s="15"/>
      <c r="CP71" s="15"/>
    </row>
    <row r="72" ht="14.25" customHeight="1">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7"/>
      <c r="CB72" s="24" t="s">
        <v>634</v>
      </c>
      <c r="CC72" s="45">
        <f>$CC$70/$CC$71</f>
        <v>4.25</v>
      </c>
      <c r="CD72" s="8"/>
      <c r="CE72" s="8"/>
      <c r="CF72" s="8"/>
      <c r="CG72" s="8"/>
      <c r="CH72" s="8"/>
      <c r="CI72" s="8"/>
      <c r="CJ72" s="8"/>
      <c r="CK72" s="8"/>
      <c r="CL72" s="8"/>
      <c r="CM72" s="15"/>
      <c r="CN72" s="15"/>
      <c r="CO72" s="15"/>
      <c r="CP72" s="15"/>
    </row>
    <row r="73" ht="14.25" customHeight="1">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7"/>
      <c r="CB73" s="20"/>
      <c r="CC73" s="20"/>
      <c r="CD73" s="8"/>
      <c r="CE73" s="8"/>
      <c r="CF73" s="8"/>
      <c r="CG73" s="8"/>
      <c r="CH73" s="8"/>
      <c r="CI73" s="8"/>
      <c r="CJ73" s="8"/>
      <c r="CK73" s="8"/>
      <c r="CL73" s="8"/>
      <c r="CM73" s="15"/>
      <c r="CN73" s="15"/>
      <c r="CO73" s="15"/>
      <c r="CP73" s="15"/>
    </row>
    <row r="74" ht="14.25" customHeight="1">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7"/>
      <c r="CB74" s="33" t="s">
        <v>52</v>
      </c>
      <c r="CC74" s="62" t="s">
        <v>53</v>
      </c>
      <c r="CD74" s="33" t="s">
        <v>54</v>
      </c>
      <c r="CE74" s="63" t="s">
        <v>55</v>
      </c>
      <c r="CF74" s="63" t="s">
        <v>56</v>
      </c>
      <c r="CG74" s="63" t="s">
        <v>57</v>
      </c>
      <c r="CH74" s="63" t="s">
        <v>58</v>
      </c>
      <c r="CI74" s="64" t="s">
        <v>59</v>
      </c>
      <c r="CJ74" s="63" t="s">
        <v>60</v>
      </c>
      <c r="CK74" s="63" t="s">
        <v>29</v>
      </c>
      <c r="CL74" s="64" t="s">
        <v>63</v>
      </c>
      <c r="CM74" s="15"/>
      <c r="CN74" s="15"/>
      <c r="CO74" s="15"/>
      <c r="CP74" s="15"/>
    </row>
    <row r="75" ht="14.25" customHeight="1">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8"/>
      <c r="CE75" s="64" t="s">
        <v>635</v>
      </c>
      <c r="CF75" s="66" t="s">
        <v>636</v>
      </c>
      <c r="CG75" s="66" t="s">
        <v>637</v>
      </c>
      <c r="CH75" s="67" t="s">
        <v>34</v>
      </c>
      <c r="CI75" s="66" t="s">
        <v>638</v>
      </c>
      <c r="CJ75" s="67" t="s">
        <v>34</v>
      </c>
      <c r="CK75" s="67" t="s">
        <v>34</v>
      </c>
      <c r="CL75" s="66" t="s">
        <v>639</v>
      </c>
      <c r="CM75" s="15"/>
      <c r="CN75" s="15"/>
      <c r="CO75" s="15"/>
      <c r="CP75" s="15"/>
    </row>
    <row r="76" ht="14.25" customHeight="1">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c r="BQ76" s="15"/>
      <c r="BR76" s="15"/>
      <c r="BS76" s="15"/>
      <c r="BT76" s="15"/>
      <c r="BU76" s="15"/>
      <c r="BV76" s="15"/>
      <c r="BW76" s="15"/>
      <c r="BX76" s="15"/>
      <c r="BY76" s="15"/>
      <c r="BZ76" s="15"/>
      <c r="CA76" s="8"/>
      <c r="CB76" s="51" t="s">
        <v>79</v>
      </c>
      <c r="CC76" s="51" t="s">
        <v>640</v>
      </c>
      <c r="CD76" s="51" t="s">
        <v>641</v>
      </c>
      <c r="CE76" s="67" t="s">
        <v>82</v>
      </c>
      <c r="CH76" s="64" t="s">
        <v>642</v>
      </c>
      <c r="CJ76" s="64" t="s">
        <v>643</v>
      </c>
      <c r="CK76" s="64" t="s">
        <v>644</v>
      </c>
      <c r="CM76" s="15"/>
      <c r="CN76" s="15"/>
      <c r="CO76" s="15"/>
      <c r="CP76" s="15"/>
    </row>
    <row r="77" ht="14.25" customHeight="1">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BW77" s="15"/>
      <c r="BX77" s="15"/>
      <c r="BY77" s="15"/>
      <c r="BZ77" s="15"/>
      <c r="CA77" s="8"/>
      <c r="CB77" s="51">
        <v>1.0</v>
      </c>
      <c r="CC77" s="51">
        <f>data!$F22</f>
        <v>15</v>
      </c>
      <c r="CD77" s="51">
        <f>data!$G22</f>
        <v>0</v>
      </c>
      <c r="CE77" s="75">
        <f t="shared" ref="CE77:CE107" si="9">IF($CC$62*($CC77-$CH$65)/($CH$66-$CH$65)&lt;0,0,$CC$62*($CC77-$CH$65)/($CH$66-$CH$65))</f>
        <v>0</v>
      </c>
      <c r="CF77" s="76">
        <f t="shared" ref="CF77:CF107" si="10">1-$CH$64*(1-$CG77)</f>
        <v>0.75</v>
      </c>
      <c r="CG77" s="76">
        <f t="shared" ref="CG77:CG107" si="11">IF($CE77&lt;$CH77,$CE77/$CH77,1)</f>
        <v>0</v>
      </c>
      <c r="CH77" s="77">
        <f t="shared" ref="CH77:CH107" si="12">$CC$65+($CC$70-$CC$65)/(35-29)*(35-$CC77)</f>
        <v>7000</v>
      </c>
      <c r="CI77" s="75">
        <f t="shared" ref="CI77:CI107" si="13">IF($CE77&lt;$CH77,$CE77*$CD77,$CH77*$CD77)</f>
        <v>0</v>
      </c>
      <c r="CJ77" s="77">
        <f t="shared" ref="CJ77:CJ107" si="14">$CC$66+($CC$71-$CC$66)/(35-29)*(35-$CC77)</f>
        <v>1120</v>
      </c>
      <c r="CK77" s="25">
        <f t="shared" ref="CK77:CK107" si="15">$CH77/$CJ77</f>
        <v>6.25</v>
      </c>
      <c r="CL77" s="75">
        <f t="shared" ref="CL77:CL107" si="16">IF($CF77=0,0,($CE77/$CH77)*$CJ77*$CD77/$CF77)</f>
        <v>0</v>
      </c>
      <c r="CM77" s="15"/>
      <c r="CN77" s="15"/>
      <c r="CO77" s="15"/>
      <c r="CP77" s="15"/>
    </row>
    <row r="78" ht="14.25" customHeight="1">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c r="BQ78" s="15"/>
      <c r="BR78" s="15"/>
      <c r="BS78" s="15"/>
      <c r="BT78" s="15"/>
      <c r="BU78" s="15"/>
      <c r="BV78" s="15"/>
      <c r="BW78" s="15"/>
      <c r="BX78" s="15"/>
      <c r="BY78" s="15"/>
      <c r="BZ78" s="15"/>
      <c r="CA78" s="8"/>
      <c r="CB78" s="51">
        <v>2.0</v>
      </c>
      <c r="CC78" s="51">
        <f>data!$F23</f>
        <v>16</v>
      </c>
      <c r="CD78" s="51">
        <f>data!$G23</f>
        <v>0</v>
      </c>
      <c r="CE78" s="75">
        <f t="shared" si="9"/>
        <v>0</v>
      </c>
      <c r="CF78" s="76">
        <f t="shared" si="10"/>
        <v>0.75</v>
      </c>
      <c r="CG78" s="76">
        <f t="shared" si="11"/>
        <v>0</v>
      </c>
      <c r="CH78" s="77">
        <f t="shared" si="12"/>
        <v>6925</v>
      </c>
      <c r="CI78" s="75">
        <f t="shared" si="13"/>
        <v>0</v>
      </c>
      <c r="CJ78" s="77">
        <f t="shared" si="14"/>
        <v>1140</v>
      </c>
      <c r="CK78" s="25">
        <f t="shared" si="15"/>
        <v>6.074561404</v>
      </c>
      <c r="CL78" s="75">
        <f t="shared" si="16"/>
        <v>0</v>
      </c>
      <c r="CM78" s="15"/>
      <c r="CN78" s="15"/>
      <c r="CO78" s="15"/>
      <c r="CP78" s="15"/>
    </row>
    <row r="79" ht="14.25" customHeight="1">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c r="BQ79" s="15"/>
      <c r="BR79" s="15"/>
      <c r="BS79" s="15"/>
      <c r="BT79" s="15"/>
      <c r="BU79" s="15"/>
      <c r="BV79" s="15"/>
      <c r="BW79" s="15"/>
      <c r="BX79" s="15"/>
      <c r="BY79" s="15"/>
      <c r="BZ79" s="15"/>
      <c r="CA79" s="8"/>
      <c r="CB79" s="51">
        <v>3.0</v>
      </c>
      <c r="CC79" s="51">
        <f>data!$F24</f>
        <v>17</v>
      </c>
      <c r="CD79" s="51">
        <f>data!$G24</f>
        <v>0</v>
      </c>
      <c r="CE79" s="75">
        <f t="shared" si="9"/>
        <v>0</v>
      </c>
      <c r="CF79" s="76">
        <f t="shared" si="10"/>
        <v>0.75</v>
      </c>
      <c r="CG79" s="76">
        <f t="shared" si="11"/>
        <v>0</v>
      </c>
      <c r="CH79" s="77">
        <f t="shared" si="12"/>
        <v>6850</v>
      </c>
      <c r="CI79" s="75">
        <f t="shared" si="13"/>
        <v>0</v>
      </c>
      <c r="CJ79" s="77">
        <f t="shared" si="14"/>
        <v>1160</v>
      </c>
      <c r="CK79" s="25">
        <f t="shared" si="15"/>
        <v>5.905172414</v>
      </c>
      <c r="CL79" s="75">
        <f t="shared" si="16"/>
        <v>0</v>
      </c>
      <c r="CM79" s="15"/>
      <c r="CN79" s="15"/>
      <c r="CO79" s="15"/>
      <c r="CP79" s="15"/>
    </row>
    <row r="80" ht="14.25" customHeight="1">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c r="BY80" s="15"/>
      <c r="BZ80" s="15"/>
      <c r="CA80" s="8"/>
      <c r="CB80" s="51">
        <v>4.0</v>
      </c>
      <c r="CC80" s="51">
        <f>data!$F25</f>
        <v>18</v>
      </c>
      <c r="CD80" s="51">
        <f>data!$G25</f>
        <v>0</v>
      </c>
      <c r="CE80" s="75">
        <f t="shared" si="9"/>
        <v>0</v>
      </c>
      <c r="CF80" s="76">
        <f t="shared" si="10"/>
        <v>0.75</v>
      </c>
      <c r="CG80" s="76">
        <f t="shared" si="11"/>
        <v>0</v>
      </c>
      <c r="CH80" s="77">
        <f t="shared" si="12"/>
        <v>6775</v>
      </c>
      <c r="CI80" s="75">
        <f t="shared" si="13"/>
        <v>0</v>
      </c>
      <c r="CJ80" s="77">
        <f t="shared" si="14"/>
        <v>1180</v>
      </c>
      <c r="CK80" s="25">
        <f t="shared" si="15"/>
        <v>5.741525424</v>
      </c>
      <c r="CL80" s="75">
        <f t="shared" si="16"/>
        <v>0</v>
      </c>
      <c r="CM80" s="15"/>
      <c r="CN80" s="15"/>
      <c r="CO80" s="15"/>
      <c r="CP80" s="15"/>
    </row>
    <row r="81" ht="14.25" customHeight="1">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8"/>
      <c r="CB81" s="51">
        <v>5.0</v>
      </c>
      <c r="CC81" s="51">
        <f>data!$F26</f>
        <v>19</v>
      </c>
      <c r="CD81" s="51">
        <f>data!$G26</f>
        <v>0</v>
      </c>
      <c r="CE81" s="75">
        <f t="shared" si="9"/>
        <v>0</v>
      </c>
      <c r="CF81" s="76">
        <f t="shared" si="10"/>
        <v>0.75</v>
      </c>
      <c r="CG81" s="76">
        <f t="shared" si="11"/>
        <v>0</v>
      </c>
      <c r="CH81" s="77">
        <f t="shared" si="12"/>
        <v>6700</v>
      </c>
      <c r="CI81" s="75">
        <f t="shared" si="13"/>
        <v>0</v>
      </c>
      <c r="CJ81" s="77">
        <f t="shared" si="14"/>
        <v>1200</v>
      </c>
      <c r="CK81" s="25">
        <f t="shared" si="15"/>
        <v>5.583333333</v>
      </c>
      <c r="CL81" s="75">
        <f t="shared" si="16"/>
        <v>0</v>
      </c>
      <c r="CM81" s="15"/>
      <c r="CN81" s="15"/>
      <c r="CO81" s="15"/>
      <c r="CP81" s="15"/>
    </row>
    <row r="82" ht="14.25" customHeight="1">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8"/>
      <c r="CB82" s="51">
        <v>6.0</v>
      </c>
      <c r="CC82" s="51">
        <f>data!$F27</f>
        <v>20</v>
      </c>
      <c r="CD82" s="51">
        <f>data!$G27</f>
        <v>0</v>
      </c>
      <c r="CE82" s="75">
        <f t="shared" si="9"/>
        <v>0</v>
      </c>
      <c r="CF82" s="76">
        <f t="shared" si="10"/>
        <v>0.75</v>
      </c>
      <c r="CG82" s="76">
        <f t="shared" si="11"/>
        <v>0</v>
      </c>
      <c r="CH82" s="77">
        <f t="shared" si="12"/>
        <v>6625</v>
      </c>
      <c r="CI82" s="75">
        <f t="shared" si="13"/>
        <v>0</v>
      </c>
      <c r="CJ82" s="77">
        <f t="shared" si="14"/>
        <v>1220</v>
      </c>
      <c r="CK82" s="25">
        <f t="shared" si="15"/>
        <v>5.430327869</v>
      </c>
      <c r="CL82" s="75">
        <f t="shared" si="16"/>
        <v>0</v>
      </c>
      <c r="CM82" s="15"/>
      <c r="CN82" s="15"/>
      <c r="CO82" s="15"/>
      <c r="CP82" s="15"/>
    </row>
    <row r="83" ht="14.25" customHeight="1">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8"/>
      <c r="CB83" s="51">
        <v>7.0</v>
      </c>
      <c r="CC83" s="51">
        <f>data!$F28</f>
        <v>21</v>
      </c>
      <c r="CD83" s="51">
        <f>data!$G28</f>
        <v>100</v>
      </c>
      <c r="CE83" s="75">
        <f t="shared" si="9"/>
        <v>366.6666667</v>
      </c>
      <c r="CF83" s="76">
        <f t="shared" si="10"/>
        <v>0.7639949109</v>
      </c>
      <c r="CG83" s="76">
        <f t="shared" si="11"/>
        <v>0.05597964377</v>
      </c>
      <c r="CH83" s="77">
        <f t="shared" si="12"/>
        <v>6550</v>
      </c>
      <c r="CI83" s="75">
        <f t="shared" si="13"/>
        <v>36666.66667</v>
      </c>
      <c r="CJ83" s="77">
        <f t="shared" si="14"/>
        <v>1240</v>
      </c>
      <c r="CK83" s="25">
        <f t="shared" si="15"/>
        <v>5.282258065</v>
      </c>
      <c r="CL83" s="75">
        <f t="shared" si="16"/>
        <v>9085.761865</v>
      </c>
      <c r="CM83" s="15"/>
      <c r="CN83" s="15"/>
      <c r="CO83" s="15"/>
      <c r="CP83" s="15"/>
    </row>
    <row r="84" ht="14.25" customHeight="1">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8"/>
      <c r="CB84" s="51">
        <v>8.0</v>
      </c>
      <c r="CC84" s="51">
        <f>data!$F29</f>
        <v>22</v>
      </c>
      <c r="CD84" s="51">
        <f>data!$G29</f>
        <v>139</v>
      </c>
      <c r="CE84" s="75">
        <f t="shared" si="9"/>
        <v>733.3333333</v>
      </c>
      <c r="CF84" s="76">
        <f t="shared" si="10"/>
        <v>0.7783140283</v>
      </c>
      <c r="CG84" s="76">
        <f t="shared" si="11"/>
        <v>0.1132561133</v>
      </c>
      <c r="CH84" s="77">
        <f t="shared" si="12"/>
        <v>6475</v>
      </c>
      <c r="CI84" s="75">
        <f t="shared" si="13"/>
        <v>101933.3333</v>
      </c>
      <c r="CJ84" s="77">
        <f t="shared" si="14"/>
        <v>1260</v>
      </c>
      <c r="CK84" s="25">
        <f t="shared" si="15"/>
        <v>5.138888889</v>
      </c>
      <c r="CL84" s="75">
        <f t="shared" si="16"/>
        <v>25485.44026</v>
      </c>
      <c r="CM84" s="15"/>
      <c r="CN84" s="15"/>
      <c r="CO84" s="15"/>
      <c r="CP84" s="15"/>
    </row>
    <row r="85" ht="14.25" customHeight="1">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c r="BY85" s="15"/>
      <c r="BZ85" s="15"/>
      <c r="CA85" s="8"/>
      <c r="CB85" s="51">
        <v>9.0</v>
      </c>
      <c r="CC85" s="51">
        <f>data!$F30</f>
        <v>23</v>
      </c>
      <c r="CD85" s="51">
        <f>data!$G30</f>
        <v>165</v>
      </c>
      <c r="CE85" s="75">
        <f t="shared" si="9"/>
        <v>1100</v>
      </c>
      <c r="CF85" s="76">
        <f t="shared" si="10"/>
        <v>0.79296875</v>
      </c>
      <c r="CG85" s="76">
        <f t="shared" si="11"/>
        <v>0.171875</v>
      </c>
      <c r="CH85" s="77">
        <f t="shared" si="12"/>
        <v>6400</v>
      </c>
      <c r="CI85" s="75">
        <f t="shared" si="13"/>
        <v>181500</v>
      </c>
      <c r="CJ85" s="77">
        <f t="shared" si="14"/>
        <v>1280</v>
      </c>
      <c r="CK85" s="25">
        <f t="shared" si="15"/>
        <v>5</v>
      </c>
      <c r="CL85" s="75">
        <f t="shared" si="16"/>
        <v>45777.3399</v>
      </c>
      <c r="CM85" s="15"/>
      <c r="CN85" s="15"/>
      <c r="CO85" s="15"/>
      <c r="CP85" s="15"/>
    </row>
    <row r="86" ht="14.25" customHeight="1">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c r="BQ86" s="15"/>
      <c r="BR86" s="15"/>
      <c r="BS86" s="15"/>
      <c r="BT86" s="15"/>
      <c r="BU86" s="15"/>
      <c r="BV86" s="15"/>
      <c r="BW86" s="15"/>
      <c r="BX86" s="15"/>
      <c r="BY86" s="15"/>
      <c r="BZ86" s="15"/>
      <c r="CA86" s="8"/>
      <c r="CB86" s="51">
        <v>10.0</v>
      </c>
      <c r="CC86" s="51">
        <f>data!$F31</f>
        <v>24</v>
      </c>
      <c r="CD86" s="51">
        <f>data!$G31</f>
        <v>196</v>
      </c>
      <c r="CE86" s="75">
        <f t="shared" si="9"/>
        <v>1466.666667</v>
      </c>
      <c r="CF86" s="76">
        <f t="shared" si="10"/>
        <v>0.8079710145</v>
      </c>
      <c r="CG86" s="76">
        <f t="shared" si="11"/>
        <v>0.231884058</v>
      </c>
      <c r="CH86" s="77">
        <f t="shared" si="12"/>
        <v>6325</v>
      </c>
      <c r="CI86" s="75">
        <f t="shared" si="13"/>
        <v>287466.6667</v>
      </c>
      <c r="CJ86" s="77">
        <f t="shared" si="14"/>
        <v>1300</v>
      </c>
      <c r="CK86" s="25">
        <f t="shared" si="15"/>
        <v>4.865384615</v>
      </c>
      <c r="CL86" s="75">
        <f t="shared" si="16"/>
        <v>73126.4574</v>
      </c>
      <c r="CM86" s="15"/>
      <c r="CN86" s="15"/>
      <c r="CO86" s="15"/>
      <c r="CP86" s="15"/>
    </row>
    <row r="87" ht="14.25" customHeight="1">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c r="BY87" s="15"/>
      <c r="BZ87" s="15"/>
      <c r="CA87" s="8"/>
      <c r="CB87" s="51">
        <v>11.0</v>
      </c>
      <c r="CC87" s="51">
        <f>data!$F32</f>
        <v>25</v>
      </c>
      <c r="CD87" s="51">
        <f>data!$G32</f>
        <v>210</v>
      </c>
      <c r="CE87" s="75">
        <f t="shared" si="9"/>
        <v>1833.333333</v>
      </c>
      <c r="CF87" s="76">
        <f t="shared" si="10"/>
        <v>0.8233333333</v>
      </c>
      <c r="CG87" s="76">
        <f t="shared" si="11"/>
        <v>0.2933333333</v>
      </c>
      <c r="CH87" s="77">
        <f t="shared" si="12"/>
        <v>6250</v>
      </c>
      <c r="CI87" s="75">
        <f t="shared" si="13"/>
        <v>385000</v>
      </c>
      <c r="CJ87" s="77">
        <f t="shared" si="14"/>
        <v>1320</v>
      </c>
      <c r="CK87" s="25">
        <f t="shared" si="15"/>
        <v>4.734848485</v>
      </c>
      <c r="CL87" s="75">
        <f t="shared" si="16"/>
        <v>98759.51417</v>
      </c>
      <c r="CM87" s="15"/>
      <c r="CN87" s="15"/>
      <c r="CO87" s="15"/>
      <c r="CP87" s="15"/>
    </row>
    <row r="88" ht="14.25" customHeight="1">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8"/>
      <c r="CB88" s="51">
        <v>12.0</v>
      </c>
      <c r="CC88" s="51">
        <f>data!$F33</f>
        <v>26</v>
      </c>
      <c r="CD88" s="51">
        <f>data!$G33</f>
        <v>215</v>
      </c>
      <c r="CE88" s="75">
        <f t="shared" si="9"/>
        <v>2200</v>
      </c>
      <c r="CF88" s="76">
        <f t="shared" si="10"/>
        <v>0.8390688259</v>
      </c>
      <c r="CG88" s="76">
        <f t="shared" si="11"/>
        <v>0.3562753036</v>
      </c>
      <c r="CH88" s="77">
        <f t="shared" si="12"/>
        <v>6175</v>
      </c>
      <c r="CI88" s="75">
        <f t="shared" si="13"/>
        <v>473000</v>
      </c>
      <c r="CJ88" s="77">
        <f t="shared" si="14"/>
        <v>1340</v>
      </c>
      <c r="CK88" s="25">
        <f t="shared" si="15"/>
        <v>4.608208955</v>
      </c>
      <c r="CL88" s="75">
        <f t="shared" si="16"/>
        <v>122329.5537</v>
      </c>
      <c r="CM88" s="15"/>
      <c r="CN88" s="15"/>
      <c r="CO88" s="15"/>
      <c r="CP88" s="15"/>
    </row>
    <row r="89" ht="14.25" customHeight="1">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8"/>
      <c r="CB89" s="51">
        <v>13.0</v>
      </c>
      <c r="CC89" s="51">
        <f>data!$F34</f>
        <v>27</v>
      </c>
      <c r="CD89" s="51">
        <f>data!$G34</f>
        <v>210</v>
      </c>
      <c r="CE89" s="75">
        <f t="shared" si="9"/>
        <v>2566.666667</v>
      </c>
      <c r="CF89" s="76">
        <f t="shared" si="10"/>
        <v>0.8551912568</v>
      </c>
      <c r="CG89" s="76">
        <f t="shared" si="11"/>
        <v>0.4207650273</v>
      </c>
      <c r="CH89" s="77">
        <f t="shared" si="12"/>
        <v>6100</v>
      </c>
      <c r="CI89" s="75">
        <f t="shared" si="13"/>
        <v>539000</v>
      </c>
      <c r="CJ89" s="77">
        <f t="shared" si="14"/>
        <v>1360</v>
      </c>
      <c r="CK89" s="25">
        <f t="shared" si="15"/>
        <v>4.485294118</v>
      </c>
      <c r="CL89" s="75">
        <f t="shared" si="16"/>
        <v>140518.8498</v>
      </c>
      <c r="CM89" s="15"/>
      <c r="CN89" s="15"/>
      <c r="CO89" s="15"/>
      <c r="CP89" s="15"/>
    </row>
    <row r="90" ht="14.25" customHeight="1">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c r="BY90" s="15"/>
      <c r="BZ90" s="15"/>
      <c r="CA90" s="8"/>
      <c r="CB90" s="51">
        <v>14.0</v>
      </c>
      <c r="CC90" s="51">
        <f>data!$F35</f>
        <v>28</v>
      </c>
      <c r="CD90" s="51">
        <f>data!$G35</f>
        <v>181</v>
      </c>
      <c r="CE90" s="75">
        <f t="shared" si="9"/>
        <v>2933.333333</v>
      </c>
      <c r="CF90" s="76">
        <f t="shared" si="10"/>
        <v>0.8717150761</v>
      </c>
      <c r="CG90" s="76">
        <f t="shared" si="11"/>
        <v>0.4868603043</v>
      </c>
      <c r="CH90" s="77">
        <f t="shared" si="12"/>
        <v>6025</v>
      </c>
      <c r="CI90" s="75">
        <f t="shared" si="13"/>
        <v>530933.3333</v>
      </c>
      <c r="CJ90" s="77">
        <f t="shared" si="14"/>
        <v>1380</v>
      </c>
      <c r="CK90" s="25">
        <f t="shared" si="15"/>
        <v>4.365942029</v>
      </c>
      <c r="CL90" s="75">
        <f t="shared" si="16"/>
        <v>139504.2602</v>
      </c>
      <c r="CM90" s="15"/>
      <c r="CN90" s="15"/>
      <c r="CO90" s="15"/>
      <c r="CP90" s="15"/>
    </row>
    <row r="91" ht="14.25" customHeight="1">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c r="BY91" s="15"/>
      <c r="BZ91" s="15"/>
      <c r="CA91" s="8"/>
      <c r="CB91" s="51">
        <v>15.0</v>
      </c>
      <c r="CC91" s="51">
        <f>data!$F36</f>
        <v>29</v>
      </c>
      <c r="CD91" s="51">
        <f>data!$G36</f>
        <v>150</v>
      </c>
      <c r="CE91" s="75">
        <f t="shared" si="9"/>
        <v>3300</v>
      </c>
      <c r="CF91" s="76">
        <f t="shared" si="10"/>
        <v>0.8886554622</v>
      </c>
      <c r="CG91" s="76">
        <f t="shared" si="11"/>
        <v>0.5546218487</v>
      </c>
      <c r="CH91" s="77">
        <f t="shared" si="12"/>
        <v>5950</v>
      </c>
      <c r="CI91" s="75">
        <f t="shared" si="13"/>
        <v>495000</v>
      </c>
      <c r="CJ91" s="77">
        <f t="shared" si="14"/>
        <v>1400</v>
      </c>
      <c r="CK91" s="25">
        <f t="shared" si="15"/>
        <v>4.25</v>
      </c>
      <c r="CL91" s="75">
        <f t="shared" si="16"/>
        <v>131063.8298</v>
      </c>
      <c r="CM91" s="15"/>
      <c r="CN91" s="15"/>
      <c r="CO91" s="15"/>
      <c r="CP91" s="15"/>
    </row>
    <row r="92" ht="14.25" customHeight="1">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8"/>
      <c r="CB92" s="51">
        <v>16.0</v>
      </c>
      <c r="CC92" s="51">
        <f>data!$F37</f>
        <v>30</v>
      </c>
      <c r="CD92" s="51">
        <f>data!$G37</f>
        <v>120</v>
      </c>
      <c r="CE92" s="75">
        <f t="shared" si="9"/>
        <v>3666.666667</v>
      </c>
      <c r="CF92" s="76">
        <f t="shared" si="10"/>
        <v>0.9060283688</v>
      </c>
      <c r="CG92" s="76">
        <f t="shared" si="11"/>
        <v>0.6241134752</v>
      </c>
      <c r="CH92" s="77">
        <f t="shared" si="12"/>
        <v>5875</v>
      </c>
      <c r="CI92" s="75">
        <f t="shared" si="13"/>
        <v>440000</v>
      </c>
      <c r="CJ92" s="77">
        <f t="shared" si="14"/>
        <v>1420</v>
      </c>
      <c r="CK92" s="25">
        <f t="shared" si="15"/>
        <v>4.137323944</v>
      </c>
      <c r="CL92" s="75">
        <f t="shared" si="16"/>
        <v>117379.2564</v>
      </c>
      <c r="CM92" s="15"/>
      <c r="CN92" s="15"/>
      <c r="CO92" s="15"/>
      <c r="CP92" s="15"/>
    </row>
    <row r="93" ht="14.25" customHeight="1">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8"/>
      <c r="CB93" s="51">
        <v>17.0</v>
      </c>
      <c r="CC93" s="51">
        <f>data!$F38</f>
        <v>31</v>
      </c>
      <c r="CD93" s="51">
        <f>data!$G38</f>
        <v>75</v>
      </c>
      <c r="CE93" s="75">
        <f t="shared" si="9"/>
        <v>4033.333333</v>
      </c>
      <c r="CF93" s="76">
        <f t="shared" si="10"/>
        <v>0.9238505747</v>
      </c>
      <c r="CG93" s="76">
        <f t="shared" si="11"/>
        <v>0.6954022989</v>
      </c>
      <c r="CH93" s="77">
        <f t="shared" si="12"/>
        <v>5800</v>
      </c>
      <c r="CI93" s="75">
        <f t="shared" si="13"/>
        <v>302500</v>
      </c>
      <c r="CJ93" s="77">
        <f t="shared" si="14"/>
        <v>1440</v>
      </c>
      <c r="CK93" s="25">
        <f t="shared" si="15"/>
        <v>4.027777778</v>
      </c>
      <c r="CL93" s="75">
        <f t="shared" si="16"/>
        <v>81293.93468</v>
      </c>
      <c r="CM93" s="15"/>
      <c r="CN93" s="15"/>
      <c r="CO93" s="15"/>
      <c r="CP93" s="15"/>
    </row>
    <row r="94" ht="14.2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8"/>
      <c r="CB94" s="51">
        <v>18.0</v>
      </c>
      <c r="CC94" s="51">
        <f>data!$F39</f>
        <v>32</v>
      </c>
      <c r="CD94" s="51">
        <f>data!$G39</f>
        <v>35</v>
      </c>
      <c r="CE94" s="75">
        <f t="shared" si="9"/>
        <v>4400</v>
      </c>
      <c r="CF94" s="76">
        <f t="shared" si="10"/>
        <v>0.942139738</v>
      </c>
      <c r="CG94" s="76">
        <f t="shared" si="11"/>
        <v>0.768558952</v>
      </c>
      <c r="CH94" s="77">
        <f t="shared" si="12"/>
        <v>5725</v>
      </c>
      <c r="CI94" s="75">
        <f t="shared" si="13"/>
        <v>154000</v>
      </c>
      <c r="CJ94" s="77">
        <f t="shared" si="14"/>
        <v>1460</v>
      </c>
      <c r="CK94" s="25">
        <f t="shared" si="15"/>
        <v>3.921232877</v>
      </c>
      <c r="CL94" s="75">
        <f t="shared" si="16"/>
        <v>41685.28389</v>
      </c>
      <c r="CM94" s="15"/>
      <c r="CN94" s="15"/>
      <c r="CO94" s="15"/>
      <c r="CP94" s="15"/>
    </row>
    <row r="95" ht="14.2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8"/>
      <c r="CB95" s="51">
        <v>19.0</v>
      </c>
      <c r="CC95" s="51">
        <f>data!$F40</f>
        <v>33</v>
      </c>
      <c r="CD95" s="51">
        <f>data!$G40</f>
        <v>11</v>
      </c>
      <c r="CE95" s="75">
        <f t="shared" si="9"/>
        <v>4766.666667</v>
      </c>
      <c r="CF95" s="76">
        <f t="shared" si="10"/>
        <v>0.9609144543</v>
      </c>
      <c r="CG95" s="76">
        <f t="shared" si="11"/>
        <v>0.8436578171</v>
      </c>
      <c r="CH95" s="77">
        <f t="shared" si="12"/>
        <v>5650</v>
      </c>
      <c r="CI95" s="75">
        <f t="shared" si="13"/>
        <v>52433.33333</v>
      </c>
      <c r="CJ95" s="77">
        <f t="shared" si="14"/>
        <v>1480</v>
      </c>
      <c r="CK95" s="25">
        <f t="shared" si="15"/>
        <v>3.817567568</v>
      </c>
      <c r="CL95" s="75">
        <f t="shared" si="16"/>
        <v>14293.4152</v>
      </c>
      <c r="CM95" s="15"/>
      <c r="CN95" s="15"/>
      <c r="CO95" s="15"/>
      <c r="CP95" s="15"/>
    </row>
    <row r="96" ht="14.25" customHeight="1">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8"/>
      <c r="CB96" s="51">
        <v>20.0</v>
      </c>
      <c r="CC96" s="51">
        <f>data!$F41</f>
        <v>34</v>
      </c>
      <c r="CD96" s="51">
        <f>data!$G41</f>
        <v>6</v>
      </c>
      <c r="CE96" s="75">
        <f t="shared" si="9"/>
        <v>5133.333333</v>
      </c>
      <c r="CF96" s="76">
        <f t="shared" si="10"/>
        <v>0.9801943199</v>
      </c>
      <c r="CG96" s="76">
        <f t="shared" si="11"/>
        <v>0.9207772795</v>
      </c>
      <c r="CH96" s="77">
        <f t="shared" si="12"/>
        <v>5575</v>
      </c>
      <c r="CI96" s="75">
        <f t="shared" si="13"/>
        <v>30800</v>
      </c>
      <c r="CJ96" s="77">
        <f t="shared" si="14"/>
        <v>1500</v>
      </c>
      <c r="CK96" s="25">
        <f t="shared" si="15"/>
        <v>3.716666667</v>
      </c>
      <c r="CL96" s="75">
        <f t="shared" si="16"/>
        <v>8454.441479</v>
      </c>
      <c r="CM96" s="15"/>
      <c r="CN96" s="15"/>
      <c r="CO96" s="15"/>
      <c r="CP96" s="15"/>
    </row>
    <row r="97" ht="14.25" customHeight="1">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8"/>
      <c r="CB97" s="51">
        <v>21.0</v>
      </c>
      <c r="CC97" s="51">
        <f>data!$F42</f>
        <v>35</v>
      </c>
      <c r="CD97" s="51">
        <f>data!$G42</f>
        <v>4</v>
      </c>
      <c r="CE97" s="75">
        <f t="shared" si="9"/>
        <v>5500</v>
      </c>
      <c r="CF97" s="76">
        <f t="shared" si="10"/>
        <v>1</v>
      </c>
      <c r="CG97" s="76">
        <f t="shared" si="11"/>
        <v>1</v>
      </c>
      <c r="CH97" s="77">
        <f t="shared" si="12"/>
        <v>5500</v>
      </c>
      <c r="CI97" s="75">
        <f t="shared" si="13"/>
        <v>22000</v>
      </c>
      <c r="CJ97" s="77">
        <f t="shared" si="14"/>
        <v>1520</v>
      </c>
      <c r="CK97" s="25">
        <f t="shared" si="15"/>
        <v>3.618421053</v>
      </c>
      <c r="CL97" s="75">
        <f t="shared" si="16"/>
        <v>6080</v>
      </c>
      <c r="CM97" s="15"/>
      <c r="CN97" s="15"/>
      <c r="CO97" s="15"/>
      <c r="CP97" s="15"/>
    </row>
    <row r="98" ht="14.25" customHeight="1">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8"/>
      <c r="CB98" s="51">
        <v>22.0</v>
      </c>
      <c r="CC98" s="51">
        <f>data!$F43</f>
        <v>36</v>
      </c>
      <c r="CD98" s="51">
        <f>data!$G43</f>
        <v>0</v>
      </c>
      <c r="CE98" s="75">
        <f t="shared" si="9"/>
        <v>5866.666667</v>
      </c>
      <c r="CF98" s="76">
        <f t="shared" si="10"/>
        <v>1</v>
      </c>
      <c r="CG98" s="76">
        <f t="shared" si="11"/>
        <v>1</v>
      </c>
      <c r="CH98" s="77">
        <f t="shared" si="12"/>
        <v>5425</v>
      </c>
      <c r="CI98" s="75">
        <f t="shared" si="13"/>
        <v>0</v>
      </c>
      <c r="CJ98" s="77">
        <f t="shared" si="14"/>
        <v>1540</v>
      </c>
      <c r="CK98" s="25">
        <f t="shared" si="15"/>
        <v>3.522727273</v>
      </c>
      <c r="CL98" s="75">
        <f t="shared" si="16"/>
        <v>0</v>
      </c>
      <c r="CM98" s="15"/>
      <c r="CN98" s="15"/>
      <c r="CO98" s="15"/>
      <c r="CP98" s="15"/>
    </row>
    <row r="99" ht="14.25" customHeight="1">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8"/>
      <c r="CB99" s="51">
        <v>23.0</v>
      </c>
      <c r="CC99" s="51">
        <f>data!$F44</f>
        <v>37</v>
      </c>
      <c r="CD99" s="51">
        <f>data!$G44</f>
        <v>0</v>
      </c>
      <c r="CE99" s="75">
        <f t="shared" si="9"/>
        <v>6233.333333</v>
      </c>
      <c r="CF99" s="76">
        <f t="shared" si="10"/>
        <v>1</v>
      </c>
      <c r="CG99" s="76">
        <f t="shared" si="11"/>
        <v>1</v>
      </c>
      <c r="CH99" s="77">
        <f t="shared" si="12"/>
        <v>5350</v>
      </c>
      <c r="CI99" s="75">
        <f t="shared" si="13"/>
        <v>0</v>
      </c>
      <c r="CJ99" s="77">
        <f t="shared" si="14"/>
        <v>1560</v>
      </c>
      <c r="CK99" s="25">
        <f t="shared" si="15"/>
        <v>3.429487179</v>
      </c>
      <c r="CL99" s="75">
        <f t="shared" si="16"/>
        <v>0</v>
      </c>
      <c r="CM99" s="15"/>
      <c r="CN99" s="15"/>
      <c r="CO99" s="15"/>
      <c r="CP99" s="15"/>
    </row>
    <row r="100" ht="14.25" customHeight="1">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c r="BY100" s="15"/>
      <c r="BZ100" s="15"/>
      <c r="CA100" s="8"/>
      <c r="CB100" s="51">
        <v>24.0</v>
      </c>
      <c r="CC100" s="51">
        <f>data!$F45</f>
        <v>38</v>
      </c>
      <c r="CD100" s="51">
        <f>data!$G45</f>
        <v>0</v>
      </c>
      <c r="CE100" s="75">
        <f t="shared" si="9"/>
        <v>6600</v>
      </c>
      <c r="CF100" s="76">
        <f t="shared" si="10"/>
        <v>1</v>
      </c>
      <c r="CG100" s="76">
        <f t="shared" si="11"/>
        <v>1</v>
      </c>
      <c r="CH100" s="77">
        <f t="shared" si="12"/>
        <v>5275</v>
      </c>
      <c r="CI100" s="75">
        <f t="shared" si="13"/>
        <v>0</v>
      </c>
      <c r="CJ100" s="77">
        <f t="shared" si="14"/>
        <v>1580</v>
      </c>
      <c r="CK100" s="25">
        <f t="shared" si="15"/>
        <v>3.338607595</v>
      </c>
      <c r="CL100" s="75">
        <f t="shared" si="16"/>
        <v>0</v>
      </c>
      <c r="CM100" s="15"/>
      <c r="CN100" s="15"/>
      <c r="CO100" s="15"/>
      <c r="CP100" s="15"/>
    </row>
    <row r="101" ht="14.25" customHeight="1">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c r="BY101" s="15"/>
      <c r="BZ101" s="15"/>
      <c r="CA101" s="8"/>
      <c r="CB101" s="51">
        <v>25.0</v>
      </c>
      <c r="CC101" s="51">
        <f>data!$F46</f>
        <v>39</v>
      </c>
      <c r="CD101" s="51">
        <f>data!$G46</f>
        <v>0</v>
      </c>
      <c r="CE101" s="75">
        <f t="shared" si="9"/>
        <v>6966.666667</v>
      </c>
      <c r="CF101" s="76">
        <f t="shared" si="10"/>
        <v>1</v>
      </c>
      <c r="CG101" s="76">
        <f t="shared" si="11"/>
        <v>1</v>
      </c>
      <c r="CH101" s="77">
        <f t="shared" si="12"/>
        <v>5200</v>
      </c>
      <c r="CI101" s="75">
        <f t="shared" si="13"/>
        <v>0</v>
      </c>
      <c r="CJ101" s="77">
        <f t="shared" si="14"/>
        <v>1600</v>
      </c>
      <c r="CK101" s="25">
        <f t="shared" si="15"/>
        <v>3.25</v>
      </c>
      <c r="CL101" s="75">
        <f t="shared" si="16"/>
        <v>0</v>
      </c>
      <c r="CM101" s="15"/>
      <c r="CN101" s="15"/>
      <c r="CO101" s="15"/>
      <c r="CP101" s="15"/>
    </row>
    <row r="102" ht="14.25" customHeight="1">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c r="BY102" s="15"/>
      <c r="BZ102" s="15"/>
      <c r="CA102" s="8"/>
      <c r="CB102" s="51">
        <v>26.0</v>
      </c>
      <c r="CC102" s="51">
        <f>data!$F47</f>
        <v>40</v>
      </c>
      <c r="CD102" s="51">
        <f>data!$G47</f>
        <v>0</v>
      </c>
      <c r="CE102" s="75">
        <f t="shared" si="9"/>
        <v>7333.333333</v>
      </c>
      <c r="CF102" s="76">
        <f t="shared" si="10"/>
        <v>1</v>
      </c>
      <c r="CG102" s="76">
        <f t="shared" si="11"/>
        <v>1</v>
      </c>
      <c r="CH102" s="77">
        <f t="shared" si="12"/>
        <v>5125</v>
      </c>
      <c r="CI102" s="75">
        <f t="shared" si="13"/>
        <v>0</v>
      </c>
      <c r="CJ102" s="77">
        <f t="shared" si="14"/>
        <v>1620</v>
      </c>
      <c r="CK102" s="25">
        <f t="shared" si="15"/>
        <v>3.163580247</v>
      </c>
      <c r="CL102" s="75">
        <f t="shared" si="16"/>
        <v>0</v>
      </c>
      <c r="CM102" s="15"/>
      <c r="CN102" s="15"/>
      <c r="CO102" s="15"/>
      <c r="CP102" s="15"/>
    </row>
    <row r="103" ht="14.25" customHeight="1">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8"/>
      <c r="CB103" s="51">
        <v>27.0</v>
      </c>
      <c r="CC103" s="51">
        <f>data!$F48</f>
        <v>41</v>
      </c>
      <c r="CD103" s="51">
        <f>data!$G48</f>
        <v>0</v>
      </c>
      <c r="CE103" s="75">
        <f t="shared" si="9"/>
        <v>7700</v>
      </c>
      <c r="CF103" s="76">
        <f t="shared" si="10"/>
        <v>1</v>
      </c>
      <c r="CG103" s="76">
        <f t="shared" si="11"/>
        <v>1</v>
      </c>
      <c r="CH103" s="77">
        <f t="shared" si="12"/>
        <v>5050</v>
      </c>
      <c r="CI103" s="75">
        <f t="shared" si="13"/>
        <v>0</v>
      </c>
      <c r="CJ103" s="77">
        <f t="shared" si="14"/>
        <v>1640</v>
      </c>
      <c r="CK103" s="25">
        <f t="shared" si="15"/>
        <v>3.079268293</v>
      </c>
      <c r="CL103" s="75">
        <f t="shared" si="16"/>
        <v>0</v>
      </c>
      <c r="CM103" s="15"/>
      <c r="CN103" s="15"/>
      <c r="CO103" s="15"/>
      <c r="CP103" s="15"/>
    </row>
    <row r="104" ht="14.25" customHeight="1">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c r="BY104" s="15"/>
      <c r="BZ104" s="15"/>
      <c r="CA104" s="8"/>
      <c r="CB104" s="51">
        <v>28.0</v>
      </c>
      <c r="CC104" s="51">
        <f>data!$F49</f>
        <v>42</v>
      </c>
      <c r="CD104" s="51">
        <f>data!$G49</f>
        <v>0</v>
      </c>
      <c r="CE104" s="75">
        <f t="shared" si="9"/>
        <v>8066.666667</v>
      </c>
      <c r="CF104" s="76">
        <f t="shared" si="10"/>
        <v>1</v>
      </c>
      <c r="CG104" s="76">
        <f t="shared" si="11"/>
        <v>1</v>
      </c>
      <c r="CH104" s="77">
        <f t="shared" si="12"/>
        <v>4975</v>
      </c>
      <c r="CI104" s="75">
        <f t="shared" si="13"/>
        <v>0</v>
      </c>
      <c r="CJ104" s="77">
        <f t="shared" si="14"/>
        <v>1660</v>
      </c>
      <c r="CK104" s="25">
        <f t="shared" si="15"/>
        <v>2.996987952</v>
      </c>
      <c r="CL104" s="75">
        <f t="shared" si="16"/>
        <v>0</v>
      </c>
      <c r="CM104" s="15"/>
      <c r="CN104" s="15"/>
      <c r="CO104" s="15"/>
      <c r="CP104" s="15"/>
    </row>
    <row r="105" ht="14.25" customHeight="1">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c r="BY105" s="15"/>
      <c r="BZ105" s="15"/>
      <c r="CA105" s="8"/>
      <c r="CB105" s="51">
        <v>29.0</v>
      </c>
      <c r="CC105" s="51">
        <f>data!$F50</f>
        <v>43</v>
      </c>
      <c r="CD105" s="51">
        <f>data!$G50</f>
        <v>0</v>
      </c>
      <c r="CE105" s="75">
        <f t="shared" si="9"/>
        <v>8433.333333</v>
      </c>
      <c r="CF105" s="76">
        <f t="shared" si="10"/>
        <v>1</v>
      </c>
      <c r="CG105" s="76">
        <f t="shared" si="11"/>
        <v>1</v>
      </c>
      <c r="CH105" s="77">
        <f t="shared" si="12"/>
        <v>4900</v>
      </c>
      <c r="CI105" s="75">
        <f t="shared" si="13"/>
        <v>0</v>
      </c>
      <c r="CJ105" s="77">
        <f t="shared" si="14"/>
        <v>1680</v>
      </c>
      <c r="CK105" s="25">
        <f t="shared" si="15"/>
        <v>2.916666667</v>
      </c>
      <c r="CL105" s="75">
        <f t="shared" si="16"/>
        <v>0</v>
      </c>
      <c r="CM105" s="15"/>
      <c r="CN105" s="15"/>
      <c r="CO105" s="15"/>
      <c r="CP105" s="15"/>
    </row>
    <row r="106" ht="14.25" customHeight="1">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c r="BY106" s="15"/>
      <c r="BZ106" s="15"/>
      <c r="CA106" s="8"/>
      <c r="CB106" s="51">
        <v>30.0</v>
      </c>
      <c r="CC106" s="51">
        <f>data!$F51</f>
        <v>44</v>
      </c>
      <c r="CD106" s="51">
        <f>data!$G51</f>
        <v>0</v>
      </c>
      <c r="CE106" s="75">
        <f t="shared" si="9"/>
        <v>8800</v>
      </c>
      <c r="CF106" s="76">
        <f t="shared" si="10"/>
        <v>1</v>
      </c>
      <c r="CG106" s="76">
        <f t="shared" si="11"/>
        <v>1</v>
      </c>
      <c r="CH106" s="77">
        <f t="shared" si="12"/>
        <v>4825</v>
      </c>
      <c r="CI106" s="75">
        <f t="shared" si="13"/>
        <v>0</v>
      </c>
      <c r="CJ106" s="77">
        <f t="shared" si="14"/>
        <v>1700</v>
      </c>
      <c r="CK106" s="25">
        <f t="shared" si="15"/>
        <v>2.838235294</v>
      </c>
      <c r="CL106" s="75">
        <f t="shared" si="16"/>
        <v>0</v>
      </c>
      <c r="CM106" s="15"/>
      <c r="CN106" s="15"/>
      <c r="CO106" s="15"/>
      <c r="CP106" s="15"/>
    </row>
    <row r="107" ht="14.25" customHeight="1">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15"/>
      <c r="BA107" s="15"/>
      <c r="BB107" s="15"/>
      <c r="BC107" s="15"/>
      <c r="BD107" s="15"/>
      <c r="BE107" s="15"/>
      <c r="BF107" s="15"/>
      <c r="BG107" s="15"/>
      <c r="BH107" s="15"/>
      <c r="BI107" s="15"/>
      <c r="BJ107" s="15"/>
      <c r="BK107" s="15"/>
      <c r="BL107" s="15"/>
      <c r="BM107" s="15"/>
      <c r="BN107" s="15"/>
      <c r="BO107" s="15"/>
      <c r="BP107" s="15"/>
      <c r="BQ107" s="15"/>
      <c r="BR107" s="15"/>
      <c r="BS107" s="15"/>
      <c r="BT107" s="15"/>
      <c r="BU107" s="15"/>
      <c r="BV107" s="15"/>
      <c r="BW107" s="15"/>
      <c r="BX107" s="15"/>
      <c r="BY107" s="15"/>
      <c r="BZ107" s="15"/>
      <c r="CA107" s="8"/>
      <c r="CB107" s="51">
        <v>31.0</v>
      </c>
      <c r="CC107" s="51">
        <f>data!$F52</f>
        <v>45</v>
      </c>
      <c r="CD107" s="51">
        <f>data!$G52</f>
        <v>0</v>
      </c>
      <c r="CE107" s="75">
        <f t="shared" si="9"/>
        <v>9166.666667</v>
      </c>
      <c r="CF107" s="76">
        <f t="shared" si="10"/>
        <v>1</v>
      </c>
      <c r="CG107" s="76">
        <f t="shared" si="11"/>
        <v>1</v>
      </c>
      <c r="CH107" s="77">
        <f t="shared" si="12"/>
        <v>4750</v>
      </c>
      <c r="CI107" s="75">
        <f t="shared" si="13"/>
        <v>0</v>
      </c>
      <c r="CJ107" s="77">
        <f t="shared" si="14"/>
        <v>1720</v>
      </c>
      <c r="CK107" s="25">
        <f t="shared" si="15"/>
        <v>2.761627907</v>
      </c>
      <c r="CL107" s="75">
        <f t="shared" si="16"/>
        <v>0</v>
      </c>
      <c r="CM107" s="15"/>
      <c r="CN107" s="15"/>
      <c r="CO107" s="15"/>
      <c r="CP107" s="15"/>
    </row>
    <row r="108" ht="14.25" customHeight="1">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c r="BC108" s="15"/>
      <c r="BD108" s="15"/>
      <c r="BE108" s="15"/>
      <c r="BF108" s="15"/>
      <c r="BG108" s="15"/>
      <c r="BH108" s="15"/>
      <c r="BI108" s="15"/>
      <c r="BJ108" s="15"/>
      <c r="BK108" s="15"/>
      <c r="BL108" s="15"/>
      <c r="BM108" s="15"/>
      <c r="BN108" s="15"/>
      <c r="BO108" s="15"/>
      <c r="BP108" s="15"/>
      <c r="BQ108" s="15"/>
      <c r="BR108" s="15"/>
      <c r="BS108" s="15"/>
      <c r="BT108" s="15"/>
      <c r="BU108" s="15"/>
      <c r="BV108" s="15"/>
      <c r="BW108" s="15"/>
      <c r="BX108" s="15"/>
      <c r="BY108" s="15"/>
      <c r="BZ108" s="15"/>
      <c r="CA108" s="8"/>
      <c r="CB108" s="51"/>
      <c r="CC108" s="51"/>
      <c r="CD108" s="51">
        <f>SUM(CD77:CD107)</f>
        <v>1817</v>
      </c>
      <c r="CE108" s="51"/>
      <c r="CF108" s="51"/>
      <c r="CG108" s="51"/>
      <c r="CH108" s="51"/>
      <c r="CI108" s="46">
        <f>SUM(CI77:CI107)</f>
        <v>4032233.333</v>
      </c>
      <c r="CJ108" s="24"/>
      <c r="CK108" s="24"/>
      <c r="CL108" s="106">
        <f>SUM(CL77:CL107)</f>
        <v>1054837.339</v>
      </c>
      <c r="CM108" s="15"/>
      <c r="CN108" s="15"/>
      <c r="CO108" s="15"/>
      <c r="CP108" s="15"/>
    </row>
    <row r="109" ht="14.25" customHeight="1">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8"/>
      <c r="CB109" s="8"/>
      <c r="CC109" s="8"/>
      <c r="CD109" s="8"/>
      <c r="CE109" s="8"/>
      <c r="CF109" s="8"/>
      <c r="CG109" s="8"/>
      <c r="CH109" s="8"/>
      <c r="CI109" s="8"/>
      <c r="CJ109" s="8"/>
      <c r="CK109" s="8"/>
      <c r="CL109" s="8"/>
      <c r="CM109" s="15"/>
      <c r="CN109" s="15"/>
      <c r="CO109" s="15"/>
      <c r="CP109" s="15"/>
    </row>
    <row r="110" ht="14.25" customHeight="1">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c r="BC110" s="15"/>
      <c r="BD110" s="15"/>
      <c r="BE110" s="15"/>
      <c r="BF110" s="15"/>
      <c r="BG110" s="15"/>
      <c r="BH110" s="15"/>
      <c r="BI110" s="15"/>
      <c r="BJ110" s="15"/>
      <c r="BK110" s="15"/>
      <c r="BL110" s="15"/>
      <c r="BM110" s="15"/>
      <c r="BN110" s="15"/>
      <c r="BO110" s="15"/>
      <c r="BP110" s="15"/>
      <c r="BQ110" s="15"/>
      <c r="BR110" s="15"/>
      <c r="BS110" s="15"/>
      <c r="BT110" s="15"/>
      <c r="BU110" s="15"/>
      <c r="BV110" s="15"/>
      <c r="BW110" s="15"/>
      <c r="BX110" s="15"/>
      <c r="BY110" s="15"/>
      <c r="BZ110" s="15"/>
      <c r="CA110" s="7" t="s">
        <v>645</v>
      </c>
      <c r="CB110" s="8"/>
      <c r="CC110" s="8"/>
      <c r="CD110" s="8"/>
      <c r="CE110" s="8"/>
      <c r="CF110" s="8" t="str">
        <f>data!I7</f>
        <v>International</v>
      </c>
      <c r="CG110" s="8"/>
      <c r="CH110" s="8"/>
      <c r="CI110" s="8"/>
      <c r="CJ110" s="8"/>
      <c r="CK110" s="8"/>
      <c r="CL110" s="8"/>
      <c r="CM110" s="15"/>
      <c r="CN110" s="15"/>
      <c r="CO110" s="15"/>
      <c r="CP110" s="15"/>
    </row>
    <row r="111" ht="14.25" customHeight="1">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c r="AL111" s="15"/>
      <c r="AM111" s="15"/>
      <c r="AN111" s="15"/>
      <c r="AO111" s="15"/>
      <c r="AP111" s="15"/>
      <c r="AQ111" s="15"/>
      <c r="AR111" s="15"/>
      <c r="AS111" s="15"/>
      <c r="AT111" s="15"/>
      <c r="AU111" s="15"/>
      <c r="AV111" s="15"/>
      <c r="AW111" s="15"/>
      <c r="AX111" s="15"/>
      <c r="AY111" s="15"/>
      <c r="AZ111" s="15"/>
      <c r="BA111" s="15"/>
      <c r="BB111" s="15"/>
      <c r="BC111" s="15"/>
      <c r="BD111" s="15"/>
      <c r="BE111" s="15"/>
      <c r="BF111" s="15"/>
      <c r="BG111" s="15"/>
      <c r="BH111" s="15"/>
      <c r="BI111" s="15"/>
      <c r="BJ111" s="15"/>
      <c r="BK111" s="15"/>
      <c r="BL111" s="15"/>
      <c r="BM111" s="15"/>
      <c r="BN111" s="15"/>
      <c r="BO111" s="15"/>
      <c r="BP111" s="15"/>
      <c r="BQ111" s="15"/>
      <c r="BR111" s="15"/>
      <c r="BS111" s="15"/>
      <c r="BT111" s="15"/>
      <c r="BU111" s="15"/>
      <c r="BV111" s="15"/>
      <c r="BW111" s="15"/>
      <c r="BX111" s="15"/>
      <c r="BY111" s="15"/>
      <c r="BZ111" s="15"/>
      <c r="CA111" s="7"/>
      <c r="CB111" s="8"/>
      <c r="CC111" s="8"/>
      <c r="CD111" s="8"/>
      <c r="CE111" s="8"/>
      <c r="CF111" s="8"/>
      <c r="CG111" s="8"/>
      <c r="CH111" s="8"/>
      <c r="CI111" s="8"/>
      <c r="CJ111" s="8"/>
      <c r="CK111" s="8"/>
      <c r="CL111" s="8"/>
      <c r="CM111" s="15"/>
      <c r="CN111" s="15"/>
      <c r="CO111" s="15"/>
      <c r="CP111" s="15"/>
    </row>
    <row r="112" ht="14.25" customHeight="1">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c r="BC112" s="15"/>
      <c r="BD112" s="15"/>
      <c r="BE112" s="15"/>
      <c r="BF112" s="15"/>
      <c r="BG112" s="15"/>
      <c r="BH112" s="15"/>
      <c r="BI112" s="15"/>
      <c r="BJ112" s="15"/>
      <c r="BK112" s="15"/>
      <c r="BL112" s="15"/>
      <c r="BM112" s="15"/>
      <c r="BN112" s="15"/>
      <c r="BO112" s="15"/>
      <c r="BP112" s="15"/>
      <c r="BQ112" s="15"/>
      <c r="BR112" s="15"/>
      <c r="BS112" s="15"/>
      <c r="BT112" s="15"/>
      <c r="BU112" s="15"/>
      <c r="BV112" s="15"/>
      <c r="BW112" s="15"/>
      <c r="BX112" s="15"/>
      <c r="BY112" s="15"/>
      <c r="BZ112" s="15"/>
      <c r="CA112" s="7"/>
      <c r="CB112" s="17" t="s">
        <v>646</v>
      </c>
      <c r="CC112" s="18">
        <f>'Fixed Capacity unit'!$H$27</f>
        <v>4800</v>
      </c>
      <c r="CD112" s="19"/>
      <c r="CE112" s="20" t="s">
        <v>5</v>
      </c>
      <c r="CF112" s="21">
        <f>$CI$163/$CL$163</f>
        <v>3.156805858</v>
      </c>
      <c r="CG112" s="8"/>
      <c r="CH112" s="8"/>
      <c r="CI112" s="8"/>
      <c r="CJ112" s="8"/>
      <c r="CK112" s="8"/>
      <c r="CL112" s="8"/>
      <c r="CM112" s="15"/>
      <c r="CN112" s="15"/>
      <c r="CO112" s="15"/>
      <c r="CP112" s="15"/>
    </row>
    <row r="113" ht="14.25" customHeight="1">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c r="AL113" s="15"/>
      <c r="AM113" s="15"/>
      <c r="AN113" s="15"/>
      <c r="AO113" s="15"/>
      <c r="AP113" s="15"/>
      <c r="AQ113" s="15"/>
      <c r="AR113" s="15"/>
      <c r="AS113" s="15"/>
      <c r="AT113" s="15"/>
      <c r="AU113" s="15"/>
      <c r="AV113" s="15"/>
      <c r="AW113" s="15"/>
      <c r="AX113" s="15"/>
      <c r="AY113" s="15"/>
      <c r="AZ113" s="15"/>
      <c r="BA113" s="15"/>
      <c r="BB113" s="15"/>
      <c r="BC113" s="15"/>
      <c r="BD113" s="15"/>
      <c r="BE113" s="15"/>
      <c r="BF113" s="15"/>
      <c r="BG113" s="15"/>
      <c r="BH113" s="15"/>
      <c r="BI113" s="15"/>
      <c r="BJ113" s="15"/>
      <c r="BK113" s="15"/>
      <c r="BL113" s="15"/>
      <c r="BM113" s="15"/>
      <c r="BN113" s="15"/>
      <c r="BO113" s="15"/>
      <c r="BP113" s="15"/>
      <c r="BQ113" s="15"/>
      <c r="BR113" s="15"/>
      <c r="BS113" s="15"/>
      <c r="BT113" s="15"/>
      <c r="BU113" s="15"/>
      <c r="BV113" s="15"/>
      <c r="BW113" s="15"/>
      <c r="BX113" s="15"/>
      <c r="BY113" s="15"/>
      <c r="BZ113" s="15"/>
      <c r="CA113" s="7"/>
      <c r="CB113" s="8"/>
      <c r="CC113" s="8"/>
      <c r="CD113" s="8"/>
      <c r="CE113" s="8"/>
      <c r="CF113" s="8"/>
      <c r="CG113" s="8"/>
      <c r="CH113" s="8"/>
      <c r="CI113" s="8"/>
      <c r="CJ113" s="8"/>
      <c r="CK113" s="8"/>
      <c r="CL113" s="8"/>
      <c r="CM113" s="15"/>
      <c r="CN113" s="15"/>
      <c r="CO113" s="15"/>
      <c r="CP113" s="15"/>
    </row>
    <row r="114" ht="14.25" customHeight="1">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c r="BD114" s="15"/>
      <c r="BE114" s="15"/>
      <c r="BF114" s="15"/>
      <c r="BG114" s="15"/>
      <c r="BH114" s="15"/>
      <c r="BI114" s="15"/>
      <c r="BJ114" s="15"/>
      <c r="BK114" s="15"/>
      <c r="BL114" s="15"/>
      <c r="BM114" s="15"/>
      <c r="BN114" s="15"/>
      <c r="BO114" s="15"/>
      <c r="BP114" s="15"/>
      <c r="BQ114" s="15"/>
      <c r="BR114" s="15"/>
      <c r="BS114" s="15"/>
      <c r="BT114" s="15"/>
      <c r="BU114" s="15"/>
      <c r="BV114" s="15"/>
      <c r="BW114" s="15"/>
      <c r="BX114" s="15"/>
      <c r="BY114" s="15"/>
      <c r="BZ114" s="15"/>
      <c r="CA114" s="7"/>
      <c r="CB114" s="8"/>
      <c r="CC114" s="24" t="s">
        <v>647</v>
      </c>
      <c r="CD114" s="8"/>
      <c r="CE114" s="8"/>
      <c r="CF114" s="8"/>
      <c r="CG114" s="24" t="s">
        <v>9</v>
      </c>
      <c r="CH114" s="45">
        <f>IF('Fixed Capacity unit'!$BD$26="Required test",data!$I$14,IF('Fixed Capacity unit'!$BD$37="Default",data!$I$14,$CK$118))</f>
        <v>0.27</v>
      </c>
      <c r="CI114" s="8"/>
      <c r="CJ114" s="8"/>
      <c r="CK114" s="20" t="s">
        <v>607</v>
      </c>
      <c r="CL114" s="20" t="s">
        <v>608</v>
      </c>
      <c r="CM114" s="15"/>
      <c r="CN114" s="15"/>
      <c r="CO114" s="15"/>
      <c r="CP114" s="15"/>
    </row>
    <row r="115" ht="14.25" customHeight="1">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c r="AL115" s="15"/>
      <c r="AM115" s="15"/>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BW115" s="15"/>
      <c r="BX115" s="15"/>
      <c r="BY115" s="15"/>
      <c r="BZ115" s="15"/>
      <c r="CA115" s="7"/>
      <c r="CB115" s="31" t="s">
        <v>14</v>
      </c>
      <c r="CC115" s="32">
        <f>'Fixed Capacity unit'!$H$27</f>
        <v>4800</v>
      </c>
      <c r="CD115" s="8"/>
      <c r="CE115" s="8"/>
      <c r="CF115" s="8"/>
      <c r="CG115" s="20" t="s">
        <v>648</v>
      </c>
      <c r="CH115" s="24">
        <f>data!$I$15</f>
        <v>1.077</v>
      </c>
      <c r="CI115" s="8"/>
      <c r="CJ115" s="111" t="s">
        <v>14</v>
      </c>
      <c r="CK115" s="127">
        <f>'Fixed Capacity unit'!$H$40</f>
        <v>2500</v>
      </c>
      <c r="CL115" s="127">
        <f>'Fixed Capacity unit'!H39</f>
        <v>3300</v>
      </c>
      <c r="CM115" s="15"/>
      <c r="CN115" s="15"/>
      <c r="CO115" s="15"/>
      <c r="CP115" s="15"/>
    </row>
    <row r="116" ht="14.25" customHeight="1">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c r="BC116" s="15"/>
      <c r="BD116" s="15"/>
      <c r="BE116" s="15"/>
      <c r="BF116" s="15"/>
      <c r="BG116" s="15"/>
      <c r="BH116" s="15"/>
      <c r="BI116" s="15"/>
      <c r="BJ116" s="15"/>
      <c r="BK116" s="15"/>
      <c r="BL116" s="15"/>
      <c r="BM116" s="15"/>
      <c r="BN116" s="15"/>
      <c r="BO116" s="15"/>
      <c r="BP116" s="15"/>
      <c r="BQ116" s="15"/>
      <c r="BR116" s="15"/>
      <c r="BS116" s="15"/>
      <c r="BT116" s="15"/>
      <c r="BU116" s="15"/>
      <c r="BV116" s="15"/>
      <c r="BW116" s="15"/>
      <c r="BX116" s="15"/>
      <c r="BY116" s="15"/>
      <c r="BZ116" s="15"/>
      <c r="CA116" s="7"/>
      <c r="CB116" s="31" t="s">
        <v>23</v>
      </c>
      <c r="CC116" s="32">
        <f>'Fixed Capacity unit'!$L$27</f>
        <v>1850</v>
      </c>
      <c r="CD116" s="8"/>
      <c r="CE116" s="8"/>
      <c r="CF116" s="8"/>
      <c r="CG116" s="20" t="s">
        <v>649</v>
      </c>
      <c r="CH116" s="24">
        <f>data!$I$16</f>
        <v>0.914</v>
      </c>
      <c r="CI116" s="8"/>
      <c r="CJ116" s="111" t="s">
        <v>23</v>
      </c>
      <c r="CK116" s="127">
        <f>'Fixed Capacity unit'!$L$40</f>
        <v>480</v>
      </c>
      <c r="CL116" s="127">
        <f>'Fixed Capacity unit'!L39</f>
        <v>580</v>
      </c>
      <c r="CM116" s="15"/>
      <c r="CN116" s="15"/>
      <c r="CO116" s="15"/>
      <c r="CP116" s="15"/>
    </row>
    <row r="117" ht="14.25" customHeight="1">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c r="AL117" s="15"/>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BW117" s="15"/>
      <c r="BX117" s="15"/>
      <c r="BY117" s="15"/>
      <c r="BZ117" s="15"/>
      <c r="CA117" s="7"/>
      <c r="CB117" s="24" t="s">
        <v>650</v>
      </c>
      <c r="CC117" s="45">
        <f>$CC$115/$CC$116</f>
        <v>2.594594595</v>
      </c>
      <c r="CD117" s="8"/>
      <c r="CE117" s="8"/>
      <c r="CF117" s="8"/>
      <c r="CG117" s="20" t="s">
        <v>651</v>
      </c>
      <c r="CH117" s="24">
        <f>data!$I$17</f>
        <v>0.859</v>
      </c>
      <c r="CI117" s="8"/>
      <c r="CJ117" s="111" t="s">
        <v>652</v>
      </c>
      <c r="CK117" s="45">
        <f>$CK$115/$CK$116</f>
        <v>5.208333333</v>
      </c>
      <c r="CL117" s="45">
        <f>$CL$115/$CL$116</f>
        <v>5.689655172</v>
      </c>
      <c r="CM117" s="15"/>
      <c r="CN117" s="15"/>
      <c r="CO117" s="15"/>
      <c r="CP117" s="15"/>
    </row>
    <row r="118" ht="14.25" customHeight="1">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BW118" s="15"/>
      <c r="BX118" s="15"/>
      <c r="BY118" s="15"/>
      <c r="BZ118" s="15"/>
      <c r="CA118" s="7"/>
      <c r="CB118" s="24"/>
      <c r="CC118" s="8"/>
      <c r="CD118" s="8"/>
      <c r="CE118" s="8"/>
      <c r="CF118" s="8"/>
      <c r="CG118" s="20" t="s">
        <v>653</v>
      </c>
      <c r="CH118" s="24">
        <f>data!$I$18</f>
        <v>1.25</v>
      </c>
      <c r="CI118" s="8"/>
      <c r="CJ118" s="20" t="s">
        <v>9</v>
      </c>
      <c r="CK118" s="45">
        <f>(1-($CK$117/$CL$117))/(1-($CK$115/$CL$115))</f>
        <v>0.3489583333</v>
      </c>
      <c r="CM118" s="15"/>
      <c r="CN118" s="15"/>
      <c r="CO118" s="15"/>
      <c r="CP118" s="15"/>
    </row>
    <row r="119" ht="14.2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c r="AL119" s="15"/>
      <c r="AM119" s="15"/>
      <c r="AN119" s="15"/>
      <c r="AO119" s="15"/>
      <c r="AP119" s="15"/>
      <c r="AQ119" s="15"/>
      <c r="AR119" s="15"/>
      <c r="AS119" s="15"/>
      <c r="AT119" s="15"/>
      <c r="AU119" s="15"/>
      <c r="AV119" s="15"/>
      <c r="AW119" s="15"/>
      <c r="AX119" s="15"/>
      <c r="AY119" s="15"/>
      <c r="AZ119" s="15"/>
      <c r="BA119" s="15"/>
      <c r="BB119" s="15"/>
      <c r="BC119" s="15"/>
      <c r="BD119" s="15"/>
      <c r="BE119" s="15"/>
      <c r="BF119" s="15"/>
      <c r="BG119" s="15"/>
      <c r="BH119" s="15"/>
      <c r="BI119" s="15"/>
      <c r="BJ119" s="15"/>
      <c r="BK119" s="15"/>
      <c r="BL119" s="15"/>
      <c r="BM119" s="15"/>
      <c r="BN119" s="15"/>
      <c r="BO119" s="15"/>
      <c r="BP119" s="15"/>
      <c r="BQ119" s="15"/>
      <c r="BR119" s="15"/>
      <c r="BS119" s="15"/>
      <c r="BT119" s="15"/>
      <c r="BU119" s="15"/>
      <c r="BV119" s="15"/>
      <c r="BW119" s="15"/>
      <c r="BX119" s="15"/>
      <c r="BY119" s="15"/>
      <c r="BZ119" s="15"/>
      <c r="CA119" s="7"/>
      <c r="CB119" s="24"/>
      <c r="CC119" s="24" t="s">
        <v>654</v>
      </c>
      <c r="CD119" s="8"/>
      <c r="CE119" s="8"/>
      <c r="CF119" s="8"/>
      <c r="CG119" s="24" t="s">
        <v>655</v>
      </c>
      <c r="CH119" s="51">
        <f>data!$I$11</f>
        <v>20</v>
      </c>
      <c r="CI119" s="8"/>
      <c r="CJ119" s="8"/>
      <c r="CK119" s="8"/>
      <c r="CL119" s="8"/>
      <c r="CM119" s="15"/>
      <c r="CN119" s="15"/>
      <c r="CO119" s="15"/>
      <c r="CP119" s="15"/>
    </row>
    <row r="120" ht="14.2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c r="BC120" s="15"/>
      <c r="BD120" s="15"/>
      <c r="BE120" s="15"/>
      <c r="BF120" s="15"/>
      <c r="BG120" s="15"/>
      <c r="BH120" s="15"/>
      <c r="BI120" s="15"/>
      <c r="BJ120" s="15"/>
      <c r="BK120" s="15"/>
      <c r="BL120" s="15"/>
      <c r="BM120" s="15"/>
      <c r="BN120" s="15"/>
      <c r="BO120" s="15"/>
      <c r="BP120" s="15"/>
      <c r="BQ120" s="15"/>
      <c r="BR120" s="15"/>
      <c r="BS120" s="15"/>
      <c r="BT120" s="15"/>
      <c r="BU120" s="15"/>
      <c r="BV120" s="15"/>
      <c r="BW120" s="15"/>
      <c r="BX120" s="15"/>
      <c r="BY120" s="15"/>
      <c r="BZ120" s="15"/>
      <c r="CA120" s="7"/>
      <c r="CB120" s="31" t="s">
        <v>14</v>
      </c>
      <c r="CC120" s="32">
        <f>'Fixed Capacity unit'!$H$31</f>
        <v>5500</v>
      </c>
      <c r="CD120" s="8"/>
      <c r="CE120" s="8"/>
      <c r="CF120" s="8"/>
      <c r="CG120" s="24" t="s">
        <v>656</v>
      </c>
      <c r="CH120" s="51">
        <f>data!$I$12</f>
        <v>46</v>
      </c>
      <c r="CI120" s="8"/>
      <c r="CJ120" s="8"/>
      <c r="CK120" s="8"/>
      <c r="CL120" s="8"/>
      <c r="CM120" s="15"/>
      <c r="CN120" s="15"/>
      <c r="CO120" s="15"/>
      <c r="CP120" s="15"/>
    </row>
    <row r="121" ht="14.25" customHeight="1">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7"/>
      <c r="CB121" s="31" t="s">
        <v>23</v>
      </c>
      <c r="CC121" s="32">
        <f>'Fixed Capacity unit'!$L$31</f>
        <v>1520</v>
      </c>
      <c r="CD121" s="8"/>
      <c r="CE121" s="8"/>
      <c r="CF121" s="8"/>
      <c r="CG121" s="8"/>
      <c r="CH121" s="8"/>
      <c r="CI121" s="8"/>
      <c r="CJ121" s="8"/>
      <c r="CK121" s="8"/>
      <c r="CL121" s="8"/>
      <c r="CM121" s="15"/>
      <c r="CN121" s="15"/>
      <c r="CO121" s="15"/>
      <c r="CP121" s="15"/>
    </row>
    <row r="122" ht="14.25" customHeight="1">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c r="BC122" s="15"/>
      <c r="BD122" s="15"/>
      <c r="BE122" s="15"/>
      <c r="BF122" s="15"/>
      <c r="BG122" s="15"/>
      <c r="BH122" s="15"/>
      <c r="BI122" s="15"/>
      <c r="BJ122" s="15"/>
      <c r="BK122" s="15"/>
      <c r="BL122" s="15"/>
      <c r="BM122" s="15"/>
      <c r="BN122" s="15"/>
      <c r="BO122" s="15"/>
      <c r="BP122" s="15"/>
      <c r="BQ122" s="15"/>
      <c r="BR122" s="15"/>
      <c r="BS122" s="15"/>
      <c r="BT122" s="15"/>
      <c r="BU122" s="15"/>
      <c r="BV122" s="15"/>
      <c r="BW122" s="15"/>
      <c r="BX122" s="15"/>
      <c r="BY122" s="15"/>
      <c r="BZ122" s="15"/>
      <c r="CA122" s="7"/>
      <c r="CB122" s="24" t="s">
        <v>657</v>
      </c>
      <c r="CC122" s="45">
        <f>$CC$120/$CC$121</f>
        <v>3.618421053</v>
      </c>
      <c r="CD122" s="8"/>
      <c r="CE122" s="8"/>
      <c r="CF122" s="8"/>
      <c r="CG122" s="8"/>
      <c r="CH122" s="8"/>
      <c r="CI122" s="8"/>
      <c r="CJ122" s="8"/>
      <c r="CK122" s="8"/>
      <c r="CL122" s="8"/>
      <c r="CM122" s="15"/>
      <c r="CN122" s="15"/>
      <c r="CO122" s="15"/>
      <c r="CP122" s="15"/>
    </row>
    <row r="123" ht="14.25" customHeight="1">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c r="AL123" s="15"/>
      <c r="AM123" s="15"/>
      <c r="AN123" s="15"/>
      <c r="AO123" s="15"/>
      <c r="AP123" s="15"/>
      <c r="AQ123" s="15"/>
      <c r="AR123" s="15"/>
      <c r="AS123" s="15"/>
      <c r="AT123" s="15"/>
      <c r="AU123" s="15"/>
      <c r="AV123" s="15"/>
      <c r="AW123" s="15"/>
      <c r="AX123" s="15"/>
      <c r="AY123" s="15"/>
      <c r="AZ123" s="15"/>
      <c r="BA123" s="15"/>
      <c r="BB123" s="15"/>
      <c r="BC123" s="15"/>
      <c r="BD123" s="15"/>
      <c r="BE123" s="15"/>
      <c r="BF123" s="15"/>
      <c r="BG123" s="15"/>
      <c r="BH123" s="15"/>
      <c r="BI123" s="15"/>
      <c r="BJ123" s="15"/>
      <c r="BK123" s="15"/>
      <c r="BL123" s="15"/>
      <c r="BM123" s="15"/>
      <c r="BN123" s="15"/>
      <c r="BO123" s="15"/>
      <c r="BP123" s="15"/>
      <c r="BQ123" s="15"/>
      <c r="BR123" s="15"/>
      <c r="BS123" s="15"/>
      <c r="BT123" s="15"/>
      <c r="BU123" s="15"/>
      <c r="BV123" s="15"/>
      <c r="BW123" s="15"/>
      <c r="BX123" s="15"/>
      <c r="BY123" s="15"/>
      <c r="BZ123" s="15"/>
      <c r="CA123" s="7"/>
      <c r="CB123" s="24"/>
      <c r="CC123" s="24"/>
      <c r="CD123" s="8"/>
      <c r="CE123" s="8"/>
      <c r="CF123" s="8"/>
      <c r="CG123" s="8"/>
      <c r="CH123" s="8"/>
      <c r="CI123" s="8"/>
      <c r="CJ123" s="8"/>
      <c r="CK123" s="8"/>
      <c r="CL123" s="8"/>
      <c r="CM123" s="15"/>
      <c r="CN123" s="15"/>
      <c r="CO123" s="15"/>
      <c r="CP123" s="15"/>
    </row>
    <row r="124" ht="14.25" customHeight="1">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c r="BC124" s="15"/>
      <c r="BD124" s="15"/>
      <c r="BE124" s="15"/>
      <c r="BF124" s="15"/>
      <c r="BG124" s="15"/>
      <c r="BH124" s="15"/>
      <c r="BI124" s="15"/>
      <c r="BJ124" s="15"/>
      <c r="BK124" s="15"/>
      <c r="BL124" s="15"/>
      <c r="BM124" s="15"/>
      <c r="BN124" s="15"/>
      <c r="BO124" s="15"/>
      <c r="BP124" s="15"/>
      <c r="BQ124" s="15"/>
      <c r="BR124" s="15"/>
      <c r="BS124" s="15"/>
      <c r="BT124" s="15"/>
      <c r="BU124" s="15"/>
      <c r="BV124" s="15"/>
      <c r="BW124" s="15"/>
      <c r="BX124" s="15"/>
      <c r="BY124" s="15"/>
      <c r="BZ124" s="15"/>
      <c r="CA124" s="7"/>
      <c r="CB124" s="24"/>
      <c r="CC124" s="24" t="s">
        <v>658</v>
      </c>
      <c r="CD124" s="8"/>
      <c r="CE124" s="8"/>
      <c r="CF124" s="8"/>
      <c r="CG124" s="8"/>
      <c r="CH124" s="8"/>
      <c r="CI124" s="8"/>
      <c r="CJ124" s="8"/>
      <c r="CK124" s="8"/>
      <c r="CL124" s="8"/>
      <c r="CM124" s="15"/>
      <c r="CN124" s="15"/>
      <c r="CO124" s="15"/>
      <c r="CP124" s="15"/>
    </row>
    <row r="125" ht="14.25" customHeight="1">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c r="AL125" s="15"/>
      <c r="AM125" s="15"/>
      <c r="AN125" s="15"/>
      <c r="AO125" s="15"/>
      <c r="AP125" s="15"/>
      <c r="AQ125" s="15"/>
      <c r="AR125" s="15"/>
      <c r="AS125" s="15"/>
      <c r="AT125" s="15"/>
      <c r="AU125" s="15"/>
      <c r="AV125" s="15"/>
      <c r="AW125" s="15"/>
      <c r="AX125" s="15"/>
      <c r="AY125" s="15"/>
      <c r="AZ125" s="15"/>
      <c r="BA125" s="15"/>
      <c r="BB125" s="15"/>
      <c r="BC125" s="15"/>
      <c r="BD125" s="15"/>
      <c r="BE125" s="15"/>
      <c r="BF125" s="15"/>
      <c r="BG125" s="15"/>
      <c r="BH125" s="15"/>
      <c r="BI125" s="15"/>
      <c r="BJ125" s="15"/>
      <c r="BK125" s="15"/>
      <c r="BL125" s="15"/>
      <c r="BM125" s="15"/>
      <c r="BN125" s="15"/>
      <c r="BO125" s="15"/>
      <c r="BP125" s="15"/>
      <c r="BQ125" s="15"/>
      <c r="BR125" s="15"/>
      <c r="BS125" s="15"/>
      <c r="BT125" s="15"/>
      <c r="BU125" s="15"/>
      <c r="BV125" s="15"/>
      <c r="BW125" s="15"/>
      <c r="BX125" s="15"/>
      <c r="BY125" s="15"/>
      <c r="BZ125" s="15"/>
      <c r="CA125" s="7"/>
      <c r="CB125" s="31" t="s">
        <v>14</v>
      </c>
      <c r="CC125" s="32">
        <f>IF('Fixed Capacity unit'!$BD$26="Required test",$CC$120*$CH$115,IF('Fixed Capacity unit'!$BD$34="Default",$CC$120*$CH$115,'Fixed Capacity unit'!$H$35))</f>
        <v>5923.5</v>
      </c>
      <c r="CD125" s="8"/>
      <c r="CE125" s="8"/>
      <c r="CF125" s="8"/>
      <c r="CG125" s="8"/>
      <c r="CH125" s="8"/>
      <c r="CI125" s="8"/>
      <c r="CJ125" s="8"/>
      <c r="CK125" s="8"/>
      <c r="CL125" s="8"/>
      <c r="CM125" s="15"/>
      <c r="CN125" s="15"/>
      <c r="CO125" s="15"/>
      <c r="CP125" s="15"/>
    </row>
    <row r="126" ht="14.25" customHeight="1">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c r="BC126" s="15"/>
      <c r="BD126" s="15"/>
      <c r="BE126" s="15"/>
      <c r="BF126" s="15"/>
      <c r="BG126" s="15"/>
      <c r="BH126" s="15"/>
      <c r="BI126" s="15"/>
      <c r="BJ126" s="15"/>
      <c r="BK126" s="15"/>
      <c r="BL126" s="15"/>
      <c r="BM126" s="15"/>
      <c r="BN126" s="15"/>
      <c r="BO126" s="15"/>
      <c r="BP126" s="15"/>
      <c r="BQ126" s="15"/>
      <c r="BR126" s="15"/>
      <c r="BS126" s="15"/>
      <c r="BT126" s="15"/>
      <c r="BU126" s="15"/>
      <c r="BV126" s="15"/>
      <c r="BW126" s="15"/>
      <c r="BX126" s="15"/>
      <c r="BY126" s="15"/>
      <c r="BZ126" s="15"/>
      <c r="CA126" s="7"/>
      <c r="CB126" s="31" t="s">
        <v>23</v>
      </c>
      <c r="CC126" s="32">
        <f>IF('Fixed Capacity unit'!$BD$26="Required test",$CC$121*$CH$116,IF('Fixed Capacity unit'!$BD$34="Default",$CC$121*$CH$116,'Fixed Capacity unit'!$L$35))</f>
        <v>1389.28</v>
      </c>
      <c r="CD126" s="8"/>
      <c r="CE126" s="8"/>
      <c r="CF126" s="8"/>
      <c r="CG126" s="8"/>
      <c r="CH126" s="8"/>
      <c r="CI126" s="8"/>
      <c r="CJ126" s="8"/>
      <c r="CK126" s="8"/>
      <c r="CL126" s="8"/>
      <c r="CM126" s="15"/>
      <c r="CN126" s="15"/>
      <c r="CO126" s="15"/>
      <c r="CP126" s="15"/>
    </row>
    <row r="127" ht="14.25" customHeight="1">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c r="AL127" s="15"/>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BN127" s="15"/>
      <c r="BO127" s="15"/>
      <c r="BP127" s="15"/>
      <c r="BQ127" s="15"/>
      <c r="BR127" s="15"/>
      <c r="BS127" s="15"/>
      <c r="BT127" s="15"/>
      <c r="BU127" s="15"/>
      <c r="BV127" s="15"/>
      <c r="BW127" s="15"/>
      <c r="BX127" s="15"/>
      <c r="BY127" s="15"/>
      <c r="BZ127" s="15"/>
      <c r="CA127" s="7"/>
      <c r="CB127" s="24" t="s">
        <v>659</v>
      </c>
      <c r="CC127" s="45">
        <f>$CC$125/$CC$126</f>
        <v>4.263719337</v>
      </c>
      <c r="CD127" s="8"/>
      <c r="CE127" s="8"/>
      <c r="CF127" s="8"/>
      <c r="CG127" s="8"/>
      <c r="CH127" s="8"/>
      <c r="CI127" s="8"/>
      <c r="CJ127" s="8"/>
      <c r="CK127" s="8"/>
      <c r="CL127" s="8"/>
      <c r="CM127" s="15"/>
      <c r="CN127" s="15"/>
      <c r="CO127" s="15"/>
      <c r="CP127" s="15"/>
    </row>
    <row r="128" ht="14.25" customHeight="1">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c r="BC128" s="15"/>
      <c r="BD128" s="15"/>
      <c r="BE128" s="15"/>
      <c r="BF128" s="15"/>
      <c r="BG128" s="15"/>
      <c r="BH128" s="15"/>
      <c r="BI128" s="15"/>
      <c r="BJ128" s="15"/>
      <c r="BK128" s="15"/>
      <c r="BL128" s="15"/>
      <c r="BM128" s="15"/>
      <c r="BN128" s="15"/>
      <c r="BO128" s="15"/>
      <c r="BP128" s="15"/>
      <c r="BQ128" s="15"/>
      <c r="BR128" s="15"/>
      <c r="BS128" s="15"/>
      <c r="BT128" s="15"/>
      <c r="BU128" s="15"/>
      <c r="BV128" s="15"/>
      <c r="BW128" s="15"/>
      <c r="BX128" s="15"/>
      <c r="BY128" s="15"/>
      <c r="BZ128" s="15"/>
      <c r="CA128" s="7"/>
      <c r="CB128" s="24"/>
      <c r="CC128" s="24"/>
      <c r="CD128" s="8"/>
      <c r="CE128" s="8"/>
      <c r="CF128" s="8"/>
      <c r="CG128" s="8"/>
      <c r="CH128" s="8"/>
      <c r="CI128" s="8"/>
      <c r="CJ128" s="8"/>
      <c r="CK128" s="8"/>
      <c r="CL128" s="8"/>
      <c r="CM128" s="15"/>
      <c r="CN128" s="15"/>
      <c r="CO128" s="15"/>
      <c r="CP128" s="15"/>
    </row>
    <row r="129" ht="14.25" customHeight="1">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c r="AU129" s="15"/>
      <c r="AV129" s="15"/>
      <c r="AW129" s="15"/>
      <c r="AX129" s="15"/>
      <c r="AY129" s="15"/>
      <c r="AZ129" s="15"/>
      <c r="BA129" s="15"/>
      <c r="BB129" s="15"/>
      <c r="BC129" s="15"/>
      <c r="BD129" s="15"/>
      <c r="BE129" s="15"/>
      <c r="BF129" s="15"/>
      <c r="BG129" s="15"/>
      <c r="BH129" s="15"/>
      <c r="BI129" s="15"/>
      <c r="BJ129" s="15"/>
      <c r="BK129" s="15"/>
      <c r="BL129" s="15"/>
      <c r="BM129" s="15"/>
      <c r="BN129" s="15"/>
      <c r="BO129" s="15"/>
      <c r="BP129" s="15"/>
      <c r="BQ129" s="15"/>
      <c r="BR129" s="15"/>
      <c r="BS129" s="15"/>
      <c r="BT129" s="15"/>
      <c r="BU129" s="15"/>
      <c r="BV129" s="15"/>
      <c r="BW129" s="15"/>
      <c r="BX129" s="15"/>
      <c r="BY129" s="15"/>
      <c r="BZ129" s="15"/>
      <c r="CA129" s="7"/>
      <c r="CB129" s="33" t="s">
        <v>52</v>
      </c>
      <c r="CC129" s="62" t="s">
        <v>53</v>
      </c>
      <c r="CD129" s="33" t="s">
        <v>54</v>
      </c>
      <c r="CE129" s="63" t="s">
        <v>55</v>
      </c>
      <c r="CF129" s="63" t="s">
        <v>56</v>
      </c>
      <c r="CG129" s="63" t="s">
        <v>57</v>
      </c>
      <c r="CH129" s="63" t="s">
        <v>58</v>
      </c>
      <c r="CI129" s="64" t="s">
        <v>59</v>
      </c>
      <c r="CJ129" s="63" t="s">
        <v>60</v>
      </c>
      <c r="CK129" s="63" t="s">
        <v>29</v>
      </c>
      <c r="CL129" s="64" t="s">
        <v>63</v>
      </c>
      <c r="CM129" s="15"/>
      <c r="CN129" s="15"/>
      <c r="CO129" s="15"/>
      <c r="CP129" s="15"/>
    </row>
    <row r="130" ht="14.25" customHeight="1">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8"/>
      <c r="CE130" s="64" t="s">
        <v>660</v>
      </c>
      <c r="CF130" s="66" t="s">
        <v>661</v>
      </c>
      <c r="CG130" s="66" t="s">
        <v>662</v>
      </c>
      <c r="CH130" s="67" t="s">
        <v>34</v>
      </c>
      <c r="CI130" s="66" t="s">
        <v>663</v>
      </c>
      <c r="CJ130" s="67" t="s">
        <v>34</v>
      </c>
      <c r="CK130" s="67" t="s">
        <v>34</v>
      </c>
      <c r="CL130" s="66" t="s">
        <v>664</v>
      </c>
      <c r="CM130" s="15"/>
      <c r="CN130" s="15"/>
      <c r="CO130" s="15"/>
      <c r="CP130" s="15"/>
    </row>
    <row r="131" ht="14.25" customHeight="1">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c r="AL131" s="15"/>
      <c r="AM131" s="15"/>
      <c r="AN131" s="15"/>
      <c r="AO131" s="15"/>
      <c r="AP131" s="15"/>
      <c r="AQ131" s="15"/>
      <c r="AR131" s="15"/>
      <c r="AS131" s="15"/>
      <c r="AT131" s="15"/>
      <c r="AU131" s="15"/>
      <c r="AV131" s="15"/>
      <c r="AW131" s="15"/>
      <c r="AX131" s="15"/>
      <c r="AY131" s="15"/>
      <c r="AZ131" s="15"/>
      <c r="BA131" s="15"/>
      <c r="BB131" s="15"/>
      <c r="BC131" s="15"/>
      <c r="BD131" s="15"/>
      <c r="BE131" s="15"/>
      <c r="BF131" s="15"/>
      <c r="BG131" s="15"/>
      <c r="BH131" s="15"/>
      <c r="BI131" s="15"/>
      <c r="BJ131" s="15"/>
      <c r="BK131" s="15"/>
      <c r="BL131" s="15"/>
      <c r="BM131" s="15"/>
      <c r="BN131" s="15"/>
      <c r="BO131" s="15"/>
      <c r="BP131" s="15"/>
      <c r="BQ131" s="15"/>
      <c r="BR131" s="15"/>
      <c r="BS131" s="15"/>
      <c r="BT131" s="15"/>
      <c r="BU131" s="15"/>
      <c r="BV131" s="15"/>
      <c r="BW131" s="15"/>
      <c r="BX131" s="15"/>
      <c r="BY131" s="15"/>
      <c r="BZ131" s="15"/>
      <c r="CA131" s="8"/>
      <c r="CB131" s="51" t="s">
        <v>79</v>
      </c>
      <c r="CC131" s="51" t="s">
        <v>665</v>
      </c>
      <c r="CD131" s="51" t="s">
        <v>666</v>
      </c>
      <c r="CE131" s="67" t="s">
        <v>82</v>
      </c>
      <c r="CH131" s="64" t="s">
        <v>667</v>
      </c>
      <c r="CJ131" s="64" t="s">
        <v>668</v>
      </c>
      <c r="CK131" s="64" t="s">
        <v>669</v>
      </c>
      <c r="CM131" s="15"/>
      <c r="CN131" s="15"/>
      <c r="CO131" s="15"/>
      <c r="CP131" s="15"/>
    </row>
    <row r="132" ht="14.25" customHeight="1">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c r="BC132" s="15"/>
      <c r="BD132" s="15"/>
      <c r="BE132" s="15"/>
      <c r="BF132" s="15"/>
      <c r="BG132" s="15"/>
      <c r="BH132" s="15"/>
      <c r="BI132" s="15"/>
      <c r="BJ132" s="15"/>
      <c r="BK132" s="15"/>
      <c r="BL132" s="15"/>
      <c r="BM132" s="15"/>
      <c r="BN132" s="15"/>
      <c r="BO132" s="15"/>
      <c r="BP132" s="15"/>
      <c r="BQ132" s="15"/>
      <c r="BR132" s="15"/>
      <c r="BS132" s="15"/>
      <c r="BT132" s="15"/>
      <c r="BU132" s="15"/>
      <c r="BV132" s="15"/>
      <c r="BW132" s="15"/>
      <c r="BX132" s="15"/>
      <c r="BY132" s="15"/>
      <c r="BZ132" s="15"/>
      <c r="CA132" s="8"/>
      <c r="CB132" s="51">
        <v>1.0</v>
      </c>
      <c r="CC132" s="51">
        <f>data!$I22</f>
        <v>20</v>
      </c>
      <c r="CD132" s="51">
        <f>data!$J22</f>
        <v>0</v>
      </c>
      <c r="CE132" s="75">
        <f t="shared" ref="CE132:CE162" si="17">$CC$112*($CC132-$CH$119)/($CH$120-$CH$119)</f>
        <v>0</v>
      </c>
      <c r="CF132" s="76">
        <f t="shared" ref="CF132:CF162" si="18">1-$CH$114*(1-$CG132)</f>
        <v>0.73</v>
      </c>
      <c r="CG132" s="76">
        <f t="shared" ref="CG132:CG162" si="19">IF($CE132&lt;$CH132,$CE132/$CH132,1)</f>
        <v>0</v>
      </c>
      <c r="CH132" s="77">
        <f t="shared" ref="CH132:CH162" si="20">IF($CC132&lt;=35,$CC$120+($CC$125-$CC$120)/(35-29)*(35-$CC132),$CC$115+($CC$120-$CC$115)/(46-35)*(46-$CC132))</f>
        <v>6558.75</v>
      </c>
      <c r="CI132" s="75">
        <f t="shared" ref="CI132:CI162" si="21">IF($CE132&lt;$CH132,$CE132*$CD132,$CH132*$CD132)</f>
        <v>0</v>
      </c>
      <c r="CJ132" s="77">
        <f t="shared" ref="CJ132:CJ162" si="22">IF($CC132&lt;=35,$CC$121+($CC$126-$CC$121)/(35-29)*(35-$CC132),$CC$116+($CC$121-$CC$116)/(46-35)*(46-$CC132))</f>
        <v>1193.2</v>
      </c>
      <c r="CK132" s="25">
        <f t="shared" ref="CK132:CK162" si="23">$CH132/$CJ132</f>
        <v>5.496773383</v>
      </c>
      <c r="CL132" s="75">
        <f t="shared" ref="CL132:CL162" si="24">IF($CF132=0,0,($CE132/$CH132)*$CJ132*$CD132/$CF132)</f>
        <v>0</v>
      </c>
      <c r="CM132" s="15"/>
      <c r="CN132" s="15"/>
      <c r="CO132" s="15"/>
      <c r="CP132" s="15"/>
    </row>
    <row r="133" ht="14.25" customHeight="1">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c r="AL133" s="15"/>
      <c r="AM133" s="15"/>
      <c r="AN133" s="15"/>
      <c r="AO133" s="15"/>
      <c r="AP133" s="15"/>
      <c r="AQ133" s="15"/>
      <c r="AR133" s="15"/>
      <c r="AS133" s="15"/>
      <c r="AT133" s="15"/>
      <c r="AU133" s="15"/>
      <c r="AV133" s="15"/>
      <c r="AW133" s="15"/>
      <c r="AX133" s="15"/>
      <c r="AY133" s="15"/>
      <c r="AZ133" s="15"/>
      <c r="BA133" s="15"/>
      <c r="BB133" s="15"/>
      <c r="BC133" s="15"/>
      <c r="BD133" s="15"/>
      <c r="BE133" s="15"/>
      <c r="BF133" s="15"/>
      <c r="BG133" s="15"/>
      <c r="BH133" s="15"/>
      <c r="BI133" s="15"/>
      <c r="BJ133" s="15"/>
      <c r="BK133" s="15"/>
      <c r="BL133" s="15"/>
      <c r="BM133" s="15"/>
      <c r="BN133" s="15"/>
      <c r="BO133" s="15"/>
      <c r="BP133" s="15"/>
      <c r="BQ133" s="15"/>
      <c r="BR133" s="15"/>
      <c r="BS133" s="15"/>
      <c r="BT133" s="15"/>
      <c r="BU133" s="15"/>
      <c r="BV133" s="15"/>
      <c r="BW133" s="15"/>
      <c r="BX133" s="15"/>
      <c r="BY133" s="15"/>
      <c r="BZ133" s="15"/>
      <c r="CA133" s="8"/>
      <c r="CB133" s="51">
        <v>2.0</v>
      </c>
      <c r="CC133" s="51">
        <f>data!$I23</f>
        <v>21</v>
      </c>
      <c r="CD133" s="51">
        <f>data!$J23</f>
        <v>307</v>
      </c>
      <c r="CE133" s="75">
        <f t="shared" si="17"/>
        <v>184.6153846</v>
      </c>
      <c r="CF133" s="76">
        <f t="shared" si="18"/>
        <v>0.7376826254</v>
      </c>
      <c r="CG133" s="76">
        <f t="shared" si="19"/>
        <v>0.02845416804</v>
      </c>
      <c r="CH133" s="77">
        <f t="shared" si="20"/>
        <v>6488.166667</v>
      </c>
      <c r="CI133" s="75">
        <f t="shared" si="21"/>
        <v>56676.92308</v>
      </c>
      <c r="CJ133" s="77">
        <f t="shared" si="22"/>
        <v>1214.986667</v>
      </c>
      <c r="CK133" s="25">
        <f t="shared" si="23"/>
        <v>5.340113472</v>
      </c>
      <c r="CL133" s="75">
        <f t="shared" si="24"/>
        <v>14387.52942</v>
      </c>
      <c r="CM133" s="15"/>
      <c r="CN133" s="15"/>
      <c r="CO133" s="15"/>
      <c r="CP133" s="15"/>
    </row>
    <row r="134" ht="14.25" customHeight="1">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c r="BC134" s="15"/>
      <c r="BD134" s="15"/>
      <c r="BE134" s="15"/>
      <c r="BF134" s="15"/>
      <c r="BG134" s="15"/>
      <c r="BH134" s="15"/>
      <c r="BI134" s="15"/>
      <c r="BJ134" s="15"/>
      <c r="BK134" s="15"/>
      <c r="BL134" s="15"/>
      <c r="BM134" s="15"/>
      <c r="BN134" s="15"/>
      <c r="BO134" s="15"/>
      <c r="BP134" s="15"/>
      <c r="BQ134" s="15"/>
      <c r="BR134" s="15"/>
      <c r="BS134" s="15"/>
      <c r="BT134" s="15"/>
      <c r="BU134" s="15"/>
      <c r="BV134" s="15"/>
      <c r="BW134" s="15"/>
      <c r="BX134" s="15"/>
      <c r="BY134" s="15"/>
      <c r="BZ134" s="15"/>
      <c r="CA134" s="8"/>
      <c r="CB134" s="51">
        <v>3.0</v>
      </c>
      <c r="CC134" s="51">
        <f>data!$I24</f>
        <v>22</v>
      </c>
      <c r="CD134" s="51">
        <f>data!$J24</f>
        <v>311</v>
      </c>
      <c r="CE134" s="75">
        <f t="shared" si="17"/>
        <v>369.2307692</v>
      </c>
      <c r="CF134" s="76">
        <f t="shared" si="18"/>
        <v>0.7455342444</v>
      </c>
      <c r="CG134" s="76">
        <f t="shared" si="19"/>
        <v>0.05753423837</v>
      </c>
      <c r="CH134" s="77">
        <f t="shared" si="20"/>
        <v>6417.583333</v>
      </c>
      <c r="CI134" s="75">
        <f t="shared" si="21"/>
        <v>114830.7692</v>
      </c>
      <c r="CJ134" s="77">
        <f t="shared" si="22"/>
        <v>1236.773333</v>
      </c>
      <c r="CK134" s="25">
        <f t="shared" si="23"/>
        <v>5.188972919</v>
      </c>
      <c r="CL134" s="75">
        <f t="shared" si="24"/>
        <v>29683.10125</v>
      </c>
      <c r="CM134" s="15"/>
      <c r="CN134" s="15"/>
      <c r="CO134" s="15"/>
      <c r="CP134" s="15"/>
    </row>
    <row r="135" ht="14.25" customHeight="1">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c r="AL135" s="15"/>
      <c r="AM135" s="15"/>
      <c r="AN135" s="15"/>
      <c r="AO135" s="15"/>
      <c r="AP135" s="15"/>
      <c r="AQ135" s="15"/>
      <c r="AR135" s="15"/>
      <c r="AS135" s="15"/>
      <c r="AT135" s="15"/>
      <c r="AU135" s="15"/>
      <c r="AV135" s="15"/>
      <c r="AW135" s="15"/>
      <c r="AX135" s="15"/>
      <c r="AY135" s="15"/>
      <c r="AZ135" s="15"/>
      <c r="BA135" s="15"/>
      <c r="BB135" s="15"/>
      <c r="BC135" s="15"/>
      <c r="BD135" s="15"/>
      <c r="BE135" s="15"/>
      <c r="BF135" s="15"/>
      <c r="BG135" s="15"/>
      <c r="BH135" s="15"/>
      <c r="BI135" s="15"/>
      <c r="BJ135" s="15"/>
      <c r="BK135" s="15"/>
      <c r="BL135" s="15"/>
      <c r="BM135" s="15"/>
      <c r="BN135" s="15"/>
      <c r="BO135" s="15"/>
      <c r="BP135" s="15"/>
      <c r="BQ135" s="15"/>
      <c r="BR135" s="15"/>
      <c r="BS135" s="15"/>
      <c r="BT135" s="15"/>
      <c r="BU135" s="15"/>
      <c r="BV135" s="15"/>
      <c r="BW135" s="15"/>
      <c r="BX135" s="15"/>
      <c r="BY135" s="15"/>
      <c r="BZ135" s="15"/>
      <c r="CA135" s="8"/>
      <c r="CB135" s="51">
        <v>4.0</v>
      </c>
      <c r="CC135" s="51">
        <f>data!$I25</f>
        <v>23</v>
      </c>
      <c r="CD135" s="51">
        <f>data!$J25</f>
        <v>317</v>
      </c>
      <c r="CE135" s="75">
        <f t="shared" si="17"/>
        <v>553.8461538</v>
      </c>
      <c r="CF135" s="76">
        <f t="shared" si="18"/>
        <v>0.753560495</v>
      </c>
      <c r="CG135" s="76">
        <f t="shared" si="19"/>
        <v>0.08726109246</v>
      </c>
      <c r="CH135" s="77">
        <f t="shared" si="20"/>
        <v>6347</v>
      </c>
      <c r="CI135" s="75">
        <f t="shared" si="21"/>
        <v>175569.2308</v>
      </c>
      <c r="CJ135" s="77">
        <f t="shared" si="22"/>
        <v>1258.56</v>
      </c>
      <c r="CK135" s="25">
        <f t="shared" si="23"/>
        <v>5.04306509</v>
      </c>
      <c r="CL135" s="75">
        <f t="shared" si="24"/>
        <v>46199.33348</v>
      </c>
      <c r="CM135" s="15"/>
      <c r="CN135" s="15"/>
      <c r="CO135" s="15"/>
      <c r="CP135" s="15"/>
    </row>
    <row r="136" ht="14.25" customHeight="1">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c r="BC136" s="15"/>
      <c r="BD136" s="15"/>
      <c r="BE136" s="15"/>
      <c r="BF136" s="15"/>
      <c r="BG136" s="15"/>
      <c r="BH136" s="15"/>
      <c r="BI136" s="15"/>
      <c r="BJ136" s="15"/>
      <c r="BK136" s="15"/>
      <c r="BL136" s="15"/>
      <c r="BM136" s="15"/>
      <c r="BN136" s="15"/>
      <c r="BO136" s="15"/>
      <c r="BP136" s="15"/>
      <c r="BQ136" s="15"/>
      <c r="BR136" s="15"/>
      <c r="BS136" s="15"/>
      <c r="BT136" s="15"/>
      <c r="BU136" s="15"/>
      <c r="BV136" s="15"/>
      <c r="BW136" s="15"/>
      <c r="BX136" s="15"/>
      <c r="BY136" s="15"/>
      <c r="BZ136" s="15"/>
      <c r="CA136" s="8"/>
      <c r="CB136" s="51">
        <v>5.0</v>
      </c>
      <c r="CC136" s="51">
        <f>data!$I26</f>
        <v>24</v>
      </c>
      <c r="CD136" s="51">
        <f>data!$J26</f>
        <v>325</v>
      </c>
      <c r="CE136" s="75">
        <f t="shared" si="17"/>
        <v>738.4615385</v>
      </c>
      <c r="CF136" s="76">
        <f t="shared" si="18"/>
        <v>0.7617672688</v>
      </c>
      <c r="CG136" s="76">
        <f t="shared" si="19"/>
        <v>0.1176565511</v>
      </c>
      <c r="CH136" s="77">
        <f t="shared" si="20"/>
        <v>6276.416667</v>
      </c>
      <c r="CI136" s="75">
        <f t="shared" si="21"/>
        <v>240000</v>
      </c>
      <c r="CJ136" s="77">
        <f t="shared" si="22"/>
        <v>1280.346667</v>
      </c>
      <c r="CK136" s="25">
        <f t="shared" si="23"/>
        <v>4.902122863</v>
      </c>
      <c r="CL136" s="75">
        <f t="shared" si="24"/>
        <v>64269.47343</v>
      </c>
      <c r="CM136" s="15"/>
      <c r="CN136" s="15"/>
      <c r="CO136" s="15"/>
      <c r="CP136" s="15"/>
    </row>
    <row r="137" ht="14.25" customHeight="1">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c r="AL137" s="15"/>
      <c r="AM137" s="15"/>
      <c r="AN137" s="15"/>
      <c r="AO137" s="15"/>
      <c r="AP137" s="15"/>
      <c r="AQ137" s="15"/>
      <c r="AR137" s="15"/>
      <c r="AS137" s="15"/>
      <c r="AT137" s="15"/>
      <c r="AU137" s="15"/>
      <c r="AV137" s="15"/>
      <c r="AW137" s="15"/>
      <c r="AX137" s="15"/>
      <c r="AY137" s="15"/>
      <c r="AZ137" s="15"/>
      <c r="BA137" s="15"/>
      <c r="BB137" s="15"/>
      <c r="BC137" s="15"/>
      <c r="BD137" s="15"/>
      <c r="BE137" s="15"/>
      <c r="BF137" s="15"/>
      <c r="BG137" s="15"/>
      <c r="BH137" s="15"/>
      <c r="BI137" s="15"/>
      <c r="BJ137" s="15"/>
      <c r="BK137" s="15"/>
      <c r="BL137" s="15"/>
      <c r="BM137" s="15"/>
      <c r="BN137" s="15"/>
      <c r="BO137" s="15"/>
      <c r="BP137" s="15"/>
      <c r="BQ137" s="15"/>
      <c r="BR137" s="15"/>
      <c r="BS137" s="15"/>
      <c r="BT137" s="15"/>
      <c r="BU137" s="15"/>
      <c r="BV137" s="15"/>
      <c r="BW137" s="15"/>
      <c r="BX137" s="15"/>
      <c r="BY137" s="15"/>
      <c r="BZ137" s="15"/>
      <c r="CA137" s="8"/>
      <c r="CB137" s="51">
        <v>6.0</v>
      </c>
      <c r="CC137" s="51">
        <f>data!$I27</f>
        <v>25</v>
      </c>
      <c r="CD137" s="51">
        <f>data!$J27</f>
        <v>334</v>
      </c>
      <c r="CE137" s="75">
        <f t="shared" si="17"/>
        <v>923.0769231</v>
      </c>
      <c r="CF137" s="76">
        <f t="shared" si="18"/>
        <v>0.7701607255</v>
      </c>
      <c r="CG137" s="76">
        <f t="shared" si="19"/>
        <v>0.1487434279</v>
      </c>
      <c r="CH137" s="77">
        <f t="shared" si="20"/>
        <v>6205.833333</v>
      </c>
      <c r="CI137" s="75">
        <f t="shared" si="21"/>
        <v>308307.6923</v>
      </c>
      <c r="CJ137" s="77">
        <f t="shared" si="22"/>
        <v>1302.133333</v>
      </c>
      <c r="CK137" s="25">
        <f t="shared" si="23"/>
        <v>4.76589699</v>
      </c>
      <c r="CL137" s="75">
        <f t="shared" si="24"/>
        <v>83995.94904</v>
      </c>
      <c r="CM137" s="15"/>
      <c r="CN137" s="15"/>
      <c r="CO137" s="15"/>
      <c r="CP137" s="15"/>
    </row>
    <row r="138" ht="14.25" customHeight="1">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K138" s="15"/>
      <c r="BL138" s="15"/>
      <c r="BM138" s="15"/>
      <c r="BN138" s="15"/>
      <c r="BO138" s="15"/>
      <c r="BP138" s="15"/>
      <c r="BQ138" s="15"/>
      <c r="BR138" s="15"/>
      <c r="BS138" s="15"/>
      <c r="BT138" s="15"/>
      <c r="BU138" s="15"/>
      <c r="BV138" s="15"/>
      <c r="BW138" s="15"/>
      <c r="BX138" s="15"/>
      <c r="BY138" s="15"/>
      <c r="BZ138" s="15"/>
      <c r="CA138" s="8"/>
      <c r="CB138" s="51">
        <v>7.0</v>
      </c>
      <c r="CC138" s="51">
        <f>data!$I28</f>
        <v>26</v>
      </c>
      <c r="CD138" s="51">
        <f>data!$J28</f>
        <v>342</v>
      </c>
      <c r="CE138" s="75">
        <f t="shared" si="17"/>
        <v>1107.692308</v>
      </c>
      <c r="CF138" s="76">
        <f t="shared" si="18"/>
        <v>0.7787473083</v>
      </c>
      <c r="CG138" s="76">
        <f t="shared" si="19"/>
        <v>0.1805455862</v>
      </c>
      <c r="CH138" s="77">
        <f t="shared" si="20"/>
        <v>6135.25</v>
      </c>
      <c r="CI138" s="75">
        <f t="shared" si="21"/>
        <v>378830.7692</v>
      </c>
      <c r="CJ138" s="77">
        <f t="shared" si="22"/>
        <v>1323.92</v>
      </c>
      <c r="CK138" s="25">
        <f t="shared" si="23"/>
        <v>4.634154632</v>
      </c>
      <c r="CL138" s="75">
        <f t="shared" si="24"/>
        <v>104973.1347</v>
      </c>
      <c r="CM138" s="15"/>
      <c r="CN138" s="15"/>
      <c r="CO138" s="15"/>
      <c r="CP138" s="15"/>
    </row>
    <row r="139" ht="14.25" customHeight="1">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c r="AL139" s="15"/>
      <c r="AM139" s="15"/>
      <c r="AN139" s="15"/>
      <c r="AO139" s="15"/>
      <c r="AP139" s="15"/>
      <c r="AQ139" s="15"/>
      <c r="AR139" s="15"/>
      <c r="AS139" s="15"/>
      <c r="AT139" s="15"/>
      <c r="AU139" s="15"/>
      <c r="AV139" s="15"/>
      <c r="AW139" s="15"/>
      <c r="AX139" s="15"/>
      <c r="AY139" s="15"/>
      <c r="AZ139" s="15"/>
      <c r="BA139" s="15"/>
      <c r="BB139" s="15"/>
      <c r="BC139" s="15"/>
      <c r="BD139" s="15"/>
      <c r="BE139" s="15"/>
      <c r="BF139" s="15"/>
      <c r="BG139" s="15"/>
      <c r="BH139" s="15"/>
      <c r="BI139" s="15"/>
      <c r="BJ139" s="15"/>
      <c r="BK139" s="15"/>
      <c r="BL139" s="15"/>
      <c r="BM139" s="15"/>
      <c r="BN139" s="15"/>
      <c r="BO139" s="15"/>
      <c r="BP139" s="15"/>
      <c r="BQ139" s="15"/>
      <c r="BR139" s="15"/>
      <c r="BS139" s="15"/>
      <c r="BT139" s="15"/>
      <c r="BU139" s="15"/>
      <c r="BV139" s="15"/>
      <c r="BW139" s="15"/>
      <c r="BX139" s="15"/>
      <c r="BY139" s="15"/>
      <c r="BZ139" s="15"/>
      <c r="CA139" s="8"/>
      <c r="CB139" s="51">
        <v>8.0</v>
      </c>
      <c r="CC139" s="51">
        <f>data!$I29</f>
        <v>27</v>
      </c>
      <c r="CD139" s="51">
        <f>data!$J29</f>
        <v>349</v>
      </c>
      <c r="CE139" s="75">
        <f t="shared" si="17"/>
        <v>1292.307692</v>
      </c>
      <c r="CF139" s="76">
        <f t="shared" si="18"/>
        <v>0.7875337601</v>
      </c>
      <c r="CG139" s="76">
        <f t="shared" si="19"/>
        <v>0.2130880003</v>
      </c>
      <c r="CH139" s="77">
        <f t="shared" si="20"/>
        <v>6064.666667</v>
      </c>
      <c r="CI139" s="75">
        <f t="shared" si="21"/>
        <v>451015.3846</v>
      </c>
      <c r="CJ139" s="77">
        <f t="shared" si="22"/>
        <v>1345.706667</v>
      </c>
      <c r="CK139" s="25">
        <f t="shared" si="23"/>
        <v>4.506678028</v>
      </c>
      <c r="CL139" s="75">
        <f t="shared" si="24"/>
        <v>127076.6169</v>
      </c>
      <c r="CM139" s="15"/>
      <c r="CN139" s="15"/>
      <c r="CO139" s="15"/>
      <c r="CP139" s="15"/>
    </row>
    <row r="140" ht="14.25" customHeight="1">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BW140" s="15"/>
      <c r="BX140" s="15"/>
      <c r="BY140" s="15"/>
      <c r="BZ140" s="15"/>
      <c r="CA140" s="8"/>
      <c r="CB140" s="51">
        <v>9.0</v>
      </c>
      <c r="CC140" s="51">
        <f>data!$I30</f>
        <v>28</v>
      </c>
      <c r="CD140" s="51">
        <f>data!$J30</f>
        <v>354</v>
      </c>
      <c r="CE140" s="75">
        <f t="shared" si="17"/>
        <v>1476.923077</v>
      </c>
      <c r="CF140" s="76">
        <f t="shared" si="18"/>
        <v>0.7965271416</v>
      </c>
      <c r="CG140" s="76">
        <f t="shared" si="19"/>
        <v>0.2463968208</v>
      </c>
      <c r="CH140" s="77">
        <f t="shared" si="20"/>
        <v>5994.083333</v>
      </c>
      <c r="CI140" s="75">
        <f t="shared" si="21"/>
        <v>522830.7692</v>
      </c>
      <c r="CJ140" s="77">
        <f t="shared" si="22"/>
        <v>1367.493333</v>
      </c>
      <c r="CK140" s="25">
        <f t="shared" si="23"/>
        <v>4.383263294</v>
      </c>
      <c r="CL140" s="75">
        <f t="shared" si="24"/>
        <v>149748.6793</v>
      </c>
      <c r="CM140" s="15"/>
      <c r="CN140" s="15"/>
      <c r="CO140" s="15"/>
      <c r="CP140" s="15"/>
    </row>
    <row r="141" ht="14.25" customHeight="1">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c r="AL141" s="15"/>
      <c r="AM141" s="15"/>
      <c r="AN141" s="15"/>
      <c r="AO141" s="15"/>
      <c r="AP141" s="15"/>
      <c r="AQ141" s="15"/>
      <c r="AR141" s="15"/>
      <c r="AS141" s="15"/>
      <c r="AT141" s="15"/>
      <c r="AU141" s="15"/>
      <c r="AV141" s="15"/>
      <c r="AW141" s="15"/>
      <c r="AX141" s="15"/>
      <c r="AY141" s="15"/>
      <c r="AZ141" s="15"/>
      <c r="BA141" s="15"/>
      <c r="BB141" s="15"/>
      <c r="BC141" s="15"/>
      <c r="BD141" s="15"/>
      <c r="BE141" s="15"/>
      <c r="BF141" s="15"/>
      <c r="BG141" s="15"/>
      <c r="BH141" s="15"/>
      <c r="BI141" s="15"/>
      <c r="BJ141" s="15"/>
      <c r="BK141" s="15"/>
      <c r="BL141" s="15"/>
      <c r="BM141" s="15"/>
      <c r="BN141" s="15"/>
      <c r="BO141" s="15"/>
      <c r="BP141" s="15"/>
      <c r="BQ141" s="15"/>
      <c r="BR141" s="15"/>
      <c r="BS141" s="15"/>
      <c r="BT141" s="15"/>
      <c r="BU141" s="15"/>
      <c r="BV141" s="15"/>
      <c r="BW141" s="15"/>
      <c r="BX141" s="15"/>
      <c r="BY141" s="15"/>
      <c r="BZ141" s="15"/>
      <c r="CA141" s="8"/>
      <c r="CB141" s="51">
        <v>10.0</v>
      </c>
      <c r="CC141" s="51">
        <f>data!$I31</f>
        <v>29</v>
      </c>
      <c r="CD141" s="51">
        <f>data!$J31</f>
        <v>356</v>
      </c>
      <c r="CE141" s="75">
        <f t="shared" si="17"/>
        <v>1661.538462</v>
      </c>
      <c r="CF141" s="76">
        <f t="shared" si="18"/>
        <v>0.8057348501</v>
      </c>
      <c r="CG141" s="76">
        <f t="shared" si="19"/>
        <v>0.2804994448</v>
      </c>
      <c r="CH141" s="77">
        <f t="shared" si="20"/>
        <v>5923.5</v>
      </c>
      <c r="CI141" s="75">
        <f t="shared" si="21"/>
        <v>591507.6923</v>
      </c>
      <c r="CJ141" s="77">
        <f t="shared" si="22"/>
        <v>1389.28</v>
      </c>
      <c r="CK141" s="25">
        <f t="shared" si="23"/>
        <v>4.263719337</v>
      </c>
      <c r="CL141" s="75">
        <f t="shared" si="24"/>
        <v>172178.7852</v>
      </c>
      <c r="CM141" s="15"/>
      <c r="CN141" s="15"/>
      <c r="CO141" s="15"/>
      <c r="CP141" s="15"/>
    </row>
    <row r="142" ht="14.25" customHeight="1">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c r="BC142" s="15"/>
      <c r="BD142" s="15"/>
      <c r="BE142" s="15"/>
      <c r="BF142" s="15"/>
      <c r="BG142" s="15"/>
      <c r="BH142" s="15"/>
      <c r="BI142" s="15"/>
      <c r="BJ142" s="15"/>
      <c r="BK142" s="15"/>
      <c r="BL142" s="15"/>
      <c r="BM142" s="15"/>
      <c r="BN142" s="15"/>
      <c r="BO142" s="15"/>
      <c r="BP142" s="15"/>
      <c r="BQ142" s="15"/>
      <c r="BR142" s="15"/>
      <c r="BS142" s="15"/>
      <c r="BT142" s="15"/>
      <c r="BU142" s="15"/>
      <c r="BV142" s="15"/>
      <c r="BW142" s="15"/>
      <c r="BX142" s="15"/>
      <c r="BY142" s="15"/>
      <c r="BZ142" s="15"/>
      <c r="CA142" s="8"/>
      <c r="CB142" s="51">
        <v>11.0</v>
      </c>
      <c r="CC142" s="51">
        <f>data!$I32</f>
        <v>30</v>
      </c>
      <c r="CD142" s="51">
        <f>data!$J32</f>
        <v>355</v>
      </c>
      <c r="CE142" s="75">
        <f t="shared" si="17"/>
        <v>1846.153846</v>
      </c>
      <c r="CF142" s="76">
        <f t="shared" si="18"/>
        <v>0.8151646396</v>
      </c>
      <c r="CG142" s="76">
        <f t="shared" si="19"/>
        <v>0.3154245911</v>
      </c>
      <c r="CH142" s="77">
        <f t="shared" si="20"/>
        <v>5852.916667</v>
      </c>
      <c r="CI142" s="75">
        <f t="shared" si="21"/>
        <v>655384.6154</v>
      </c>
      <c r="CJ142" s="77">
        <f t="shared" si="22"/>
        <v>1411.066667</v>
      </c>
      <c r="CK142" s="25">
        <f t="shared" si="23"/>
        <v>4.147866862</v>
      </c>
      <c r="CL142" s="75">
        <f t="shared" si="24"/>
        <v>193832.279</v>
      </c>
      <c r="CM142" s="15"/>
      <c r="CN142" s="15"/>
      <c r="CO142" s="15"/>
      <c r="CP142" s="15"/>
    </row>
    <row r="143" ht="14.25" customHeight="1">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c r="AL143" s="15"/>
      <c r="AM143" s="15"/>
      <c r="AN143" s="15"/>
      <c r="AO143" s="15"/>
      <c r="AP143" s="15"/>
      <c r="AQ143" s="15"/>
      <c r="AR143" s="15"/>
      <c r="AS143" s="15"/>
      <c r="AT143" s="15"/>
      <c r="AU143" s="15"/>
      <c r="AV143" s="15"/>
      <c r="AW143" s="15"/>
      <c r="AX143" s="15"/>
      <c r="AY143" s="15"/>
      <c r="AZ143" s="15"/>
      <c r="BA143" s="15"/>
      <c r="BB143" s="15"/>
      <c r="BC143" s="15"/>
      <c r="BD143" s="15"/>
      <c r="BE143" s="15"/>
      <c r="BF143" s="15"/>
      <c r="BG143" s="15"/>
      <c r="BH143" s="15"/>
      <c r="BI143" s="15"/>
      <c r="BJ143" s="15"/>
      <c r="BK143" s="15"/>
      <c r="BL143" s="15"/>
      <c r="BM143" s="15"/>
      <c r="BN143" s="15"/>
      <c r="BO143" s="15"/>
      <c r="BP143" s="15"/>
      <c r="BQ143" s="15"/>
      <c r="BR143" s="15"/>
      <c r="BS143" s="15"/>
      <c r="BT143" s="15"/>
      <c r="BU143" s="15"/>
      <c r="BV143" s="15"/>
      <c r="BW143" s="15"/>
      <c r="BX143" s="15"/>
      <c r="BY143" s="15"/>
      <c r="BZ143" s="15"/>
      <c r="CA143" s="8"/>
      <c r="CB143" s="51">
        <v>12.0</v>
      </c>
      <c r="CC143" s="51">
        <f>data!$I33</f>
        <v>31</v>
      </c>
      <c r="CD143" s="51">
        <f>data!$J33</f>
        <v>351</v>
      </c>
      <c r="CE143" s="75">
        <f t="shared" si="17"/>
        <v>2030.769231</v>
      </c>
      <c r="CF143" s="76">
        <f t="shared" si="18"/>
        <v>0.8248246427</v>
      </c>
      <c r="CG143" s="76">
        <f t="shared" si="19"/>
        <v>0.3512023804</v>
      </c>
      <c r="CH143" s="77">
        <f t="shared" si="20"/>
        <v>5782.333333</v>
      </c>
      <c r="CI143" s="75">
        <f t="shared" si="21"/>
        <v>712800</v>
      </c>
      <c r="CJ143" s="77">
        <f t="shared" si="22"/>
        <v>1432.853333</v>
      </c>
      <c r="CK143" s="25">
        <f t="shared" si="23"/>
        <v>4.035537482</v>
      </c>
      <c r="CL143" s="75">
        <f t="shared" si="24"/>
        <v>214143.3922</v>
      </c>
      <c r="CM143" s="15"/>
      <c r="CN143" s="15"/>
      <c r="CO143" s="15"/>
      <c r="CP143" s="15"/>
    </row>
    <row r="144" ht="14.2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c r="BC144" s="15"/>
      <c r="BD144" s="15"/>
      <c r="BE144" s="15"/>
      <c r="BF144" s="15"/>
      <c r="BG144" s="15"/>
      <c r="BH144" s="15"/>
      <c r="BI144" s="15"/>
      <c r="BJ144" s="15"/>
      <c r="BK144" s="15"/>
      <c r="BL144" s="15"/>
      <c r="BM144" s="15"/>
      <c r="BN144" s="15"/>
      <c r="BO144" s="15"/>
      <c r="BP144" s="15"/>
      <c r="BQ144" s="15"/>
      <c r="BR144" s="15"/>
      <c r="BS144" s="15"/>
      <c r="BT144" s="15"/>
      <c r="BU144" s="15"/>
      <c r="BV144" s="15"/>
      <c r="BW144" s="15"/>
      <c r="BX144" s="15"/>
      <c r="BY144" s="15"/>
      <c r="BZ144" s="15"/>
      <c r="CA144" s="8"/>
      <c r="CB144" s="51">
        <v>13.0</v>
      </c>
      <c r="CC144" s="51">
        <f>data!$I34</f>
        <v>32</v>
      </c>
      <c r="CD144" s="51">
        <f>data!$J34</f>
        <v>344</v>
      </c>
      <c r="CE144" s="75">
        <f t="shared" si="17"/>
        <v>2215.384615</v>
      </c>
      <c r="CF144" s="76">
        <f t="shared" si="18"/>
        <v>0.8347233941</v>
      </c>
      <c r="CG144" s="76">
        <f t="shared" si="19"/>
        <v>0.3878644225</v>
      </c>
      <c r="CH144" s="77">
        <f t="shared" si="20"/>
        <v>5711.75</v>
      </c>
      <c r="CI144" s="75">
        <f t="shared" si="21"/>
        <v>762092.3077</v>
      </c>
      <c r="CJ144" s="77">
        <f t="shared" si="22"/>
        <v>1454.64</v>
      </c>
      <c r="CK144" s="25">
        <f t="shared" si="23"/>
        <v>3.926572898</v>
      </c>
      <c r="CL144" s="75">
        <f t="shared" si="24"/>
        <v>232515.1889</v>
      </c>
      <c r="CM144" s="15"/>
      <c r="CN144" s="15"/>
      <c r="CO144" s="15"/>
      <c r="CP144" s="15"/>
    </row>
    <row r="145" ht="14.2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c r="AL145" s="15"/>
      <c r="AM145" s="15"/>
      <c r="AN145" s="15"/>
      <c r="AO145" s="15"/>
      <c r="AP145" s="15"/>
      <c r="AQ145" s="15"/>
      <c r="AR145" s="15"/>
      <c r="AS145" s="15"/>
      <c r="AT145" s="15"/>
      <c r="AU145" s="15"/>
      <c r="AV145" s="15"/>
      <c r="AW145" s="15"/>
      <c r="AX145" s="15"/>
      <c r="AY145" s="15"/>
      <c r="AZ145" s="15"/>
      <c r="BA145" s="15"/>
      <c r="BB145" s="15"/>
      <c r="BC145" s="15"/>
      <c r="BD145" s="15"/>
      <c r="BE145" s="15"/>
      <c r="BF145" s="15"/>
      <c r="BG145" s="15"/>
      <c r="BH145" s="15"/>
      <c r="BI145" s="15"/>
      <c r="BJ145" s="15"/>
      <c r="BK145" s="15"/>
      <c r="BL145" s="15"/>
      <c r="BM145" s="15"/>
      <c r="BN145" s="15"/>
      <c r="BO145" s="15"/>
      <c r="BP145" s="15"/>
      <c r="BQ145" s="15"/>
      <c r="BR145" s="15"/>
      <c r="BS145" s="15"/>
      <c r="BT145" s="15"/>
      <c r="BU145" s="15"/>
      <c r="BV145" s="15"/>
      <c r="BW145" s="15"/>
      <c r="BX145" s="15"/>
      <c r="BY145" s="15"/>
      <c r="BZ145" s="15"/>
      <c r="CA145" s="8"/>
      <c r="CB145" s="51">
        <v>14.0</v>
      </c>
      <c r="CC145" s="51">
        <f>data!$I35</f>
        <v>33</v>
      </c>
      <c r="CD145" s="51">
        <f>data!$J35</f>
        <v>332</v>
      </c>
      <c r="CE145" s="75">
        <f t="shared" si="17"/>
        <v>2400</v>
      </c>
      <c r="CF145" s="76">
        <f t="shared" si="18"/>
        <v>0.8448698555</v>
      </c>
      <c r="CG145" s="76">
        <f t="shared" si="19"/>
        <v>0.4254439094</v>
      </c>
      <c r="CH145" s="77">
        <f t="shared" si="20"/>
        <v>5641.166667</v>
      </c>
      <c r="CI145" s="75">
        <f t="shared" si="21"/>
        <v>796800</v>
      </c>
      <c r="CJ145" s="77">
        <f t="shared" si="22"/>
        <v>1476.426667</v>
      </c>
      <c r="CK145" s="25">
        <f t="shared" si="23"/>
        <v>3.820824152</v>
      </c>
      <c r="CL145" s="75">
        <f t="shared" si="24"/>
        <v>246832.5671</v>
      </c>
      <c r="CM145" s="15"/>
      <c r="CN145" s="15"/>
      <c r="CO145" s="15"/>
      <c r="CP145" s="15"/>
    </row>
    <row r="146" ht="14.2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c r="BC146" s="15"/>
      <c r="BD146" s="15"/>
      <c r="BE146" s="15"/>
      <c r="BF146" s="15"/>
      <c r="BG146" s="15"/>
      <c r="BH146" s="15"/>
      <c r="BI146" s="15"/>
      <c r="BJ146" s="15"/>
      <c r="BK146" s="15"/>
      <c r="BL146" s="15"/>
      <c r="BM146" s="15"/>
      <c r="BN146" s="15"/>
      <c r="BO146" s="15"/>
      <c r="BP146" s="15"/>
      <c r="BQ146" s="15"/>
      <c r="BR146" s="15"/>
      <c r="BS146" s="15"/>
      <c r="BT146" s="15"/>
      <c r="BU146" s="15"/>
      <c r="BV146" s="15"/>
      <c r="BW146" s="15"/>
      <c r="BX146" s="15"/>
      <c r="BY146" s="15"/>
      <c r="BZ146" s="15"/>
      <c r="CA146" s="8"/>
      <c r="CB146" s="51">
        <v>15.0</v>
      </c>
      <c r="CC146" s="51">
        <f>data!$I36</f>
        <v>34</v>
      </c>
      <c r="CD146" s="51">
        <f>data!$J36</f>
        <v>317</v>
      </c>
      <c r="CE146" s="75">
        <f t="shared" si="17"/>
        <v>2584.615385</v>
      </c>
      <c r="CF146" s="76">
        <f t="shared" si="18"/>
        <v>0.855273443</v>
      </c>
      <c r="CG146" s="76">
        <f t="shared" si="19"/>
        <v>0.4639757149</v>
      </c>
      <c r="CH146" s="77">
        <f t="shared" si="20"/>
        <v>5570.583333</v>
      </c>
      <c r="CI146" s="75">
        <f t="shared" si="21"/>
        <v>819323.0769</v>
      </c>
      <c r="CJ146" s="77">
        <f t="shared" si="22"/>
        <v>1498.213333</v>
      </c>
      <c r="CK146" s="25">
        <f t="shared" si="23"/>
        <v>3.718150953</v>
      </c>
      <c r="CL146" s="75">
        <f t="shared" si="24"/>
        <v>257645.8684</v>
      </c>
      <c r="CM146" s="15"/>
      <c r="CN146" s="15"/>
      <c r="CO146" s="15"/>
      <c r="CP146" s="15"/>
    </row>
    <row r="147" ht="14.25" customHeight="1">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c r="AL147" s="15"/>
      <c r="AM147" s="15"/>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BW147" s="15"/>
      <c r="BX147" s="15"/>
      <c r="BY147" s="15"/>
      <c r="BZ147" s="15"/>
      <c r="CA147" s="8"/>
      <c r="CB147" s="51">
        <v>16.0</v>
      </c>
      <c r="CC147" s="51">
        <f>data!$I37</f>
        <v>35</v>
      </c>
      <c r="CD147" s="51">
        <f>data!$J37</f>
        <v>299</v>
      </c>
      <c r="CE147" s="75">
        <f t="shared" si="17"/>
        <v>2769.230769</v>
      </c>
      <c r="CF147" s="76">
        <f t="shared" si="18"/>
        <v>0.8659440559</v>
      </c>
      <c r="CG147" s="76">
        <f t="shared" si="19"/>
        <v>0.5034965035</v>
      </c>
      <c r="CH147" s="77">
        <f t="shared" si="20"/>
        <v>5500</v>
      </c>
      <c r="CI147" s="75">
        <f t="shared" si="21"/>
        <v>828000</v>
      </c>
      <c r="CJ147" s="77">
        <f t="shared" si="22"/>
        <v>1520</v>
      </c>
      <c r="CK147" s="25">
        <f t="shared" si="23"/>
        <v>3.618421053</v>
      </c>
      <c r="CL147" s="75">
        <f t="shared" si="24"/>
        <v>264253.8965</v>
      </c>
      <c r="CM147" s="15"/>
      <c r="CN147" s="15"/>
      <c r="CO147" s="15"/>
      <c r="CP147" s="15"/>
    </row>
    <row r="148" ht="14.2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c r="BC148" s="15"/>
      <c r="BD148" s="15"/>
      <c r="BE148" s="15"/>
      <c r="BF148" s="15"/>
      <c r="BG148" s="15"/>
      <c r="BH148" s="15"/>
      <c r="BI148" s="15"/>
      <c r="BJ148" s="15"/>
      <c r="BK148" s="15"/>
      <c r="BL148" s="15"/>
      <c r="BM148" s="15"/>
      <c r="BN148" s="15"/>
      <c r="BO148" s="15"/>
      <c r="BP148" s="15"/>
      <c r="BQ148" s="15"/>
      <c r="BR148" s="15"/>
      <c r="BS148" s="15"/>
      <c r="BT148" s="15"/>
      <c r="BU148" s="15"/>
      <c r="BV148" s="15"/>
      <c r="BW148" s="15"/>
      <c r="BX148" s="15"/>
      <c r="BY148" s="15"/>
      <c r="BZ148" s="15"/>
      <c r="CA148" s="8"/>
      <c r="CB148" s="51">
        <v>17.0</v>
      </c>
      <c r="CC148" s="51">
        <f>data!$I38</f>
        <v>36</v>
      </c>
      <c r="CD148" s="51">
        <f>data!$J38</f>
        <v>277</v>
      </c>
      <c r="CE148" s="75">
        <f t="shared" si="17"/>
        <v>2953.846154</v>
      </c>
      <c r="CF148" s="76">
        <f t="shared" si="18"/>
        <v>0.8767043993</v>
      </c>
      <c r="CG148" s="76">
        <f t="shared" si="19"/>
        <v>0.543349627</v>
      </c>
      <c r="CH148" s="77">
        <f t="shared" si="20"/>
        <v>5436.363636</v>
      </c>
      <c r="CI148" s="75">
        <f t="shared" si="21"/>
        <v>818215.3846</v>
      </c>
      <c r="CJ148" s="77">
        <f t="shared" si="22"/>
        <v>1550</v>
      </c>
      <c r="CK148" s="25">
        <f t="shared" si="23"/>
        <v>3.507331378</v>
      </c>
      <c r="CL148" s="75">
        <f t="shared" si="24"/>
        <v>266095.5763</v>
      </c>
      <c r="CM148" s="15"/>
      <c r="CN148" s="15"/>
      <c r="CO148" s="15"/>
      <c r="CP148" s="15"/>
    </row>
    <row r="149" ht="14.2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c r="AL149" s="15"/>
      <c r="AM149" s="15"/>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BW149" s="15"/>
      <c r="BX149" s="15"/>
      <c r="BY149" s="15"/>
      <c r="BZ149" s="15"/>
      <c r="CA149" s="8"/>
      <c r="CB149" s="51">
        <v>18.0</v>
      </c>
      <c r="CC149" s="51">
        <f>data!$I39</f>
        <v>37</v>
      </c>
      <c r="CD149" s="51">
        <f>data!$J39</f>
        <v>252</v>
      </c>
      <c r="CE149" s="75">
        <f t="shared" si="17"/>
        <v>3138.461538</v>
      </c>
      <c r="CF149" s="76">
        <f t="shared" si="18"/>
        <v>0.8877196408</v>
      </c>
      <c r="CG149" s="76">
        <f t="shared" si="19"/>
        <v>0.5841468176</v>
      </c>
      <c r="CH149" s="77">
        <f t="shared" si="20"/>
        <v>5372.727273</v>
      </c>
      <c r="CI149" s="75">
        <f t="shared" si="21"/>
        <v>790892.3077</v>
      </c>
      <c r="CJ149" s="77">
        <f t="shared" si="22"/>
        <v>1580</v>
      </c>
      <c r="CK149" s="25">
        <f t="shared" si="23"/>
        <v>3.400460299</v>
      </c>
      <c r="CL149" s="75">
        <f t="shared" si="24"/>
        <v>262001.5219</v>
      </c>
      <c r="CM149" s="15"/>
      <c r="CN149" s="15"/>
      <c r="CO149" s="15"/>
      <c r="CP149" s="15"/>
    </row>
    <row r="150" ht="14.2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c r="BX150" s="15"/>
      <c r="BY150" s="15"/>
      <c r="BZ150" s="15"/>
      <c r="CA150" s="8"/>
      <c r="CB150" s="51">
        <v>19.0</v>
      </c>
      <c r="CC150" s="51">
        <f>data!$I40</f>
        <v>38</v>
      </c>
      <c r="CD150" s="51">
        <f>data!$J40</f>
        <v>225</v>
      </c>
      <c r="CE150" s="75">
        <f t="shared" si="17"/>
        <v>3323.076923</v>
      </c>
      <c r="CF150" s="76">
        <f t="shared" si="18"/>
        <v>0.8989989463</v>
      </c>
      <c r="CG150" s="76">
        <f t="shared" si="19"/>
        <v>0.6259220232</v>
      </c>
      <c r="CH150" s="77">
        <f t="shared" si="20"/>
        <v>5309.090909</v>
      </c>
      <c r="CI150" s="75">
        <f t="shared" si="21"/>
        <v>747692.3077</v>
      </c>
      <c r="CJ150" s="77">
        <f t="shared" si="22"/>
        <v>1610</v>
      </c>
      <c r="CK150" s="25">
        <f t="shared" si="23"/>
        <v>3.297571993</v>
      </c>
      <c r="CL150" s="75">
        <f t="shared" si="24"/>
        <v>252214.1476</v>
      </c>
      <c r="CM150" s="15"/>
      <c r="CN150" s="15"/>
      <c r="CO150" s="15"/>
      <c r="CP150" s="15"/>
    </row>
    <row r="151" ht="14.2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c r="AL151" s="15"/>
      <c r="AM151" s="15"/>
      <c r="AN151" s="15"/>
      <c r="AO151" s="15"/>
      <c r="AP151" s="15"/>
      <c r="AQ151" s="15"/>
      <c r="AR151" s="15"/>
      <c r="AS151" s="15"/>
      <c r="AT151" s="15"/>
      <c r="AU151" s="15"/>
      <c r="AV151" s="15"/>
      <c r="AW151" s="15"/>
      <c r="AX151" s="15"/>
      <c r="AY151" s="15"/>
      <c r="AZ151" s="15"/>
      <c r="BA151" s="15"/>
      <c r="BB151" s="15"/>
      <c r="BC151" s="15"/>
      <c r="BD151" s="15"/>
      <c r="BE151" s="15"/>
      <c r="BF151" s="15"/>
      <c r="BG151" s="15"/>
      <c r="BH151" s="15"/>
      <c r="BI151" s="15"/>
      <c r="BJ151" s="15"/>
      <c r="BK151" s="15"/>
      <c r="BL151" s="15"/>
      <c r="BM151" s="15"/>
      <c r="BN151" s="15"/>
      <c r="BO151" s="15"/>
      <c r="BP151" s="15"/>
      <c r="BQ151" s="15"/>
      <c r="BR151" s="15"/>
      <c r="BS151" s="15"/>
      <c r="BT151" s="15"/>
      <c r="BU151" s="15"/>
      <c r="BV151" s="15"/>
      <c r="BW151" s="15"/>
      <c r="BX151" s="15"/>
      <c r="BY151" s="15"/>
      <c r="BZ151" s="15"/>
      <c r="CA151" s="8"/>
      <c r="CB151" s="51">
        <v>20.0</v>
      </c>
      <c r="CC151" s="51">
        <f>data!$I41</f>
        <v>39</v>
      </c>
      <c r="CD151" s="51">
        <f>data!$J41</f>
        <v>195</v>
      </c>
      <c r="CE151" s="75">
        <f t="shared" si="17"/>
        <v>3507.692308</v>
      </c>
      <c r="CF151" s="76">
        <f t="shared" si="18"/>
        <v>0.9105519264</v>
      </c>
      <c r="CG151" s="76">
        <f t="shared" si="19"/>
        <v>0.6687108386</v>
      </c>
      <c r="CH151" s="77">
        <f t="shared" si="20"/>
        <v>5245.454545</v>
      </c>
      <c r="CI151" s="75">
        <f t="shared" si="21"/>
        <v>684000</v>
      </c>
      <c r="CJ151" s="77">
        <f t="shared" si="22"/>
        <v>1640</v>
      </c>
      <c r="CK151" s="25">
        <f t="shared" si="23"/>
        <v>3.198447894</v>
      </c>
      <c r="CL151" s="75">
        <f t="shared" si="24"/>
        <v>234861.6482</v>
      </c>
      <c r="CM151" s="15"/>
      <c r="CN151" s="15"/>
      <c r="CO151" s="15"/>
      <c r="CP151" s="15"/>
    </row>
    <row r="152" ht="14.2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c r="BC152" s="15"/>
      <c r="BD152" s="15"/>
      <c r="BE152" s="15"/>
      <c r="BF152" s="15"/>
      <c r="BG152" s="15"/>
      <c r="BH152" s="15"/>
      <c r="BI152" s="15"/>
      <c r="BJ152" s="15"/>
      <c r="BK152" s="15"/>
      <c r="BL152" s="15"/>
      <c r="BM152" s="15"/>
      <c r="BN152" s="15"/>
      <c r="BO152" s="15"/>
      <c r="BP152" s="15"/>
      <c r="BQ152" s="15"/>
      <c r="BR152" s="15"/>
      <c r="BS152" s="15"/>
      <c r="BT152" s="15"/>
      <c r="BU152" s="15"/>
      <c r="BV152" s="15"/>
      <c r="BW152" s="15"/>
      <c r="BX152" s="15"/>
      <c r="BY152" s="15"/>
      <c r="BZ152" s="15"/>
      <c r="CA152" s="8"/>
      <c r="CB152" s="51">
        <v>21.0</v>
      </c>
      <c r="CC152" s="51">
        <f>data!$I42</f>
        <v>40</v>
      </c>
      <c r="CD152" s="51">
        <f>data!$J42</f>
        <v>165</v>
      </c>
      <c r="CE152" s="75">
        <f t="shared" si="17"/>
        <v>3692.307692</v>
      </c>
      <c r="CF152" s="76">
        <f t="shared" si="18"/>
        <v>0.922388664</v>
      </c>
      <c r="CG152" s="76">
        <f t="shared" si="19"/>
        <v>0.7125506073</v>
      </c>
      <c r="CH152" s="77">
        <f t="shared" si="20"/>
        <v>5181.818182</v>
      </c>
      <c r="CI152" s="75">
        <f t="shared" si="21"/>
        <v>609230.7692</v>
      </c>
      <c r="CJ152" s="77">
        <f t="shared" si="22"/>
        <v>1670</v>
      </c>
      <c r="CK152" s="25">
        <f t="shared" si="23"/>
        <v>3.102885139</v>
      </c>
      <c r="CL152" s="75">
        <f t="shared" si="24"/>
        <v>212863.9775</v>
      </c>
      <c r="CM152" s="15"/>
      <c r="CN152" s="15"/>
      <c r="CO152" s="15"/>
      <c r="CP152" s="15"/>
    </row>
    <row r="153" ht="14.2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c r="AL153" s="15"/>
      <c r="AM153" s="15"/>
      <c r="AN153" s="15"/>
      <c r="AO153" s="15"/>
      <c r="AP153" s="15"/>
      <c r="AQ153" s="15"/>
      <c r="AR153" s="15"/>
      <c r="AS153" s="15"/>
      <c r="AT153" s="15"/>
      <c r="AU153" s="15"/>
      <c r="AV153" s="15"/>
      <c r="AW153" s="15"/>
      <c r="AX153" s="15"/>
      <c r="AY153" s="15"/>
      <c r="AZ153" s="15"/>
      <c r="BA153" s="15"/>
      <c r="BB153" s="15"/>
      <c r="BC153" s="15"/>
      <c r="BD153" s="15"/>
      <c r="BE153" s="15"/>
      <c r="BF153" s="15"/>
      <c r="BG153" s="15"/>
      <c r="BH153" s="15"/>
      <c r="BI153" s="15"/>
      <c r="BJ153" s="15"/>
      <c r="BK153" s="15"/>
      <c r="BL153" s="15"/>
      <c r="BM153" s="15"/>
      <c r="BN153" s="15"/>
      <c r="BO153" s="15"/>
      <c r="BP153" s="15"/>
      <c r="BQ153" s="15"/>
      <c r="BR153" s="15"/>
      <c r="BS153" s="15"/>
      <c r="BT153" s="15"/>
      <c r="BU153" s="15"/>
      <c r="BV153" s="15"/>
      <c r="BW153" s="15"/>
      <c r="BX153" s="15"/>
      <c r="BY153" s="15"/>
      <c r="BZ153" s="15"/>
      <c r="CA153" s="8"/>
      <c r="CB153" s="51">
        <v>22.0</v>
      </c>
      <c r="CC153" s="51">
        <f>data!$I43</f>
        <v>41</v>
      </c>
      <c r="CD153" s="51">
        <f>data!$J43</f>
        <v>133</v>
      </c>
      <c r="CE153" s="75">
        <f t="shared" si="17"/>
        <v>3876.923077</v>
      </c>
      <c r="CF153" s="76">
        <f t="shared" si="18"/>
        <v>0.9345197431</v>
      </c>
      <c r="CG153" s="76">
        <f t="shared" si="19"/>
        <v>0.7574805301</v>
      </c>
      <c r="CH153" s="77">
        <f t="shared" si="20"/>
        <v>5118.181818</v>
      </c>
      <c r="CI153" s="75">
        <f t="shared" si="21"/>
        <v>515630.7692</v>
      </c>
      <c r="CJ153" s="77">
        <f t="shared" si="22"/>
        <v>1700</v>
      </c>
      <c r="CK153" s="25">
        <f t="shared" si="23"/>
        <v>3.010695187</v>
      </c>
      <c r="CL153" s="75">
        <f t="shared" si="24"/>
        <v>183266.6983</v>
      </c>
      <c r="CM153" s="15"/>
      <c r="CN153" s="15"/>
      <c r="CO153" s="15"/>
      <c r="CP153" s="15"/>
    </row>
    <row r="154" ht="14.2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c r="BC154" s="15"/>
      <c r="BD154" s="15"/>
      <c r="BE154" s="15"/>
      <c r="BF154" s="15"/>
      <c r="BG154" s="15"/>
      <c r="BH154" s="15"/>
      <c r="BI154" s="15"/>
      <c r="BJ154" s="15"/>
      <c r="BK154" s="15"/>
      <c r="BL154" s="15"/>
      <c r="BM154" s="15"/>
      <c r="BN154" s="15"/>
      <c r="BO154" s="15"/>
      <c r="BP154" s="15"/>
      <c r="BQ154" s="15"/>
      <c r="BR154" s="15"/>
      <c r="BS154" s="15"/>
      <c r="BT154" s="15"/>
      <c r="BU154" s="15"/>
      <c r="BV154" s="15"/>
      <c r="BW154" s="15"/>
      <c r="BX154" s="15"/>
      <c r="BY154" s="15"/>
      <c r="BZ154" s="15"/>
      <c r="CA154" s="8"/>
      <c r="CB154" s="51">
        <v>23.0</v>
      </c>
      <c r="CC154" s="51">
        <f>data!$I44</f>
        <v>42</v>
      </c>
      <c r="CD154" s="51">
        <f>data!$J44</f>
        <v>103</v>
      </c>
      <c r="CE154" s="75">
        <f t="shared" si="17"/>
        <v>4061.538462</v>
      </c>
      <c r="CF154" s="76">
        <f t="shared" si="18"/>
        <v>0.9469562811</v>
      </c>
      <c r="CG154" s="76">
        <f t="shared" si="19"/>
        <v>0.803541782</v>
      </c>
      <c r="CH154" s="77">
        <f t="shared" si="20"/>
        <v>5054.545455</v>
      </c>
      <c r="CI154" s="75">
        <f t="shared" si="21"/>
        <v>418338.4615</v>
      </c>
      <c r="CJ154" s="77">
        <f t="shared" si="22"/>
        <v>1730</v>
      </c>
      <c r="CK154" s="25">
        <f t="shared" si="23"/>
        <v>2.921702575</v>
      </c>
      <c r="CL154" s="75">
        <f t="shared" si="24"/>
        <v>151203.5064</v>
      </c>
      <c r="CM154" s="15"/>
      <c r="CN154" s="15"/>
      <c r="CO154" s="15"/>
      <c r="CP154" s="15"/>
    </row>
    <row r="155" ht="14.2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c r="AL155" s="15"/>
      <c r="AM155" s="15"/>
      <c r="AN155" s="15"/>
      <c r="AO155" s="15"/>
      <c r="AP155" s="15"/>
      <c r="AQ155" s="15"/>
      <c r="AR155" s="15"/>
      <c r="AS155" s="15"/>
      <c r="AT155" s="15"/>
      <c r="AU155" s="15"/>
      <c r="AV155" s="15"/>
      <c r="AW155" s="15"/>
      <c r="AX155" s="15"/>
      <c r="AY155" s="15"/>
      <c r="AZ155" s="15"/>
      <c r="BA155" s="15"/>
      <c r="BB155" s="15"/>
      <c r="BC155" s="15"/>
      <c r="BD155" s="15"/>
      <c r="BE155" s="15"/>
      <c r="BF155" s="15"/>
      <c r="BG155" s="15"/>
      <c r="BH155" s="15"/>
      <c r="BI155" s="15"/>
      <c r="BJ155" s="15"/>
      <c r="BK155" s="15"/>
      <c r="BL155" s="15"/>
      <c r="BM155" s="15"/>
      <c r="BN155" s="15"/>
      <c r="BO155" s="15"/>
      <c r="BP155" s="15"/>
      <c r="BQ155" s="15"/>
      <c r="BR155" s="15"/>
      <c r="BS155" s="15"/>
      <c r="BT155" s="15"/>
      <c r="BU155" s="15"/>
      <c r="BV155" s="15"/>
      <c r="BW155" s="15"/>
      <c r="BX155" s="15"/>
      <c r="BY155" s="15"/>
      <c r="BZ155" s="15"/>
      <c r="CA155" s="8"/>
      <c r="CB155" s="51">
        <v>24.0</v>
      </c>
      <c r="CC155" s="51">
        <f>data!$I45</f>
        <v>43</v>
      </c>
      <c r="CD155" s="51">
        <f>data!$J45</f>
        <v>73</v>
      </c>
      <c r="CE155" s="75">
        <f t="shared" si="17"/>
        <v>4246.153846</v>
      </c>
      <c r="CF155" s="76">
        <f t="shared" si="18"/>
        <v>0.9597099622</v>
      </c>
      <c r="CG155" s="76">
        <f t="shared" si="19"/>
        <v>0.8507776377</v>
      </c>
      <c r="CH155" s="77">
        <f t="shared" si="20"/>
        <v>4990.909091</v>
      </c>
      <c r="CI155" s="75">
        <f t="shared" si="21"/>
        <v>309969.2308</v>
      </c>
      <c r="CJ155" s="77">
        <f t="shared" si="22"/>
        <v>1760</v>
      </c>
      <c r="CK155" s="25">
        <f t="shared" si="23"/>
        <v>2.835743802</v>
      </c>
      <c r="CL155" s="75">
        <f t="shared" si="24"/>
        <v>113896.818</v>
      </c>
      <c r="CM155" s="15"/>
      <c r="CN155" s="15"/>
      <c r="CO155" s="15"/>
      <c r="CP155" s="15"/>
    </row>
    <row r="156" ht="14.2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c r="BC156" s="15"/>
      <c r="BD156" s="15"/>
      <c r="BE156" s="15"/>
      <c r="BF156" s="15"/>
      <c r="BG156" s="15"/>
      <c r="BH156" s="15"/>
      <c r="BI156" s="15"/>
      <c r="BJ156" s="15"/>
      <c r="BK156" s="15"/>
      <c r="BL156" s="15"/>
      <c r="BM156" s="15"/>
      <c r="BN156" s="15"/>
      <c r="BO156" s="15"/>
      <c r="BP156" s="15"/>
      <c r="BQ156" s="15"/>
      <c r="BR156" s="15"/>
      <c r="BS156" s="15"/>
      <c r="BT156" s="15"/>
      <c r="BU156" s="15"/>
      <c r="BV156" s="15"/>
      <c r="BW156" s="15"/>
      <c r="BX156" s="15"/>
      <c r="BY156" s="15"/>
      <c r="BZ156" s="15"/>
      <c r="CA156" s="8"/>
      <c r="CB156" s="51">
        <v>25.0</v>
      </c>
      <c r="CC156" s="51">
        <f>data!$I46</f>
        <v>44</v>
      </c>
      <c r="CD156" s="51">
        <f>data!$J46</f>
        <v>47</v>
      </c>
      <c r="CE156" s="75">
        <f t="shared" si="17"/>
        <v>4430.769231</v>
      </c>
      <c r="CF156" s="76">
        <f t="shared" si="18"/>
        <v>0.9727930741</v>
      </c>
      <c r="CG156" s="76">
        <f t="shared" si="19"/>
        <v>0.8992336077</v>
      </c>
      <c r="CH156" s="77">
        <f t="shared" si="20"/>
        <v>4927.272727</v>
      </c>
      <c r="CI156" s="75">
        <f t="shared" si="21"/>
        <v>208246.1538</v>
      </c>
      <c r="CJ156" s="77">
        <f t="shared" si="22"/>
        <v>1790</v>
      </c>
      <c r="CK156" s="25">
        <f t="shared" si="23"/>
        <v>2.752666328</v>
      </c>
      <c r="CL156" s="75">
        <f t="shared" si="24"/>
        <v>77768.36147</v>
      </c>
      <c r="CM156" s="15"/>
      <c r="CN156" s="15"/>
      <c r="CO156" s="15"/>
      <c r="CP156" s="15"/>
    </row>
    <row r="157" ht="14.2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c r="AL157" s="15"/>
      <c r="AM157" s="15"/>
      <c r="AN157" s="15"/>
      <c r="AO157" s="15"/>
      <c r="AP157" s="15"/>
      <c r="AQ157" s="15"/>
      <c r="AR157" s="15"/>
      <c r="AS157" s="15"/>
      <c r="AT157" s="15"/>
      <c r="AU157" s="15"/>
      <c r="AV157" s="15"/>
      <c r="AW157" s="15"/>
      <c r="AX157" s="15"/>
      <c r="AY157" s="15"/>
      <c r="AZ157" s="15"/>
      <c r="BA157" s="15"/>
      <c r="BB157" s="15"/>
      <c r="BC157" s="15"/>
      <c r="BD157" s="15"/>
      <c r="BE157" s="15"/>
      <c r="BF157" s="15"/>
      <c r="BG157" s="15"/>
      <c r="BH157" s="15"/>
      <c r="BI157" s="15"/>
      <c r="BJ157" s="15"/>
      <c r="BK157" s="15"/>
      <c r="BL157" s="15"/>
      <c r="BM157" s="15"/>
      <c r="BN157" s="15"/>
      <c r="BO157" s="15"/>
      <c r="BP157" s="15"/>
      <c r="BQ157" s="15"/>
      <c r="BR157" s="15"/>
      <c r="BS157" s="15"/>
      <c r="BT157" s="15"/>
      <c r="BU157" s="15"/>
      <c r="BV157" s="15"/>
      <c r="BW157" s="15"/>
      <c r="BX157" s="15"/>
      <c r="BY157" s="15"/>
      <c r="BZ157" s="15"/>
      <c r="CA157" s="8"/>
      <c r="CB157" s="51">
        <v>26.0</v>
      </c>
      <c r="CC157" s="51">
        <f>data!$I47</f>
        <v>45</v>
      </c>
      <c r="CD157" s="51">
        <f>data!$J47</f>
        <v>24</v>
      </c>
      <c r="CE157" s="75">
        <f t="shared" si="17"/>
        <v>4615.384615</v>
      </c>
      <c r="CF157" s="76">
        <f t="shared" si="18"/>
        <v>0.9862185478</v>
      </c>
      <c r="CG157" s="76">
        <f t="shared" si="19"/>
        <v>0.9489575845</v>
      </c>
      <c r="CH157" s="77">
        <f t="shared" si="20"/>
        <v>4863.636364</v>
      </c>
      <c r="CI157" s="75">
        <f t="shared" si="21"/>
        <v>110769.2308</v>
      </c>
      <c r="CJ157" s="77">
        <f t="shared" si="22"/>
        <v>1820</v>
      </c>
      <c r="CK157" s="25">
        <f t="shared" si="23"/>
        <v>2.672327672</v>
      </c>
      <c r="CL157" s="75">
        <f t="shared" si="24"/>
        <v>42029.69756</v>
      </c>
      <c r="CM157" s="15"/>
      <c r="CN157" s="15"/>
      <c r="CO157" s="15"/>
      <c r="CP157" s="15"/>
    </row>
    <row r="158" ht="14.2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c r="BR158" s="15"/>
      <c r="BS158" s="15"/>
      <c r="BT158" s="15"/>
      <c r="BU158" s="15"/>
      <c r="BV158" s="15"/>
      <c r="BW158" s="15"/>
      <c r="BX158" s="15"/>
      <c r="BY158" s="15"/>
      <c r="BZ158" s="15"/>
      <c r="CA158" s="8"/>
      <c r="CB158" s="51">
        <v>27.0</v>
      </c>
      <c r="CC158" s="51">
        <f>data!$I48</f>
        <v>46</v>
      </c>
      <c r="CD158" s="51">
        <f>data!$J48</f>
        <v>6</v>
      </c>
      <c r="CE158" s="75">
        <f t="shared" si="17"/>
        <v>4800</v>
      </c>
      <c r="CF158" s="76">
        <f t="shared" si="18"/>
        <v>1</v>
      </c>
      <c r="CG158" s="76">
        <f t="shared" si="19"/>
        <v>1</v>
      </c>
      <c r="CH158" s="77">
        <f t="shared" si="20"/>
        <v>4800</v>
      </c>
      <c r="CI158" s="75">
        <f t="shared" si="21"/>
        <v>28800</v>
      </c>
      <c r="CJ158" s="77">
        <f t="shared" si="22"/>
        <v>1850</v>
      </c>
      <c r="CK158" s="25">
        <f t="shared" si="23"/>
        <v>2.594594595</v>
      </c>
      <c r="CL158" s="75">
        <f t="shared" si="24"/>
        <v>11100</v>
      </c>
      <c r="CM158" s="15"/>
      <c r="CN158" s="15"/>
      <c r="CO158" s="15"/>
      <c r="CP158" s="15"/>
    </row>
    <row r="159" ht="14.2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c r="BR159" s="15"/>
      <c r="BS159" s="15"/>
      <c r="BT159" s="15"/>
      <c r="BU159" s="15"/>
      <c r="BV159" s="15"/>
      <c r="BW159" s="15"/>
      <c r="BX159" s="15"/>
      <c r="BY159" s="15"/>
      <c r="BZ159" s="15"/>
      <c r="CA159" s="8"/>
      <c r="CB159" s="51">
        <v>28.0</v>
      </c>
      <c r="CC159" s="51">
        <f>data!$I49</f>
        <v>47</v>
      </c>
      <c r="CD159" s="51">
        <f>data!$J49</f>
        <v>0</v>
      </c>
      <c r="CE159" s="75">
        <f t="shared" si="17"/>
        <v>4984.615385</v>
      </c>
      <c r="CF159" s="76">
        <f t="shared" si="18"/>
        <v>1</v>
      </c>
      <c r="CG159" s="76">
        <f t="shared" si="19"/>
        <v>1</v>
      </c>
      <c r="CH159" s="77">
        <f t="shared" si="20"/>
        <v>4736.363636</v>
      </c>
      <c r="CI159" s="75">
        <f t="shared" si="21"/>
        <v>0</v>
      </c>
      <c r="CJ159" s="77">
        <f t="shared" si="22"/>
        <v>1880</v>
      </c>
      <c r="CK159" s="25">
        <f t="shared" si="23"/>
        <v>2.51934236</v>
      </c>
      <c r="CL159" s="75">
        <f t="shared" si="24"/>
        <v>0</v>
      </c>
      <c r="CM159" s="15"/>
      <c r="CN159" s="15"/>
      <c r="CO159" s="15"/>
      <c r="CP159" s="15"/>
    </row>
    <row r="160" ht="14.2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c r="BR160" s="15"/>
      <c r="BS160" s="15"/>
      <c r="BT160" s="15"/>
      <c r="BU160" s="15"/>
      <c r="BV160" s="15"/>
      <c r="BW160" s="15"/>
      <c r="BX160" s="15"/>
      <c r="BY160" s="15"/>
      <c r="BZ160" s="15"/>
      <c r="CA160" s="8"/>
      <c r="CB160" s="51">
        <v>29.0</v>
      </c>
      <c r="CC160" s="51">
        <f>data!$I50</f>
        <v>48</v>
      </c>
      <c r="CD160" s="51">
        <f>data!$J50</f>
        <v>0</v>
      </c>
      <c r="CE160" s="75">
        <f t="shared" si="17"/>
        <v>5169.230769</v>
      </c>
      <c r="CF160" s="76">
        <f t="shared" si="18"/>
        <v>1</v>
      </c>
      <c r="CG160" s="76">
        <f t="shared" si="19"/>
        <v>1</v>
      </c>
      <c r="CH160" s="77">
        <f t="shared" si="20"/>
        <v>4672.727273</v>
      </c>
      <c r="CI160" s="75">
        <f t="shared" si="21"/>
        <v>0</v>
      </c>
      <c r="CJ160" s="77">
        <f t="shared" si="22"/>
        <v>1910</v>
      </c>
      <c r="CK160" s="25">
        <f t="shared" si="23"/>
        <v>2.446454069</v>
      </c>
      <c r="CL160" s="75">
        <f t="shared" si="24"/>
        <v>0</v>
      </c>
      <c r="CM160" s="15"/>
      <c r="CN160" s="15"/>
      <c r="CO160" s="15"/>
      <c r="CP160" s="15"/>
    </row>
    <row r="161" ht="14.2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c r="BR161" s="15"/>
      <c r="BS161" s="15"/>
      <c r="BT161" s="15"/>
      <c r="BU161" s="15"/>
      <c r="BV161" s="15"/>
      <c r="BW161" s="15"/>
      <c r="BX161" s="15"/>
      <c r="BY161" s="15"/>
      <c r="BZ161" s="15"/>
      <c r="CA161" s="8"/>
      <c r="CB161" s="51">
        <v>30.0</v>
      </c>
      <c r="CC161" s="51">
        <f>data!$I51</f>
        <v>49</v>
      </c>
      <c r="CD161" s="51">
        <f>data!$J51</f>
        <v>0</v>
      </c>
      <c r="CE161" s="75">
        <f t="shared" si="17"/>
        <v>5353.846154</v>
      </c>
      <c r="CF161" s="76">
        <f t="shared" si="18"/>
        <v>1</v>
      </c>
      <c r="CG161" s="76">
        <f t="shared" si="19"/>
        <v>1</v>
      </c>
      <c r="CH161" s="77">
        <f t="shared" si="20"/>
        <v>4609.090909</v>
      </c>
      <c r="CI161" s="75">
        <f t="shared" si="21"/>
        <v>0</v>
      </c>
      <c r="CJ161" s="77">
        <f t="shared" si="22"/>
        <v>1940</v>
      </c>
      <c r="CK161" s="25">
        <f t="shared" si="23"/>
        <v>2.375820056</v>
      </c>
      <c r="CL161" s="75">
        <f t="shared" si="24"/>
        <v>0</v>
      </c>
      <c r="CM161" s="15"/>
      <c r="CN161" s="15"/>
      <c r="CO161" s="15"/>
      <c r="CP161" s="15"/>
    </row>
    <row r="162" ht="14.2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8"/>
      <c r="CB162" s="51">
        <v>31.0</v>
      </c>
      <c r="CC162" s="51">
        <f>data!$I52</f>
        <v>50</v>
      </c>
      <c r="CD162" s="51">
        <f>data!$J52</f>
        <v>0</v>
      </c>
      <c r="CE162" s="75">
        <f t="shared" si="17"/>
        <v>5538.461538</v>
      </c>
      <c r="CF162" s="76">
        <f t="shared" si="18"/>
        <v>1</v>
      </c>
      <c r="CG162" s="76">
        <f t="shared" si="19"/>
        <v>1</v>
      </c>
      <c r="CH162" s="77">
        <f t="shared" si="20"/>
        <v>4545.454545</v>
      </c>
      <c r="CI162" s="75">
        <f t="shared" si="21"/>
        <v>0</v>
      </c>
      <c r="CJ162" s="77">
        <f t="shared" si="22"/>
        <v>1970</v>
      </c>
      <c r="CK162" s="25">
        <f t="shared" si="23"/>
        <v>2.307337333</v>
      </c>
      <c r="CL162" s="75">
        <f t="shared" si="24"/>
        <v>0</v>
      </c>
      <c r="CM162" s="15"/>
      <c r="CN162" s="15"/>
      <c r="CO162" s="15"/>
      <c r="CP162" s="15"/>
    </row>
    <row r="163" ht="14.2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8"/>
      <c r="CB163" s="51"/>
      <c r="CC163" s="51"/>
      <c r="CD163" s="51">
        <f>SUM(CD132:CD162)</f>
        <v>6493</v>
      </c>
      <c r="CE163" s="51"/>
      <c r="CF163" s="51"/>
      <c r="CG163" s="51"/>
      <c r="CH163" s="51"/>
      <c r="CI163" s="46">
        <f>SUM(CI132:CI162)</f>
        <v>12655753.85</v>
      </c>
      <c r="CJ163" s="8"/>
      <c r="CK163" s="24"/>
      <c r="CL163" s="106">
        <f>SUM(CL132:CL162)</f>
        <v>4009037.748</v>
      </c>
      <c r="CM163" s="15"/>
      <c r="CN163" s="15"/>
      <c r="CO163" s="15"/>
      <c r="CP163" s="15"/>
    </row>
    <row r="164" ht="14.2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8"/>
      <c r="CB164" s="8"/>
      <c r="CC164" s="8"/>
      <c r="CD164" s="8"/>
      <c r="CE164" s="8"/>
      <c r="CF164" s="8"/>
      <c r="CG164" s="8"/>
      <c r="CH164" s="8"/>
      <c r="CI164" s="8"/>
      <c r="CJ164" s="8"/>
      <c r="CK164" s="8"/>
      <c r="CL164" s="8"/>
      <c r="CM164" s="15"/>
      <c r="CN164" s="15"/>
      <c r="CO164" s="15"/>
      <c r="CP164" s="15"/>
    </row>
    <row r="165" ht="14.2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c r="AL165" s="15"/>
      <c r="AM165" s="15"/>
      <c r="AN165" s="15"/>
      <c r="AO165" s="15"/>
      <c r="AP165" s="15"/>
      <c r="AQ165" s="15"/>
      <c r="AR165" s="15"/>
      <c r="AS165" s="15"/>
      <c r="AT165" s="15"/>
      <c r="AU165" s="15"/>
      <c r="AV165" s="15"/>
      <c r="AW165" s="15"/>
      <c r="AX165" s="15"/>
      <c r="AY165" s="15"/>
      <c r="AZ165" s="15"/>
      <c r="BA165" s="15"/>
      <c r="BB165" s="15"/>
      <c r="BC165" s="15"/>
      <c r="BD165" s="15"/>
      <c r="BE165" s="15"/>
      <c r="BF165" s="15"/>
      <c r="BG165" s="15"/>
      <c r="BH165" s="15"/>
      <c r="BI165" s="15"/>
      <c r="BJ165" s="15"/>
      <c r="BK165" s="15"/>
      <c r="BL165" s="15"/>
      <c r="BM165" s="15"/>
      <c r="BN165" s="15"/>
      <c r="BO165" s="15"/>
      <c r="BP165" s="15"/>
      <c r="BQ165" s="15"/>
      <c r="BR165" s="15"/>
      <c r="BS165" s="15"/>
      <c r="BT165" s="15"/>
      <c r="BU165" s="15"/>
      <c r="BV165" s="15"/>
      <c r="BW165" s="15"/>
      <c r="BX165" s="15"/>
      <c r="BY165" s="15"/>
      <c r="BZ165" s="15"/>
      <c r="CA165" s="8"/>
      <c r="CB165" s="8"/>
      <c r="CC165" s="8"/>
      <c r="CD165" s="8"/>
      <c r="CE165" s="8"/>
      <c r="CF165" s="8"/>
      <c r="CG165" s="8"/>
      <c r="CH165" s="8"/>
      <c r="CI165" s="8"/>
      <c r="CJ165" s="8"/>
      <c r="CK165" s="8"/>
      <c r="CL165" s="8"/>
      <c r="CM165" s="15"/>
      <c r="CN165" s="15"/>
      <c r="CO165" s="15"/>
      <c r="CP165" s="15"/>
    </row>
    <row r="166" ht="14.2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c r="BC166" s="15"/>
      <c r="BD166" s="15"/>
      <c r="BE166" s="15"/>
      <c r="BF166" s="15"/>
      <c r="BG166" s="15"/>
      <c r="BH166" s="15"/>
      <c r="BI166" s="15"/>
      <c r="BJ166" s="15"/>
      <c r="BK166" s="15"/>
      <c r="BL166" s="15"/>
      <c r="BM166" s="15"/>
      <c r="BN166" s="15"/>
      <c r="BO166" s="15"/>
      <c r="BP166" s="15"/>
      <c r="BQ166" s="15"/>
      <c r="BR166" s="15"/>
      <c r="BS166" s="15"/>
      <c r="BT166" s="15"/>
      <c r="BU166" s="15"/>
      <c r="BV166" s="15"/>
      <c r="BW166" s="15"/>
      <c r="BX166" s="15"/>
      <c r="BY166" s="15"/>
      <c r="BZ166" s="15"/>
      <c r="CA166" s="8"/>
      <c r="CB166" s="8"/>
      <c r="CC166" s="8"/>
      <c r="CD166" s="8"/>
      <c r="CE166" s="8"/>
      <c r="CF166" s="8"/>
      <c r="CG166" s="8"/>
      <c r="CH166" s="8"/>
      <c r="CI166" s="8"/>
      <c r="CJ166" s="8"/>
      <c r="CK166" s="8"/>
      <c r="CL166" s="8"/>
      <c r="CM166" s="15"/>
      <c r="CN166" s="15"/>
      <c r="CO166" s="15"/>
      <c r="CP166" s="15"/>
    </row>
    <row r="167" ht="14.2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8"/>
      <c r="CB167" s="8"/>
      <c r="CC167" s="8"/>
      <c r="CD167" s="8"/>
      <c r="CE167" s="8"/>
      <c r="CF167" s="8"/>
      <c r="CG167" s="8"/>
      <c r="CH167" s="8"/>
      <c r="CI167" s="8"/>
      <c r="CJ167" s="8"/>
      <c r="CK167" s="8"/>
      <c r="CL167" s="8"/>
      <c r="CM167" s="15"/>
      <c r="CN167" s="15"/>
      <c r="CO167" s="15"/>
      <c r="CP167" s="15"/>
    </row>
    <row r="168" ht="14.2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c r="BC168" s="15"/>
      <c r="BD168" s="15"/>
      <c r="BE168" s="15"/>
      <c r="BF168" s="15"/>
      <c r="BG168" s="15"/>
      <c r="BH168" s="15"/>
      <c r="BI168" s="15"/>
      <c r="BJ168" s="15"/>
      <c r="BK168" s="15"/>
      <c r="BL168" s="15"/>
      <c r="BM168" s="15"/>
      <c r="BN168" s="15"/>
      <c r="BO168" s="15"/>
      <c r="BP168" s="15"/>
      <c r="BQ168" s="15"/>
      <c r="BR168" s="15"/>
      <c r="BS168" s="15"/>
      <c r="BT168" s="15"/>
      <c r="BU168" s="15"/>
      <c r="BV168" s="15"/>
      <c r="BW168" s="15"/>
      <c r="BX168" s="15"/>
      <c r="BY168" s="15"/>
      <c r="BZ168" s="15"/>
      <c r="CA168" s="8"/>
      <c r="CB168" s="8"/>
      <c r="CC168" s="8"/>
      <c r="CD168" s="8"/>
      <c r="CE168" s="8"/>
      <c r="CF168" s="8"/>
      <c r="CG168" s="8"/>
      <c r="CH168" s="8"/>
      <c r="CI168" s="8"/>
      <c r="CJ168" s="8"/>
      <c r="CK168" s="8"/>
      <c r="CL168" s="8"/>
      <c r="CM168" s="15"/>
      <c r="CN168" s="15"/>
      <c r="CO168" s="15"/>
      <c r="CP168" s="15"/>
    </row>
    <row r="169" ht="14.2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c r="AL169" s="15"/>
      <c r="AM169" s="15"/>
      <c r="AN169" s="15"/>
      <c r="AO169" s="15"/>
      <c r="AP169" s="15"/>
      <c r="AQ169" s="15"/>
      <c r="AR169" s="15"/>
      <c r="AS169" s="15"/>
      <c r="AT169" s="15"/>
      <c r="AU169" s="15"/>
      <c r="AV169" s="15"/>
      <c r="AW169" s="15"/>
      <c r="AX169" s="15"/>
      <c r="AY169" s="15"/>
      <c r="AZ169" s="15"/>
      <c r="BA169" s="15"/>
      <c r="BB169" s="15"/>
      <c r="BC169" s="15"/>
      <c r="BD169" s="15"/>
      <c r="BE169" s="15"/>
      <c r="BF169" s="15"/>
      <c r="BG169" s="15"/>
      <c r="BH169" s="15"/>
      <c r="BI169" s="15"/>
      <c r="BJ169" s="15"/>
      <c r="BK169" s="15"/>
      <c r="BL169" s="15"/>
      <c r="BM169" s="15"/>
      <c r="BN169" s="15"/>
      <c r="BO169" s="15"/>
      <c r="BP169" s="15"/>
      <c r="BQ169" s="15"/>
      <c r="BR169" s="15"/>
      <c r="BS169" s="15"/>
      <c r="BT169" s="15"/>
      <c r="BU169" s="15"/>
      <c r="BV169" s="15"/>
      <c r="BW169" s="15"/>
      <c r="BX169" s="15"/>
      <c r="BY169" s="15"/>
      <c r="BZ169" s="15"/>
      <c r="CA169" s="8"/>
      <c r="CB169" s="8"/>
      <c r="CC169" s="8"/>
      <c r="CD169" s="8"/>
      <c r="CE169" s="8"/>
      <c r="CF169" s="8"/>
      <c r="CG169" s="8"/>
      <c r="CH169" s="8"/>
      <c r="CI169" s="8"/>
      <c r="CJ169" s="8"/>
      <c r="CK169" s="8"/>
      <c r="CL169" s="8"/>
      <c r="CM169" s="15"/>
      <c r="CN169" s="15"/>
      <c r="CO169" s="15"/>
      <c r="CP169" s="15"/>
    </row>
    <row r="170" ht="14.2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c r="BC170" s="15"/>
      <c r="BD170" s="15"/>
      <c r="BE170" s="15"/>
      <c r="BF170" s="15"/>
      <c r="BG170" s="15"/>
      <c r="BH170" s="15"/>
      <c r="BI170" s="15"/>
      <c r="BJ170" s="15"/>
      <c r="BK170" s="15"/>
      <c r="BL170" s="15"/>
      <c r="BM170" s="15"/>
      <c r="BN170" s="15"/>
      <c r="BO170" s="15"/>
      <c r="BP170" s="15"/>
      <c r="BQ170" s="15"/>
      <c r="BR170" s="15"/>
      <c r="BS170" s="15"/>
      <c r="BT170" s="15"/>
      <c r="BU170" s="15"/>
      <c r="BV170" s="15"/>
      <c r="BW170" s="15"/>
      <c r="BX170" s="15"/>
      <c r="BY170" s="15"/>
      <c r="BZ170" s="15"/>
      <c r="CA170" s="7" t="s">
        <v>645</v>
      </c>
      <c r="CB170" s="8"/>
      <c r="CC170" s="8"/>
      <c r="CD170" s="8"/>
      <c r="CE170" s="8"/>
      <c r="CF170" s="8" t="str">
        <f>data!$K$7</f>
        <v>CUSTOM</v>
      </c>
      <c r="CG170" s="8"/>
      <c r="CH170" s="8"/>
      <c r="CI170" s="8"/>
      <c r="CJ170" s="8"/>
      <c r="CK170" s="8"/>
      <c r="CL170" s="8"/>
      <c r="CM170" s="15"/>
      <c r="CN170" s="15"/>
      <c r="CO170" s="15"/>
      <c r="CP170" s="15"/>
    </row>
    <row r="171" ht="14.25" customHeight="1">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AN171" s="15"/>
      <c r="AO171" s="15"/>
      <c r="AP171" s="15"/>
      <c r="AQ171" s="15"/>
      <c r="AR171" s="15"/>
      <c r="AS171" s="15"/>
      <c r="AT171" s="15"/>
      <c r="AU171" s="15"/>
      <c r="AV171" s="15"/>
      <c r="AW171" s="15"/>
      <c r="AX171" s="15"/>
      <c r="AY171" s="15"/>
      <c r="AZ171" s="15"/>
      <c r="BA171" s="15"/>
      <c r="BB171" s="15"/>
      <c r="BC171" s="15"/>
      <c r="BD171" s="15"/>
      <c r="BE171" s="15"/>
      <c r="BF171" s="15"/>
      <c r="BG171" s="15"/>
      <c r="BH171" s="15"/>
      <c r="BI171" s="15"/>
      <c r="BJ171" s="15"/>
      <c r="BK171" s="15"/>
      <c r="BL171" s="15"/>
      <c r="BM171" s="15"/>
      <c r="BN171" s="15"/>
      <c r="BO171" s="15"/>
      <c r="BP171" s="15"/>
      <c r="BQ171" s="15"/>
      <c r="BR171" s="15"/>
      <c r="BS171" s="15"/>
      <c r="BT171" s="15"/>
      <c r="BU171" s="15"/>
      <c r="BV171" s="15"/>
      <c r="BW171" s="15"/>
      <c r="BX171" s="15"/>
      <c r="BY171" s="15"/>
      <c r="BZ171" s="15"/>
      <c r="CA171" s="7"/>
      <c r="CB171" s="8"/>
      <c r="CC171" s="8"/>
      <c r="CD171" s="8"/>
      <c r="CE171" s="8"/>
      <c r="CF171" s="8"/>
      <c r="CG171" s="8"/>
      <c r="CH171" s="8"/>
      <c r="CI171" s="8"/>
      <c r="CJ171" s="8"/>
      <c r="CK171" s="8"/>
      <c r="CL171" s="8"/>
      <c r="CM171" s="15"/>
      <c r="CN171" s="15"/>
      <c r="CO171" s="15"/>
      <c r="CP171" s="15"/>
    </row>
    <row r="172" ht="14.25" customHeight="1">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7"/>
      <c r="CB172" s="17" t="s">
        <v>670</v>
      </c>
      <c r="CC172" s="18">
        <f>'Fixed Capacity unit'!$H$27</f>
        <v>4800</v>
      </c>
      <c r="CD172" s="19"/>
      <c r="CE172" s="20" t="s">
        <v>5</v>
      </c>
      <c r="CF172" s="21">
        <f>$CI$223/$CL$223</f>
        <v>3.156805858</v>
      </c>
      <c r="CG172" s="8"/>
      <c r="CH172" s="8"/>
      <c r="CI172" s="8"/>
      <c r="CJ172" s="8"/>
      <c r="CK172" s="8"/>
      <c r="CL172" s="8"/>
      <c r="CM172" s="15"/>
      <c r="CN172" s="15"/>
      <c r="CO172" s="15"/>
      <c r="CP172" s="15"/>
    </row>
    <row r="173" ht="14.25" customHeight="1">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5"/>
      <c r="AO173" s="15"/>
      <c r="AP173" s="15"/>
      <c r="AQ173" s="15"/>
      <c r="AR173" s="15"/>
      <c r="AS173" s="15"/>
      <c r="AT173" s="15"/>
      <c r="AU173" s="15"/>
      <c r="AV173" s="15"/>
      <c r="AW173" s="15"/>
      <c r="AX173" s="15"/>
      <c r="AY173" s="15"/>
      <c r="AZ173" s="15"/>
      <c r="BA173" s="15"/>
      <c r="BB173" s="15"/>
      <c r="BC173" s="15"/>
      <c r="BD173" s="15"/>
      <c r="BE173" s="15"/>
      <c r="BF173" s="15"/>
      <c r="BG173" s="15"/>
      <c r="BH173" s="15"/>
      <c r="BI173" s="15"/>
      <c r="BJ173" s="15"/>
      <c r="BK173" s="15"/>
      <c r="BL173" s="15"/>
      <c r="BM173" s="15"/>
      <c r="BN173" s="15"/>
      <c r="BO173" s="15"/>
      <c r="BP173" s="15"/>
      <c r="BQ173" s="15"/>
      <c r="BR173" s="15"/>
      <c r="BS173" s="15"/>
      <c r="BT173" s="15"/>
      <c r="BU173" s="15"/>
      <c r="BV173" s="15"/>
      <c r="BW173" s="15"/>
      <c r="BX173" s="15"/>
      <c r="BY173" s="15"/>
      <c r="BZ173" s="15"/>
      <c r="CA173" s="7"/>
      <c r="CB173" s="8"/>
      <c r="CC173" s="8"/>
      <c r="CD173" s="8"/>
      <c r="CE173" s="8"/>
      <c r="CF173" s="8"/>
      <c r="CG173" s="8"/>
      <c r="CH173" s="8"/>
      <c r="CI173" s="8"/>
      <c r="CJ173" s="8"/>
      <c r="CK173" s="8"/>
      <c r="CL173" s="8"/>
      <c r="CM173" s="15"/>
      <c r="CN173" s="15"/>
      <c r="CO173" s="15"/>
      <c r="CP173" s="15"/>
    </row>
    <row r="174" ht="14.25" customHeight="1">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c r="BC174" s="15"/>
      <c r="BD174" s="15"/>
      <c r="BE174" s="15"/>
      <c r="BF174" s="15"/>
      <c r="BG174" s="15"/>
      <c r="BH174" s="15"/>
      <c r="BI174" s="15"/>
      <c r="BJ174" s="15"/>
      <c r="BK174" s="15"/>
      <c r="BL174" s="15"/>
      <c r="BM174" s="15"/>
      <c r="BN174" s="15"/>
      <c r="BO174" s="15"/>
      <c r="BP174" s="15"/>
      <c r="BQ174" s="15"/>
      <c r="BR174" s="15"/>
      <c r="BS174" s="15"/>
      <c r="BT174" s="15"/>
      <c r="BU174" s="15"/>
      <c r="BV174" s="15"/>
      <c r="BW174" s="15"/>
      <c r="BX174" s="15"/>
      <c r="BY174" s="15"/>
      <c r="BZ174" s="15"/>
      <c r="CA174" s="7"/>
      <c r="CB174" s="8"/>
      <c r="CC174" s="24" t="s">
        <v>671</v>
      </c>
      <c r="CD174" s="8"/>
      <c r="CE174" s="8"/>
      <c r="CF174" s="8"/>
      <c r="CG174" s="24" t="s">
        <v>9</v>
      </c>
      <c r="CH174" s="45">
        <f>IF('Fixed Capacity unit'!$BD$26="Required test",data!$K$14,IF('Fixed Capacity unit'!$BD$37="Default",data!$K$14,$CK$178))</f>
        <v>0.27</v>
      </c>
      <c r="CI174" s="8"/>
      <c r="CJ174" s="8"/>
      <c r="CK174" s="20" t="s">
        <v>607</v>
      </c>
      <c r="CL174" s="20" t="s">
        <v>608</v>
      </c>
      <c r="CM174" s="15"/>
      <c r="CN174" s="15"/>
      <c r="CO174" s="15"/>
      <c r="CP174" s="15"/>
    </row>
    <row r="175" ht="14.25" customHeight="1">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c r="AL175" s="15"/>
      <c r="AM175" s="15"/>
      <c r="AN175" s="15"/>
      <c r="AO175" s="15"/>
      <c r="AP175" s="15"/>
      <c r="AQ175" s="15"/>
      <c r="AR175" s="15"/>
      <c r="AS175" s="15"/>
      <c r="AT175" s="15"/>
      <c r="AU175" s="15"/>
      <c r="AV175" s="15"/>
      <c r="AW175" s="15"/>
      <c r="AX175" s="15"/>
      <c r="AY175" s="15"/>
      <c r="AZ175" s="15"/>
      <c r="BA175" s="15"/>
      <c r="BB175" s="15"/>
      <c r="BC175" s="15"/>
      <c r="BD175" s="15"/>
      <c r="BE175" s="15"/>
      <c r="BF175" s="15"/>
      <c r="BG175" s="15"/>
      <c r="BH175" s="15"/>
      <c r="BI175" s="15"/>
      <c r="BJ175" s="15"/>
      <c r="BK175" s="15"/>
      <c r="BL175" s="15"/>
      <c r="BM175" s="15"/>
      <c r="BN175" s="15"/>
      <c r="BO175" s="15"/>
      <c r="BP175" s="15"/>
      <c r="BQ175" s="15"/>
      <c r="BR175" s="15"/>
      <c r="BS175" s="15"/>
      <c r="BT175" s="15"/>
      <c r="BU175" s="15"/>
      <c r="BV175" s="15"/>
      <c r="BW175" s="15"/>
      <c r="BX175" s="15"/>
      <c r="BY175" s="15"/>
      <c r="BZ175" s="15"/>
      <c r="CA175" s="7"/>
      <c r="CB175" s="31" t="s">
        <v>14</v>
      </c>
      <c r="CC175" s="32">
        <f>'Fixed Capacity unit'!$H$27</f>
        <v>4800</v>
      </c>
      <c r="CD175" s="8"/>
      <c r="CE175" s="8"/>
      <c r="CF175" s="8"/>
      <c r="CG175" s="20" t="s">
        <v>672</v>
      </c>
      <c r="CH175" s="24">
        <f>data!$K$15</f>
        <v>1.077</v>
      </c>
      <c r="CI175" s="8"/>
      <c r="CJ175" s="111" t="s">
        <v>14</v>
      </c>
      <c r="CK175" s="127">
        <f>'Fixed Capacity unit'!$H$40</f>
        <v>2500</v>
      </c>
      <c r="CL175" s="127">
        <f>'Fixed Capacity unit'!H39</f>
        <v>3300</v>
      </c>
      <c r="CM175" s="15"/>
      <c r="CN175" s="15"/>
      <c r="CO175" s="15"/>
      <c r="CP175" s="15"/>
    </row>
    <row r="176" ht="14.25" customHeight="1">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7"/>
      <c r="CB176" s="31" t="s">
        <v>23</v>
      </c>
      <c r="CC176" s="32">
        <f>'Fixed Capacity unit'!$L$27</f>
        <v>1850</v>
      </c>
      <c r="CD176" s="8"/>
      <c r="CE176" s="8"/>
      <c r="CF176" s="8"/>
      <c r="CG176" s="20" t="s">
        <v>673</v>
      </c>
      <c r="CH176" s="24">
        <f>data!$K$16</f>
        <v>0.914</v>
      </c>
      <c r="CI176" s="8"/>
      <c r="CJ176" s="111" t="s">
        <v>23</v>
      </c>
      <c r="CK176" s="127">
        <f>'Fixed Capacity unit'!$L$40</f>
        <v>480</v>
      </c>
      <c r="CL176" s="127">
        <f>'Fixed Capacity unit'!L39</f>
        <v>580</v>
      </c>
      <c r="CM176" s="15"/>
      <c r="CN176" s="15"/>
      <c r="CO176" s="15"/>
      <c r="CP176" s="15"/>
    </row>
    <row r="177" ht="14.25" customHeight="1">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c r="AL177" s="15"/>
      <c r="AM177" s="15"/>
      <c r="AN177" s="15"/>
      <c r="AO177" s="15"/>
      <c r="AP177" s="15"/>
      <c r="AQ177" s="15"/>
      <c r="AR177" s="15"/>
      <c r="AS177" s="15"/>
      <c r="AT177" s="15"/>
      <c r="AU177" s="15"/>
      <c r="AV177" s="15"/>
      <c r="AW177" s="15"/>
      <c r="AX177" s="15"/>
      <c r="AY177" s="15"/>
      <c r="AZ177" s="15"/>
      <c r="BA177" s="15"/>
      <c r="BB177" s="15"/>
      <c r="BC177" s="15"/>
      <c r="BD177" s="15"/>
      <c r="BE177" s="15"/>
      <c r="BF177" s="15"/>
      <c r="BG177" s="15"/>
      <c r="BH177" s="15"/>
      <c r="BI177" s="15"/>
      <c r="BJ177" s="15"/>
      <c r="BK177" s="15"/>
      <c r="BL177" s="15"/>
      <c r="BM177" s="15"/>
      <c r="BN177" s="15"/>
      <c r="BO177" s="15"/>
      <c r="BP177" s="15"/>
      <c r="BQ177" s="15"/>
      <c r="BR177" s="15"/>
      <c r="BS177" s="15"/>
      <c r="BT177" s="15"/>
      <c r="BU177" s="15"/>
      <c r="BV177" s="15"/>
      <c r="BW177" s="15"/>
      <c r="BX177" s="15"/>
      <c r="BY177" s="15"/>
      <c r="BZ177" s="15"/>
      <c r="CA177" s="7"/>
      <c r="CB177" s="24" t="s">
        <v>674</v>
      </c>
      <c r="CC177" s="45">
        <f>$CC$175/$CC$176</f>
        <v>2.594594595</v>
      </c>
      <c r="CD177" s="8"/>
      <c r="CE177" s="8"/>
      <c r="CF177" s="8"/>
      <c r="CG177" s="20" t="s">
        <v>675</v>
      </c>
      <c r="CH177" s="24">
        <f>data!$K$17</f>
        <v>0.859</v>
      </c>
      <c r="CI177" s="8"/>
      <c r="CJ177" s="111" t="s">
        <v>676</v>
      </c>
      <c r="CK177" s="45">
        <f>$CK$175/$CK$176</f>
        <v>5.208333333</v>
      </c>
      <c r="CL177" s="45">
        <f>$CL$175/$CL$176</f>
        <v>5.689655172</v>
      </c>
      <c r="CM177" s="15"/>
      <c r="CN177" s="15"/>
      <c r="CO177" s="15"/>
      <c r="CP177" s="15"/>
    </row>
    <row r="178" ht="14.25" customHeight="1">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c r="BC178" s="15"/>
      <c r="BD178" s="15"/>
      <c r="BE178" s="15"/>
      <c r="BF178" s="15"/>
      <c r="BG178" s="15"/>
      <c r="BH178" s="15"/>
      <c r="BI178" s="15"/>
      <c r="BJ178" s="15"/>
      <c r="BK178" s="15"/>
      <c r="BL178" s="15"/>
      <c r="BM178" s="15"/>
      <c r="BN178" s="15"/>
      <c r="BO178" s="15"/>
      <c r="BP178" s="15"/>
      <c r="BQ178" s="15"/>
      <c r="BR178" s="15"/>
      <c r="BS178" s="15"/>
      <c r="BT178" s="15"/>
      <c r="BU178" s="15"/>
      <c r="BV178" s="15"/>
      <c r="BW178" s="15"/>
      <c r="BX178" s="15"/>
      <c r="BY178" s="15"/>
      <c r="BZ178" s="15"/>
      <c r="CA178" s="7"/>
      <c r="CB178" s="24"/>
      <c r="CC178" s="8"/>
      <c r="CD178" s="8"/>
      <c r="CE178" s="8"/>
      <c r="CF178" s="8"/>
      <c r="CG178" s="20" t="s">
        <v>677</v>
      </c>
      <c r="CH178" s="24">
        <f>data!$K$18</f>
        <v>1.25</v>
      </c>
      <c r="CI178" s="8"/>
      <c r="CJ178" s="20" t="s">
        <v>9</v>
      </c>
      <c r="CK178" s="45">
        <f>(1-($CK$177/$CL$177))/(1-($CK$175/$CL$175))</f>
        <v>0.3489583333</v>
      </c>
      <c r="CM178" s="15"/>
      <c r="CN178" s="15"/>
      <c r="CO178" s="15"/>
      <c r="CP178" s="15"/>
    </row>
    <row r="179" ht="14.25" customHeight="1">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c r="AL179" s="15"/>
      <c r="AM179" s="15"/>
      <c r="AN179" s="15"/>
      <c r="AO179" s="15"/>
      <c r="AP179" s="15"/>
      <c r="AQ179" s="15"/>
      <c r="AR179" s="15"/>
      <c r="AS179" s="15"/>
      <c r="AT179" s="15"/>
      <c r="AU179" s="15"/>
      <c r="AV179" s="15"/>
      <c r="AW179" s="15"/>
      <c r="AX179" s="15"/>
      <c r="AY179" s="15"/>
      <c r="AZ179" s="15"/>
      <c r="BA179" s="15"/>
      <c r="BB179" s="15"/>
      <c r="BC179" s="15"/>
      <c r="BD179" s="15"/>
      <c r="BE179" s="15"/>
      <c r="BF179" s="15"/>
      <c r="BG179" s="15"/>
      <c r="BH179" s="15"/>
      <c r="BI179" s="15"/>
      <c r="BJ179" s="15"/>
      <c r="BK179" s="15"/>
      <c r="BL179" s="15"/>
      <c r="BM179" s="15"/>
      <c r="BN179" s="15"/>
      <c r="BO179" s="15"/>
      <c r="BP179" s="15"/>
      <c r="BQ179" s="15"/>
      <c r="BR179" s="15"/>
      <c r="BS179" s="15"/>
      <c r="BT179" s="15"/>
      <c r="BU179" s="15"/>
      <c r="BV179" s="15"/>
      <c r="BW179" s="15"/>
      <c r="BX179" s="15"/>
      <c r="BY179" s="15"/>
      <c r="BZ179" s="15"/>
      <c r="CA179" s="7"/>
      <c r="CB179" s="24"/>
      <c r="CC179" s="24" t="s">
        <v>678</v>
      </c>
      <c r="CD179" s="8"/>
      <c r="CE179" s="8"/>
      <c r="CF179" s="8"/>
      <c r="CG179" s="24" t="s">
        <v>679</v>
      </c>
      <c r="CH179" s="51">
        <f>data!$K$11</f>
        <v>20</v>
      </c>
      <c r="CI179" s="8"/>
      <c r="CJ179" s="8"/>
      <c r="CK179" s="8"/>
      <c r="CL179" s="8"/>
      <c r="CM179" s="15"/>
      <c r="CN179" s="15"/>
      <c r="CO179" s="15"/>
      <c r="CP179" s="15"/>
    </row>
    <row r="180" ht="14.25" customHeight="1">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7"/>
      <c r="CB180" s="31" t="s">
        <v>14</v>
      </c>
      <c r="CC180" s="32">
        <f>'Fixed Capacity unit'!$H$31</f>
        <v>5500</v>
      </c>
      <c r="CD180" s="8"/>
      <c r="CE180" s="8"/>
      <c r="CF180" s="8"/>
      <c r="CG180" s="24" t="s">
        <v>680</v>
      </c>
      <c r="CH180" s="51">
        <f>data!$K$12</f>
        <v>46</v>
      </c>
      <c r="CI180" s="8"/>
      <c r="CJ180" s="8"/>
      <c r="CK180" s="8"/>
      <c r="CL180" s="8"/>
      <c r="CM180" s="15"/>
      <c r="CN180" s="15"/>
      <c r="CO180" s="15"/>
      <c r="CP180" s="15"/>
    </row>
    <row r="181" ht="14.25" customHeight="1">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7"/>
      <c r="CB181" s="31" t="s">
        <v>23</v>
      </c>
      <c r="CC181" s="32">
        <f>'Fixed Capacity unit'!$L$31</f>
        <v>1520</v>
      </c>
      <c r="CD181" s="8"/>
      <c r="CE181" s="8"/>
      <c r="CF181" s="8"/>
      <c r="CG181" s="8"/>
      <c r="CH181" s="8"/>
      <c r="CI181" s="8"/>
      <c r="CJ181" s="8"/>
      <c r="CK181" s="8"/>
      <c r="CL181" s="8"/>
      <c r="CM181" s="15"/>
      <c r="CN181" s="15"/>
      <c r="CO181" s="15"/>
      <c r="CP181" s="15"/>
    </row>
    <row r="182" ht="14.25" customHeight="1">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7"/>
      <c r="CB182" s="24" t="s">
        <v>681</v>
      </c>
      <c r="CC182" s="45">
        <f>$CC$180/$CC$181</f>
        <v>3.618421053</v>
      </c>
      <c r="CD182" s="8"/>
      <c r="CE182" s="8"/>
      <c r="CF182" s="8"/>
      <c r="CG182" s="8"/>
      <c r="CH182" s="8"/>
      <c r="CI182" s="8"/>
      <c r="CJ182" s="8"/>
      <c r="CK182" s="8"/>
      <c r="CL182" s="8"/>
      <c r="CM182" s="15"/>
      <c r="CN182" s="15"/>
      <c r="CO182" s="15"/>
      <c r="CP182" s="15"/>
    </row>
    <row r="183" ht="14.25" customHeight="1">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7"/>
      <c r="CB183" s="24"/>
      <c r="CC183" s="24"/>
      <c r="CD183" s="8"/>
      <c r="CE183" s="8"/>
      <c r="CF183" s="8"/>
      <c r="CG183" s="8"/>
      <c r="CH183" s="8"/>
      <c r="CI183" s="8"/>
      <c r="CJ183" s="8"/>
      <c r="CK183" s="8"/>
      <c r="CL183" s="8"/>
      <c r="CM183" s="15"/>
      <c r="CN183" s="15"/>
      <c r="CO183" s="15"/>
      <c r="CP183" s="15"/>
    </row>
    <row r="184" ht="14.25" customHeight="1">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c r="BC184" s="15"/>
      <c r="BD184" s="15"/>
      <c r="BE184" s="15"/>
      <c r="BF184" s="15"/>
      <c r="BG184" s="15"/>
      <c r="BH184" s="15"/>
      <c r="BI184" s="15"/>
      <c r="BJ184" s="15"/>
      <c r="BK184" s="15"/>
      <c r="BL184" s="15"/>
      <c r="BM184" s="15"/>
      <c r="BN184" s="15"/>
      <c r="BO184" s="15"/>
      <c r="BP184" s="15"/>
      <c r="BQ184" s="15"/>
      <c r="BR184" s="15"/>
      <c r="BS184" s="15"/>
      <c r="BT184" s="15"/>
      <c r="BU184" s="15"/>
      <c r="BV184" s="15"/>
      <c r="BW184" s="15"/>
      <c r="BX184" s="15"/>
      <c r="BY184" s="15"/>
      <c r="BZ184" s="15"/>
      <c r="CA184" s="7"/>
      <c r="CB184" s="24"/>
      <c r="CC184" s="24" t="s">
        <v>682</v>
      </c>
      <c r="CD184" s="8"/>
      <c r="CE184" s="8"/>
      <c r="CF184" s="8"/>
      <c r="CG184" s="8"/>
      <c r="CH184" s="8"/>
      <c r="CI184" s="8"/>
      <c r="CJ184" s="8"/>
      <c r="CK184" s="8"/>
      <c r="CL184" s="8"/>
      <c r="CM184" s="15"/>
      <c r="CN184" s="15"/>
      <c r="CO184" s="15"/>
      <c r="CP184" s="15"/>
    </row>
    <row r="185" ht="14.25" customHeight="1">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c r="AL185" s="15"/>
      <c r="AM185" s="15"/>
      <c r="AN185" s="15"/>
      <c r="AO185" s="15"/>
      <c r="AP185" s="15"/>
      <c r="AQ185" s="15"/>
      <c r="AR185" s="15"/>
      <c r="AS185" s="15"/>
      <c r="AT185" s="15"/>
      <c r="AU185" s="15"/>
      <c r="AV185" s="15"/>
      <c r="AW185" s="15"/>
      <c r="AX185" s="15"/>
      <c r="AY185" s="15"/>
      <c r="AZ185" s="15"/>
      <c r="BA185" s="15"/>
      <c r="BB185" s="15"/>
      <c r="BC185" s="15"/>
      <c r="BD185" s="15"/>
      <c r="BE185" s="15"/>
      <c r="BF185" s="15"/>
      <c r="BG185" s="15"/>
      <c r="BH185" s="15"/>
      <c r="BI185" s="15"/>
      <c r="BJ185" s="15"/>
      <c r="BK185" s="15"/>
      <c r="BL185" s="15"/>
      <c r="BM185" s="15"/>
      <c r="BN185" s="15"/>
      <c r="BO185" s="15"/>
      <c r="BP185" s="15"/>
      <c r="BQ185" s="15"/>
      <c r="BR185" s="15"/>
      <c r="BS185" s="15"/>
      <c r="BT185" s="15"/>
      <c r="BU185" s="15"/>
      <c r="BV185" s="15"/>
      <c r="BW185" s="15"/>
      <c r="BX185" s="15"/>
      <c r="BY185" s="15"/>
      <c r="BZ185" s="15"/>
      <c r="CA185" s="7"/>
      <c r="CB185" s="31" t="s">
        <v>14</v>
      </c>
      <c r="CC185" s="32">
        <f>IF('Fixed Capacity unit'!$BD$26="Required test",$CC$180*$CH$175,IF('Fixed Capacity unit'!$BD$34="Default",$CC$180*$CH$175,'Fixed Capacity unit'!$H$35))</f>
        <v>5923.5</v>
      </c>
      <c r="CD185" s="8"/>
      <c r="CE185" s="8"/>
      <c r="CF185" s="8"/>
      <c r="CG185" s="8"/>
      <c r="CH185" s="8"/>
      <c r="CI185" s="8"/>
      <c r="CJ185" s="8"/>
      <c r="CK185" s="8"/>
      <c r="CL185" s="8"/>
      <c r="CM185" s="15"/>
      <c r="CN185" s="15"/>
      <c r="CO185" s="15"/>
      <c r="CP185" s="15"/>
    </row>
    <row r="186" ht="14.25" customHeight="1">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c r="BC186" s="15"/>
      <c r="BD186" s="15"/>
      <c r="BE186" s="15"/>
      <c r="BF186" s="15"/>
      <c r="BG186" s="15"/>
      <c r="BH186" s="15"/>
      <c r="BI186" s="15"/>
      <c r="BJ186" s="15"/>
      <c r="BK186" s="15"/>
      <c r="BL186" s="15"/>
      <c r="BM186" s="15"/>
      <c r="BN186" s="15"/>
      <c r="BO186" s="15"/>
      <c r="BP186" s="15"/>
      <c r="BQ186" s="15"/>
      <c r="BR186" s="15"/>
      <c r="BS186" s="15"/>
      <c r="BT186" s="15"/>
      <c r="BU186" s="15"/>
      <c r="BV186" s="15"/>
      <c r="BW186" s="15"/>
      <c r="BX186" s="15"/>
      <c r="BY186" s="15"/>
      <c r="BZ186" s="15"/>
      <c r="CA186" s="7"/>
      <c r="CB186" s="31" t="s">
        <v>23</v>
      </c>
      <c r="CC186" s="32">
        <f>IF('Fixed Capacity unit'!$BD$26="Required test",$CC$181*$CH$176,IF('Fixed Capacity unit'!$BD$34="Default",$CC$181*$CH$176,'Fixed Capacity unit'!$L$35))</f>
        <v>1389.28</v>
      </c>
      <c r="CD186" s="8"/>
      <c r="CE186" s="8"/>
      <c r="CF186" s="8"/>
      <c r="CG186" s="8"/>
      <c r="CH186" s="8"/>
      <c r="CI186" s="8"/>
      <c r="CJ186" s="8"/>
      <c r="CK186" s="8"/>
      <c r="CL186" s="8"/>
      <c r="CM186" s="15"/>
      <c r="CN186" s="15"/>
      <c r="CO186" s="15"/>
      <c r="CP186" s="15"/>
    </row>
    <row r="187" ht="14.25" customHeight="1">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c r="AL187" s="15"/>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BW187" s="15"/>
      <c r="BX187" s="15"/>
      <c r="BY187" s="15"/>
      <c r="BZ187" s="15"/>
      <c r="CA187" s="7"/>
      <c r="CB187" s="24" t="s">
        <v>683</v>
      </c>
      <c r="CC187" s="45">
        <f>$CC$185/$CC$186</f>
        <v>4.263719337</v>
      </c>
      <c r="CD187" s="8"/>
      <c r="CE187" s="8"/>
      <c r="CF187" s="8"/>
      <c r="CG187" s="8"/>
      <c r="CH187" s="8"/>
      <c r="CI187" s="8"/>
      <c r="CJ187" s="8"/>
      <c r="CK187" s="8"/>
      <c r="CL187" s="8"/>
      <c r="CM187" s="15"/>
      <c r="CN187" s="15"/>
      <c r="CO187" s="15"/>
      <c r="CP187" s="15"/>
    </row>
    <row r="188" ht="14.25" customHeight="1">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c r="BK188" s="15"/>
      <c r="BL188" s="15"/>
      <c r="BM188" s="15"/>
      <c r="BN188" s="15"/>
      <c r="BO188" s="15"/>
      <c r="BP188" s="15"/>
      <c r="BQ188" s="15"/>
      <c r="BR188" s="15"/>
      <c r="BS188" s="15"/>
      <c r="BT188" s="15"/>
      <c r="BU188" s="15"/>
      <c r="BV188" s="15"/>
      <c r="BW188" s="15"/>
      <c r="BX188" s="15"/>
      <c r="BY188" s="15"/>
      <c r="BZ188" s="15"/>
      <c r="CA188" s="7"/>
      <c r="CB188" s="24"/>
      <c r="CC188" s="24"/>
      <c r="CD188" s="8"/>
      <c r="CE188" s="8"/>
      <c r="CF188" s="8"/>
      <c r="CG188" s="8"/>
      <c r="CH188" s="8"/>
      <c r="CI188" s="8"/>
      <c r="CJ188" s="8"/>
      <c r="CK188" s="8"/>
      <c r="CL188" s="8"/>
      <c r="CM188" s="15"/>
      <c r="CN188" s="15"/>
      <c r="CO188" s="15"/>
      <c r="CP188" s="15"/>
    </row>
    <row r="189" ht="14.25" customHeight="1">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c r="AL189" s="15"/>
      <c r="AM189" s="15"/>
      <c r="AN189" s="15"/>
      <c r="AO189" s="15"/>
      <c r="AP189" s="15"/>
      <c r="AQ189" s="15"/>
      <c r="AR189" s="15"/>
      <c r="AS189" s="15"/>
      <c r="AT189" s="15"/>
      <c r="AU189" s="15"/>
      <c r="AV189" s="15"/>
      <c r="AW189" s="15"/>
      <c r="AX189" s="15"/>
      <c r="AY189" s="15"/>
      <c r="AZ189" s="15"/>
      <c r="BA189" s="15"/>
      <c r="BB189" s="15"/>
      <c r="BC189" s="15"/>
      <c r="BD189" s="15"/>
      <c r="BE189" s="15"/>
      <c r="BF189" s="15"/>
      <c r="BG189" s="15"/>
      <c r="BH189" s="15"/>
      <c r="BI189" s="15"/>
      <c r="BJ189" s="15"/>
      <c r="BK189" s="15"/>
      <c r="BL189" s="15"/>
      <c r="BM189" s="15"/>
      <c r="BN189" s="15"/>
      <c r="BO189" s="15"/>
      <c r="BP189" s="15"/>
      <c r="BQ189" s="15"/>
      <c r="BR189" s="15"/>
      <c r="BS189" s="15"/>
      <c r="BT189" s="15"/>
      <c r="BU189" s="15"/>
      <c r="BV189" s="15"/>
      <c r="BW189" s="15"/>
      <c r="BX189" s="15"/>
      <c r="BY189" s="15"/>
      <c r="BZ189" s="15"/>
      <c r="CA189" s="7"/>
      <c r="CB189" s="33" t="s">
        <v>52</v>
      </c>
      <c r="CC189" s="62" t="s">
        <v>53</v>
      </c>
      <c r="CD189" s="33" t="s">
        <v>54</v>
      </c>
      <c r="CE189" s="63" t="s">
        <v>55</v>
      </c>
      <c r="CF189" s="63" t="s">
        <v>56</v>
      </c>
      <c r="CG189" s="63" t="s">
        <v>57</v>
      </c>
      <c r="CH189" s="63" t="s">
        <v>58</v>
      </c>
      <c r="CI189" s="64" t="s">
        <v>59</v>
      </c>
      <c r="CJ189" s="63" t="s">
        <v>60</v>
      </c>
      <c r="CK189" s="63" t="s">
        <v>29</v>
      </c>
      <c r="CL189" s="64" t="s">
        <v>63</v>
      </c>
      <c r="CM189" s="15"/>
      <c r="CN189" s="15"/>
      <c r="CO189" s="15"/>
      <c r="CP189" s="15"/>
    </row>
    <row r="190" ht="14.25" customHeight="1">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8"/>
      <c r="CE190" s="64" t="s">
        <v>684</v>
      </c>
      <c r="CF190" s="66" t="s">
        <v>685</v>
      </c>
      <c r="CG190" s="66" t="s">
        <v>686</v>
      </c>
      <c r="CH190" s="67" t="s">
        <v>34</v>
      </c>
      <c r="CI190" s="66" t="s">
        <v>687</v>
      </c>
      <c r="CJ190" s="67" t="s">
        <v>34</v>
      </c>
      <c r="CK190" s="67" t="s">
        <v>34</v>
      </c>
      <c r="CL190" s="66" t="s">
        <v>688</v>
      </c>
      <c r="CM190" s="15"/>
      <c r="CN190" s="15"/>
      <c r="CO190" s="15"/>
      <c r="CP190" s="15"/>
    </row>
    <row r="191" ht="14.25" customHeight="1">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8"/>
      <c r="CB191" s="51" t="s">
        <v>79</v>
      </c>
      <c r="CC191" s="51" t="s">
        <v>689</v>
      </c>
      <c r="CD191" s="51" t="s">
        <v>690</v>
      </c>
      <c r="CE191" s="67" t="s">
        <v>82</v>
      </c>
      <c r="CH191" s="64" t="s">
        <v>691</v>
      </c>
      <c r="CJ191" s="64" t="s">
        <v>692</v>
      </c>
      <c r="CK191" s="64" t="s">
        <v>693</v>
      </c>
      <c r="CM191" s="15"/>
      <c r="CN191" s="15"/>
      <c r="CO191" s="15"/>
      <c r="CP191" s="15"/>
    </row>
    <row r="192" ht="14.25" customHeight="1">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8"/>
      <c r="CB192" s="51">
        <v>1.0</v>
      </c>
      <c r="CC192" s="51">
        <f>data!$K22</f>
        <v>20</v>
      </c>
      <c r="CD192" s="51">
        <f>data!$L22</f>
        <v>0</v>
      </c>
      <c r="CE192" s="75">
        <f t="shared" ref="CE192:CE222" si="25">$CC$172*($CC192-$CH$179)/($CH$180-$CH$179)</f>
        <v>0</v>
      </c>
      <c r="CF192" s="76">
        <f t="shared" ref="CF192:CF222" si="26">1-$CH$174*(1-$CG192)</f>
        <v>0.73</v>
      </c>
      <c r="CG192" s="76">
        <f t="shared" ref="CG192:CG222" si="27">IF($CE192&lt;$CH192,$CE192/$CH192,1)</f>
        <v>0</v>
      </c>
      <c r="CH192" s="77">
        <f t="shared" ref="CH192:CH222" si="28">IF($CC192&lt;=35,$CC$180+($CC$185-$CC$180)/(35-29)*(35-$CC192),$CC$175+($CC$180-$CC$175)/(46-35)*(46-$CC192))</f>
        <v>6558.75</v>
      </c>
      <c r="CI192" s="75">
        <f t="shared" ref="CI192:CI222" si="29">IF($CE192&lt;$CH192,$CE192*$CD192,$CH192*$CD192)</f>
        <v>0</v>
      </c>
      <c r="CJ192" s="77">
        <f t="shared" ref="CJ192:CJ222" si="30">IF($CC192&lt;=35,$CC$181+($CC$186-$CC$181)/(35-29)*(35-$CC192),$CC$176+($CC$181-$CC$176)/(46-35)*(46-$CC192))</f>
        <v>1193.2</v>
      </c>
      <c r="CK192" s="25">
        <f t="shared" ref="CK192:CK222" si="31">$CH192/$CJ192</f>
        <v>5.496773383</v>
      </c>
      <c r="CL192" s="75">
        <f t="shared" ref="CL192:CL222" si="32">IF($CF192=0,0,($CE192/$CH192)*$CJ192*$CD192/$CF192)</f>
        <v>0</v>
      </c>
      <c r="CM192" s="15"/>
      <c r="CN192" s="15"/>
      <c r="CO192" s="15"/>
      <c r="CP192" s="15"/>
    </row>
    <row r="193" ht="14.25" customHeight="1">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c r="BO193" s="15"/>
      <c r="BP193" s="15"/>
      <c r="BQ193" s="15"/>
      <c r="BR193" s="15"/>
      <c r="BS193" s="15"/>
      <c r="BT193" s="15"/>
      <c r="BU193" s="15"/>
      <c r="BV193" s="15"/>
      <c r="BW193" s="15"/>
      <c r="BX193" s="15"/>
      <c r="BY193" s="15"/>
      <c r="BZ193" s="15"/>
      <c r="CA193" s="8"/>
      <c r="CB193" s="51">
        <v>2.0</v>
      </c>
      <c r="CC193" s="51">
        <f>data!$K23</f>
        <v>21</v>
      </c>
      <c r="CD193" s="51">
        <f>data!$L23</f>
        <v>307</v>
      </c>
      <c r="CE193" s="75">
        <f t="shared" si="25"/>
        <v>184.6153846</v>
      </c>
      <c r="CF193" s="76">
        <f t="shared" si="26"/>
        <v>0.7376826254</v>
      </c>
      <c r="CG193" s="76">
        <f t="shared" si="27"/>
        <v>0.02845416804</v>
      </c>
      <c r="CH193" s="77">
        <f t="shared" si="28"/>
        <v>6488.166667</v>
      </c>
      <c r="CI193" s="75">
        <f t="shared" si="29"/>
        <v>56676.92308</v>
      </c>
      <c r="CJ193" s="77">
        <f t="shared" si="30"/>
        <v>1214.986667</v>
      </c>
      <c r="CK193" s="25">
        <f t="shared" si="31"/>
        <v>5.340113472</v>
      </c>
      <c r="CL193" s="75">
        <f t="shared" si="32"/>
        <v>14387.52942</v>
      </c>
      <c r="CM193" s="15"/>
      <c r="CN193" s="15"/>
      <c r="CO193" s="15"/>
      <c r="CP193" s="15"/>
    </row>
    <row r="194" ht="14.25" customHeight="1">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c r="BO194" s="15"/>
      <c r="BP194" s="15"/>
      <c r="BQ194" s="15"/>
      <c r="BR194" s="15"/>
      <c r="BS194" s="15"/>
      <c r="BT194" s="15"/>
      <c r="BU194" s="15"/>
      <c r="BV194" s="15"/>
      <c r="BW194" s="15"/>
      <c r="BX194" s="15"/>
      <c r="BY194" s="15"/>
      <c r="BZ194" s="15"/>
      <c r="CA194" s="8"/>
      <c r="CB194" s="51">
        <v>3.0</v>
      </c>
      <c r="CC194" s="51">
        <f>data!$K24</f>
        <v>22</v>
      </c>
      <c r="CD194" s="51">
        <f>data!$L24</f>
        <v>311</v>
      </c>
      <c r="CE194" s="75">
        <f t="shared" si="25"/>
        <v>369.2307692</v>
      </c>
      <c r="CF194" s="76">
        <f t="shared" si="26"/>
        <v>0.7455342444</v>
      </c>
      <c r="CG194" s="76">
        <f t="shared" si="27"/>
        <v>0.05753423837</v>
      </c>
      <c r="CH194" s="77">
        <f t="shared" si="28"/>
        <v>6417.583333</v>
      </c>
      <c r="CI194" s="75">
        <f t="shared" si="29"/>
        <v>114830.7692</v>
      </c>
      <c r="CJ194" s="77">
        <f t="shared" si="30"/>
        <v>1236.773333</v>
      </c>
      <c r="CK194" s="25">
        <f t="shared" si="31"/>
        <v>5.188972919</v>
      </c>
      <c r="CL194" s="75">
        <f t="shared" si="32"/>
        <v>29683.10125</v>
      </c>
      <c r="CM194" s="15"/>
      <c r="CN194" s="15"/>
      <c r="CO194" s="15"/>
      <c r="CP194" s="15"/>
    </row>
    <row r="195" ht="14.25" customHeight="1">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A195" s="8"/>
      <c r="CB195" s="51">
        <v>4.0</v>
      </c>
      <c r="CC195" s="51">
        <f>data!$K25</f>
        <v>23</v>
      </c>
      <c r="CD195" s="51">
        <f>data!$L25</f>
        <v>317</v>
      </c>
      <c r="CE195" s="75">
        <f t="shared" si="25"/>
        <v>553.8461538</v>
      </c>
      <c r="CF195" s="76">
        <f t="shared" si="26"/>
        <v>0.753560495</v>
      </c>
      <c r="CG195" s="76">
        <f t="shared" si="27"/>
        <v>0.08726109246</v>
      </c>
      <c r="CH195" s="77">
        <f t="shared" si="28"/>
        <v>6347</v>
      </c>
      <c r="CI195" s="75">
        <f t="shared" si="29"/>
        <v>175569.2308</v>
      </c>
      <c r="CJ195" s="77">
        <f t="shared" si="30"/>
        <v>1258.56</v>
      </c>
      <c r="CK195" s="25">
        <f t="shared" si="31"/>
        <v>5.04306509</v>
      </c>
      <c r="CL195" s="75">
        <f t="shared" si="32"/>
        <v>46199.33348</v>
      </c>
      <c r="CM195" s="15"/>
      <c r="CN195" s="15"/>
      <c r="CO195" s="15"/>
      <c r="CP195" s="15"/>
    </row>
    <row r="196" ht="14.25" customHeight="1">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c r="BX196" s="15"/>
      <c r="BY196" s="15"/>
      <c r="BZ196" s="15"/>
      <c r="CA196" s="8"/>
      <c r="CB196" s="51">
        <v>5.0</v>
      </c>
      <c r="CC196" s="51">
        <f>data!$K26</f>
        <v>24</v>
      </c>
      <c r="CD196" s="51">
        <f>data!$L26</f>
        <v>325</v>
      </c>
      <c r="CE196" s="75">
        <f t="shared" si="25"/>
        <v>738.4615385</v>
      </c>
      <c r="CF196" s="76">
        <f t="shared" si="26"/>
        <v>0.7617672688</v>
      </c>
      <c r="CG196" s="76">
        <f t="shared" si="27"/>
        <v>0.1176565511</v>
      </c>
      <c r="CH196" s="77">
        <f t="shared" si="28"/>
        <v>6276.416667</v>
      </c>
      <c r="CI196" s="75">
        <f t="shared" si="29"/>
        <v>240000</v>
      </c>
      <c r="CJ196" s="77">
        <f t="shared" si="30"/>
        <v>1280.346667</v>
      </c>
      <c r="CK196" s="25">
        <f t="shared" si="31"/>
        <v>4.902122863</v>
      </c>
      <c r="CL196" s="75">
        <f t="shared" si="32"/>
        <v>64269.47343</v>
      </c>
      <c r="CM196" s="15"/>
      <c r="CN196" s="15"/>
      <c r="CO196" s="15"/>
      <c r="CP196" s="15"/>
    </row>
    <row r="197" ht="14.25" customHeight="1">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c r="BX197" s="15"/>
      <c r="BY197" s="15"/>
      <c r="BZ197" s="15"/>
      <c r="CA197" s="8"/>
      <c r="CB197" s="51">
        <v>6.0</v>
      </c>
      <c r="CC197" s="51">
        <f>data!$K27</f>
        <v>25</v>
      </c>
      <c r="CD197" s="51">
        <f>data!$L27</f>
        <v>334</v>
      </c>
      <c r="CE197" s="75">
        <f t="shared" si="25"/>
        <v>923.0769231</v>
      </c>
      <c r="CF197" s="76">
        <f t="shared" si="26"/>
        <v>0.7701607255</v>
      </c>
      <c r="CG197" s="76">
        <f t="shared" si="27"/>
        <v>0.1487434279</v>
      </c>
      <c r="CH197" s="77">
        <f t="shared" si="28"/>
        <v>6205.833333</v>
      </c>
      <c r="CI197" s="75">
        <f t="shared" si="29"/>
        <v>308307.6923</v>
      </c>
      <c r="CJ197" s="77">
        <f t="shared" si="30"/>
        <v>1302.133333</v>
      </c>
      <c r="CK197" s="25">
        <f t="shared" si="31"/>
        <v>4.76589699</v>
      </c>
      <c r="CL197" s="75">
        <f t="shared" si="32"/>
        <v>83995.94904</v>
      </c>
      <c r="CM197" s="15"/>
      <c r="CN197" s="15"/>
      <c r="CO197" s="15"/>
      <c r="CP197" s="15"/>
    </row>
    <row r="198" ht="14.25" customHeigh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8"/>
      <c r="CB198" s="51">
        <v>7.0</v>
      </c>
      <c r="CC198" s="51">
        <f>data!$K28</f>
        <v>26</v>
      </c>
      <c r="CD198" s="51">
        <f>data!$L28</f>
        <v>342</v>
      </c>
      <c r="CE198" s="75">
        <f t="shared" si="25"/>
        <v>1107.692308</v>
      </c>
      <c r="CF198" s="76">
        <f t="shared" si="26"/>
        <v>0.7787473083</v>
      </c>
      <c r="CG198" s="76">
        <f t="shared" si="27"/>
        <v>0.1805455862</v>
      </c>
      <c r="CH198" s="77">
        <f t="shared" si="28"/>
        <v>6135.25</v>
      </c>
      <c r="CI198" s="75">
        <f t="shared" si="29"/>
        <v>378830.7692</v>
      </c>
      <c r="CJ198" s="77">
        <f t="shared" si="30"/>
        <v>1323.92</v>
      </c>
      <c r="CK198" s="25">
        <f t="shared" si="31"/>
        <v>4.634154632</v>
      </c>
      <c r="CL198" s="75">
        <f t="shared" si="32"/>
        <v>104973.1347</v>
      </c>
      <c r="CM198" s="15"/>
      <c r="CN198" s="15"/>
      <c r="CO198" s="15"/>
      <c r="CP198" s="15"/>
    </row>
    <row r="199" ht="14.25" customHeigh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15"/>
      <c r="AU199" s="15"/>
      <c r="AV199" s="15"/>
      <c r="AW199" s="15"/>
      <c r="AX199" s="15"/>
      <c r="AY199" s="15"/>
      <c r="AZ199" s="15"/>
      <c r="BA199" s="15"/>
      <c r="BB199" s="15"/>
      <c r="BC199" s="15"/>
      <c r="BD199" s="15"/>
      <c r="BE199" s="15"/>
      <c r="BF199" s="15"/>
      <c r="BG199" s="15"/>
      <c r="BH199" s="15"/>
      <c r="BI199" s="15"/>
      <c r="BJ199" s="15"/>
      <c r="BK199" s="15"/>
      <c r="BL199" s="15"/>
      <c r="BM199" s="15"/>
      <c r="BN199" s="15"/>
      <c r="BO199" s="15"/>
      <c r="BP199" s="15"/>
      <c r="BQ199" s="15"/>
      <c r="BR199" s="15"/>
      <c r="BS199" s="15"/>
      <c r="BT199" s="15"/>
      <c r="BU199" s="15"/>
      <c r="BV199" s="15"/>
      <c r="BW199" s="15"/>
      <c r="BX199" s="15"/>
      <c r="BY199" s="15"/>
      <c r="BZ199" s="15"/>
      <c r="CA199" s="8"/>
      <c r="CB199" s="51">
        <v>8.0</v>
      </c>
      <c r="CC199" s="51">
        <f>data!$K29</f>
        <v>27</v>
      </c>
      <c r="CD199" s="51">
        <f>data!$L29</f>
        <v>349</v>
      </c>
      <c r="CE199" s="75">
        <f t="shared" si="25"/>
        <v>1292.307692</v>
      </c>
      <c r="CF199" s="76">
        <f t="shared" si="26"/>
        <v>0.7875337601</v>
      </c>
      <c r="CG199" s="76">
        <f t="shared" si="27"/>
        <v>0.2130880003</v>
      </c>
      <c r="CH199" s="77">
        <f t="shared" si="28"/>
        <v>6064.666667</v>
      </c>
      <c r="CI199" s="75">
        <f t="shared" si="29"/>
        <v>451015.3846</v>
      </c>
      <c r="CJ199" s="77">
        <f t="shared" si="30"/>
        <v>1345.706667</v>
      </c>
      <c r="CK199" s="25">
        <f t="shared" si="31"/>
        <v>4.506678028</v>
      </c>
      <c r="CL199" s="75">
        <f t="shared" si="32"/>
        <v>127076.6169</v>
      </c>
      <c r="CM199" s="15"/>
      <c r="CN199" s="15"/>
      <c r="CO199" s="15"/>
      <c r="CP199" s="15"/>
    </row>
    <row r="200" ht="14.25" customHeigh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c r="BC200" s="15"/>
      <c r="BD200" s="15"/>
      <c r="BE200" s="15"/>
      <c r="BF200" s="15"/>
      <c r="BG200" s="15"/>
      <c r="BH200" s="15"/>
      <c r="BI200" s="15"/>
      <c r="BJ200" s="15"/>
      <c r="BK200" s="15"/>
      <c r="BL200" s="15"/>
      <c r="BM200" s="15"/>
      <c r="BN200" s="15"/>
      <c r="BO200" s="15"/>
      <c r="BP200" s="15"/>
      <c r="BQ200" s="15"/>
      <c r="BR200" s="15"/>
      <c r="BS200" s="15"/>
      <c r="BT200" s="15"/>
      <c r="BU200" s="15"/>
      <c r="BV200" s="15"/>
      <c r="BW200" s="15"/>
      <c r="BX200" s="15"/>
      <c r="BY200" s="15"/>
      <c r="BZ200" s="15"/>
      <c r="CA200" s="8"/>
      <c r="CB200" s="51">
        <v>9.0</v>
      </c>
      <c r="CC200" s="51">
        <f>data!$K30</f>
        <v>28</v>
      </c>
      <c r="CD200" s="51">
        <f>data!$L30</f>
        <v>354</v>
      </c>
      <c r="CE200" s="75">
        <f t="shared" si="25"/>
        <v>1476.923077</v>
      </c>
      <c r="CF200" s="76">
        <f t="shared" si="26"/>
        <v>0.7965271416</v>
      </c>
      <c r="CG200" s="76">
        <f t="shared" si="27"/>
        <v>0.2463968208</v>
      </c>
      <c r="CH200" s="77">
        <f t="shared" si="28"/>
        <v>5994.083333</v>
      </c>
      <c r="CI200" s="75">
        <f t="shared" si="29"/>
        <v>522830.7692</v>
      </c>
      <c r="CJ200" s="77">
        <f t="shared" si="30"/>
        <v>1367.493333</v>
      </c>
      <c r="CK200" s="25">
        <f t="shared" si="31"/>
        <v>4.383263294</v>
      </c>
      <c r="CL200" s="75">
        <f t="shared" si="32"/>
        <v>149748.6793</v>
      </c>
      <c r="CM200" s="15"/>
      <c r="CN200" s="15"/>
      <c r="CO200" s="15"/>
      <c r="CP200" s="15"/>
    </row>
    <row r="201" ht="14.25" customHeigh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15"/>
      <c r="AU201" s="15"/>
      <c r="AV201" s="15"/>
      <c r="AW201" s="15"/>
      <c r="AX201" s="15"/>
      <c r="AY201" s="15"/>
      <c r="AZ201" s="15"/>
      <c r="BA201" s="15"/>
      <c r="BB201" s="15"/>
      <c r="BC201" s="15"/>
      <c r="BD201" s="15"/>
      <c r="BE201" s="15"/>
      <c r="BF201" s="15"/>
      <c r="BG201" s="15"/>
      <c r="BH201" s="15"/>
      <c r="BI201" s="15"/>
      <c r="BJ201" s="15"/>
      <c r="BK201" s="15"/>
      <c r="BL201" s="15"/>
      <c r="BM201" s="15"/>
      <c r="BN201" s="15"/>
      <c r="BO201" s="15"/>
      <c r="BP201" s="15"/>
      <c r="BQ201" s="15"/>
      <c r="BR201" s="15"/>
      <c r="BS201" s="15"/>
      <c r="BT201" s="15"/>
      <c r="BU201" s="15"/>
      <c r="BV201" s="15"/>
      <c r="BW201" s="15"/>
      <c r="BX201" s="15"/>
      <c r="BY201" s="15"/>
      <c r="BZ201" s="15"/>
      <c r="CA201" s="8"/>
      <c r="CB201" s="51">
        <v>10.0</v>
      </c>
      <c r="CC201" s="51">
        <f>data!$K31</f>
        <v>29</v>
      </c>
      <c r="CD201" s="51">
        <f>data!$L31</f>
        <v>356</v>
      </c>
      <c r="CE201" s="75">
        <f t="shared" si="25"/>
        <v>1661.538462</v>
      </c>
      <c r="CF201" s="76">
        <f t="shared" si="26"/>
        <v>0.8057348501</v>
      </c>
      <c r="CG201" s="76">
        <f t="shared" si="27"/>
        <v>0.2804994448</v>
      </c>
      <c r="CH201" s="77">
        <f t="shared" si="28"/>
        <v>5923.5</v>
      </c>
      <c r="CI201" s="75">
        <f t="shared" si="29"/>
        <v>591507.6923</v>
      </c>
      <c r="CJ201" s="77">
        <f t="shared" si="30"/>
        <v>1389.28</v>
      </c>
      <c r="CK201" s="25">
        <f t="shared" si="31"/>
        <v>4.263719337</v>
      </c>
      <c r="CL201" s="75">
        <f t="shared" si="32"/>
        <v>172178.7852</v>
      </c>
      <c r="CM201" s="15"/>
      <c r="CN201" s="15"/>
      <c r="CO201" s="15"/>
      <c r="CP201" s="15"/>
    </row>
    <row r="202" ht="14.25" customHeigh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A202" s="8"/>
      <c r="CB202" s="51">
        <v>11.0</v>
      </c>
      <c r="CC202" s="51">
        <f>data!$K32</f>
        <v>30</v>
      </c>
      <c r="CD202" s="51">
        <f>data!$L32</f>
        <v>355</v>
      </c>
      <c r="CE202" s="75">
        <f t="shared" si="25"/>
        <v>1846.153846</v>
      </c>
      <c r="CF202" s="76">
        <f t="shared" si="26"/>
        <v>0.8151646396</v>
      </c>
      <c r="CG202" s="76">
        <f t="shared" si="27"/>
        <v>0.3154245911</v>
      </c>
      <c r="CH202" s="77">
        <f t="shared" si="28"/>
        <v>5852.916667</v>
      </c>
      <c r="CI202" s="75">
        <f t="shared" si="29"/>
        <v>655384.6154</v>
      </c>
      <c r="CJ202" s="77">
        <f t="shared" si="30"/>
        <v>1411.066667</v>
      </c>
      <c r="CK202" s="25">
        <f t="shared" si="31"/>
        <v>4.147866862</v>
      </c>
      <c r="CL202" s="75">
        <f t="shared" si="32"/>
        <v>193832.279</v>
      </c>
      <c r="CM202" s="15"/>
      <c r="CN202" s="15"/>
      <c r="CO202" s="15"/>
      <c r="CP202" s="15"/>
    </row>
    <row r="203" ht="14.25" customHeigh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c r="BX203" s="15"/>
      <c r="BY203" s="15"/>
      <c r="BZ203" s="15"/>
      <c r="CA203" s="8"/>
      <c r="CB203" s="51">
        <v>12.0</v>
      </c>
      <c r="CC203" s="51">
        <f>data!$K33</f>
        <v>31</v>
      </c>
      <c r="CD203" s="51">
        <f>data!$L33</f>
        <v>351</v>
      </c>
      <c r="CE203" s="75">
        <f t="shared" si="25"/>
        <v>2030.769231</v>
      </c>
      <c r="CF203" s="76">
        <f t="shared" si="26"/>
        <v>0.8248246427</v>
      </c>
      <c r="CG203" s="76">
        <f t="shared" si="27"/>
        <v>0.3512023804</v>
      </c>
      <c r="CH203" s="77">
        <f t="shared" si="28"/>
        <v>5782.333333</v>
      </c>
      <c r="CI203" s="75">
        <f t="shared" si="29"/>
        <v>712800</v>
      </c>
      <c r="CJ203" s="77">
        <f t="shared" si="30"/>
        <v>1432.853333</v>
      </c>
      <c r="CK203" s="25">
        <f t="shared" si="31"/>
        <v>4.035537482</v>
      </c>
      <c r="CL203" s="75">
        <f t="shared" si="32"/>
        <v>214143.3922</v>
      </c>
      <c r="CM203" s="15"/>
      <c r="CN203" s="15"/>
      <c r="CO203" s="15"/>
      <c r="CP203" s="15"/>
    </row>
    <row r="204" ht="14.25" customHeigh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8"/>
      <c r="CB204" s="51">
        <v>13.0</v>
      </c>
      <c r="CC204" s="51">
        <f>data!$K34</f>
        <v>32</v>
      </c>
      <c r="CD204" s="51">
        <f>data!$L34</f>
        <v>344</v>
      </c>
      <c r="CE204" s="75">
        <f t="shared" si="25"/>
        <v>2215.384615</v>
      </c>
      <c r="CF204" s="76">
        <f t="shared" si="26"/>
        <v>0.8347233941</v>
      </c>
      <c r="CG204" s="76">
        <f t="shared" si="27"/>
        <v>0.3878644225</v>
      </c>
      <c r="CH204" s="77">
        <f t="shared" si="28"/>
        <v>5711.75</v>
      </c>
      <c r="CI204" s="75">
        <f t="shared" si="29"/>
        <v>762092.3077</v>
      </c>
      <c r="CJ204" s="77">
        <f t="shared" si="30"/>
        <v>1454.64</v>
      </c>
      <c r="CK204" s="25">
        <f t="shared" si="31"/>
        <v>3.926572898</v>
      </c>
      <c r="CL204" s="75">
        <f t="shared" si="32"/>
        <v>232515.1889</v>
      </c>
      <c r="CM204" s="15"/>
      <c r="CN204" s="15"/>
      <c r="CO204" s="15"/>
      <c r="CP204" s="15"/>
    </row>
    <row r="205" ht="14.25" customHeigh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15"/>
      <c r="AU205" s="15"/>
      <c r="AV205" s="15"/>
      <c r="AW205" s="15"/>
      <c r="AX205" s="15"/>
      <c r="AY205" s="15"/>
      <c r="AZ205" s="15"/>
      <c r="BA205" s="15"/>
      <c r="BB205" s="15"/>
      <c r="BC205" s="15"/>
      <c r="BD205" s="15"/>
      <c r="BE205" s="15"/>
      <c r="BF205" s="15"/>
      <c r="BG205" s="15"/>
      <c r="BH205" s="15"/>
      <c r="BI205" s="15"/>
      <c r="BJ205" s="15"/>
      <c r="BK205" s="15"/>
      <c r="BL205" s="15"/>
      <c r="BM205" s="15"/>
      <c r="BN205" s="15"/>
      <c r="BO205" s="15"/>
      <c r="BP205" s="15"/>
      <c r="BQ205" s="15"/>
      <c r="BR205" s="15"/>
      <c r="BS205" s="15"/>
      <c r="BT205" s="15"/>
      <c r="BU205" s="15"/>
      <c r="BV205" s="15"/>
      <c r="BW205" s="15"/>
      <c r="BX205" s="15"/>
      <c r="BY205" s="15"/>
      <c r="BZ205" s="15"/>
      <c r="CA205" s="8"/>
      <c r="CB205" s="51">
        <v>14.0</v>
      </c>
      <c r="CC205" s="51">
        <f>data!$K35</f>
        <v>33</v>
      </c>
      <c r="CD205" s="51">
        <f>data!$L35</f>
        <v>332</v>
      </c>
      <c r="CE205" s="75">
        <f t="shared" si="25"/>
        <v>2400</v>
      </c>
      <c r="CF205" s="76">
        <f t="shared" si="26"/>
        <v>0.8448698555</v>
      </c>
      <c r="CG205" s="76">
        <f t="shared" si="27"/>
        <v>0.4254439094</v>
      </c>
      <c r="CH205" s="77">
        <f t="shared" si="28"/>
        <v>5641.166667</v>
      </c>
      <c r="CI205" s="75">
        <f t="shared" si="29"/>
        <v>796800</v>
      </c>
      <c r="CJ205" s="77">
        <f t="shared" si="30"/>
        <v>1476.426667</v>
      </c>
      <c r="CK205" s="25">
        <f t="shared" si="31"/>
        <v>3.820824152</v>
      </c>
      <c r="CL205" s="75">
        <f t="shared" si="32"/>
        <v>246832.5671</v>
      </c>
      <c r="CM205" s="15"/>
      <c r="CN205" s="15"/>
      <c r="CO205" s="15"/>
      <c r="CP205" s="15"/>
    </row>
    <row r="206" ht="14.25" customHeigh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c r="BX206" s="15"/>
      <c r="BY206" s="15"/>
      <c r="BZ206" s="15"/>
      <c r="CA206" s="8"/>
      <c r="CB206" s="51">
        <v>15.0</v>
      </c>
      <c r="CC206" s="51">
        <f>data!$K36</f>
        <v>34</v>
      </c>
      <c r="CD206" s="51">
        <f>data!$L36</f>
        <v>317</v>
      </c>
      <c r="CE206" s="75">
        <f t="shared" si="25"/>
        <v>2584.615385</v>
      </c>
      <c r="CF206" s="76">
        <f t="shared" si="26"/>
        <v>0.855273443</v>
      </c>
      <c r="CG206" s="76">
        <f t="shared" si="27"/>
        <v>0.4639757149</v>
      </c>
      <c r="CH206" s="77">
        <f t="shared" si="28"/>
        <v>5570.583333</v>
      </c>
      <c r="CI206" s="75">
        <f t="shared" si="29"/>
        <v>819323.0769</v>
      </c>
      <c r="CJ206" s="77">
        <f t="shared" si="30"/>
        <v>1498.213333</v>
      </c>
      <c r="CK206" s="25">
        <f t="shared" si="31"/>
        <v>3.718150953</v>
      </c>
      <c r="CL206" s="75">
        <f t="shared" si="32"/>
        <v>257645.8684</v>
      </c>
      <c r="CM206" s="15"/>
      <c r="CN206" s="15"/>
      <c r="CO206" s="15"/>
      <c r="CP206" s="15"/>
    </row>
    <row r="207" ht="14.25" customHeigh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c r="BD207" s="15"/>
      <c r="BE207" s="15"/>
      <c r="BF207" s="15"/>
      <c r="BG207" s="15"/>
      <c r="BH207" s="15"/>
      <c r="BI207" s="15"/>
      <c r="BJ207" s="15"/>
      <c r="BK207" s="15"/>
      <c r="BL207" s="15"/>
      <c r="BM207" s="15"/>
      <c r="BN207" s="15"/>
      <c r="BO207" s="15"/>
      <c r="BP207" s="15"/>
      <c r="BQ207" s="15"/>
      <c r="BR207" s="15"/>
      <c r="BS207" s="15"/>
      <c r="BT207" s="15"/>
      <c r="BU207" s="15"/>
      <c r="BV207" s="15"/>
      <c r="BW207" s="15"/>
      <c r="BX207" s="15"/>
      <c r="BY207" s="15"/>
      <c r="BZ207" s="15"/>
      <c r="CA207" s="8"/>
      <c r="CB207" s="51">
        <v>16.0</v>
      </c>
      <c r="CC207" s="51">
        <f>data!$K37</f>
        <v>35</v>
      </c>
      <c r="CD207" s="51">
        <f>data!$L37</f>
        <v>299</v>
      </c>
      <c r="CE207" s="75">
        <f t="shared" si="25"/>
        <v>2769.230769</v>
      </c>
      <c r="CF207" s="76">
        <f t="shared" si="26"/>
        <v>0.8659440559</v>
      </c>
      <c r="CG207" s="76">
        <f t="shared" si="27"/>
        <v>0.5034965035</v>
      </c>
      <c r="CH207" s="77">
        <f t="shared" si="28"/>
        <v>5500</v>
      </c>
      <c r="CI207" s="75">
        <f t="shared" si="29"/>
        <v>828000</v>
      </c>
      <c r="CJ207" s="77">
        <f t="shared" si="30"/>
        <v>1520</v>
      </c>
      <c r="CK207" s="25">
        <f t="shared" si="31"/>
        <v>3.618421053</v>
      </c>
      <c r="CL207" s="75">
        <f t="shared" si="32"/>
        <v>264253.8965</v>
      </c>
      <c r="CM207" s="15"/>
      <c r="CN207" s="15"/>
      <c r="CO207" s="15"/>
      <c r="CP207" s="15"/>
    </row>
    <row r="208" ht="14.25" customHeigh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c r="BX208" s="15"/>
      <c r="BY208" s="15"/>
      <c r="BZ208" s="15"/>
      <c r="CA208" s="8"/>
      <c r="CB208" s="51">
        <v>17.0</v>
      </c>
      <c r="CC208" s="51">
        <f>data!$K38</f>
        <v>36</v>
      </c>
      <c r="CD208" s="51">
        <f>data!$L38</f>
        <v>277</v>
      </c>
      <c r="CE208" s="75">
        <f t="shared" si="25"/>
        <v>2953.846154</v>
      </c>
      <c r="CF208" s="76">
        <f t="shared" si="26"/>
        <v>0.8767043993</v>
      </c>
      <c r="CG208" s="76">
        <f t="shared" si="27"/>
        <v>0.543349627</v>
      </c>
      <c r="CH208" s="77">
        <f t="shared" si="28"/>
        <v>5436.363636</v>
      </c>
      <c r="CI208" s="75">
        <f t="shared" si="29"/>
        <v>818215.3846</v>
      </c>
      <c r="CJ208" s="77">
        <f t="shared" si="30"/>
        <v>1550</v>
      </c>
      <c r="CK208" s="25">
        <f t="shared" si="31"/>
        <v>3.507331378</v>
      </c>
      <c r="CL208" s="75">
        <f t="shared" si="32"/>
        <v>266095.5763</v>
      </c>
      <c r="CM208" s="15"/>
      <c r="CN208" s="15"/>
      <c r="CO208" s="15"/>
      <c r="CP208" s="15"/>
    </row>
    <row r="209" ht="14.25" customHeigh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c r="BD209" s="15"/>
      <c r="BE209" s="15"/>
      <c r="BF209" s="15"/>
      <c r="BG209" s="15"/>
      <c r="BH209" s="15"/>
      <c r="BI209" s="15"/>
      <c r="BJ209" s="15"/>
      <c r="BK209" s="15"/>
      <c r="BL209" s="15"/>
      <c r="BM209" s="15"/>
      <c r="BN209" s="15"/>
      <c r="BO209" s="15"/>
      <c r="BP209" s="15"/>
      <c r="BQ209" s="15"/>
      <c r="BR209" s="15"/>
      <c r="BS209" s="15"/>
      <c r="BT209" s="15"/>
      <c r="BU209" s="15"/>
      <c r="BV209" s="15"/>
      <c r="BW209" s="15"/>
      <c r="BX209" s="15"/>
      <c r="BY209" s="15"/>
      <c r="BZ209" s="15"/>
      <c r="CA209" s="8"/>
      <c r="CB209" s="51">
        <v>18.0</v>
      </c>
      <c r="CC209" s="51">
        <f>data!$K39</f>
        <v>37</v>
      </c>
      <c r="CD209" s="51">
        <f>data!$L39</f>
        <v>252</v>
      </c>
      <c r="CE209" s="75">
        <f t="shared" si="25"/>
        <v>3138.461538</v>
      </c>
      <c r="CF209" s="76">
        <f t="shared" si="26"/>
        <v>0.8877196408</v>
      </c>
      <c r="CG209" s="76">
        <f t="shared" si="27"/>
        <v>0.5841468176</v>
      </c>
      <c r="CH209" s="77">
        <f t="shared" si="28"/>
        <v>5372.727273</v>
      </c>
      <c r="CI209" s="75">
        <f t="shared" si="29"/>
        <v>790892.3077</v>
      </c>
      <c r="CJ209" s="77">
        <f t="shared" si="30"/>
        <v>1580</v>
      </c>
      <c r="CK209" s="25">
        <f t="shared" si="31"/>
        <v>3.400460299</v>
      </c>
      <c r="CL209" s="75">
        <f t="shared" si="32"/>
        <v>262001.5219</v>
      </c>
      <c r="CM209" s="15"/>
      <c r="CN209" s="15"/>
      <c r="CO209" s="15"/>
      <c r="CP209" s="15"/>
    </row>
    <row r="210" ht="14.25" customHeigh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c r="BK210" s="15"/>
      <c r="BL210" s="15"/>
      <c r="BM210" s="15"/>
      <c r="BN210" s="15"/>
      <c r="BO210" s="15"/>
      <c r="BP210" s="15"/>
      <c r="BQ210" s="15"/>
      <c r="BR210" s="15"/>
      <c r="BS210" s="15"/>
      <c r="BT210" s="15"/>
      <c r="BU210" s="15"/>
      <c r="BV210" s="15"/>
      <c r="BW210" s="15"/>
      <c r="BX210" s="15"/>
      <c r="BY210" s="15"/>
      <c r="BZ210" s="15"/>
      <c r="CA210" s="8"/>
      <c r="CB210" s="51">
        <v>19.0</v>
      </c>
      <c r="CC210" s="51">
        <f>data!$K40</f>
        <v>38</v>
      </c>
      <c r="CD210" s="51">
        <f>data!$L40</f>
        <v>225</v>
      </c>
      <c r="CE210" s="75">
        <f t="shared" si="25"/>
        <v>3323.076923</v>
      </c>
      <c r="CF210" s="76">
        <f t="shared" si="26"/>
        <v>0.8989989463</v>
      </c>
      <c r="CG210" s="76">
        <f t="shared" si="27"/>
        <v>0.6259220232</v>
      </c>
      <c r="CH210" s="77">
        <f t="shared" si="28"/>
        <v>5309.090909</v>
      </c>
      <c r="CI210" s="75">
        <f t="shared" si="29"/>
        <v>747692.3077</v>
      </c>
      <c r="CJ210" s="77">
        <f t="shared" si="30"/>
        <v>1610</v>
      </c>
      <c r="CK210" s="25">
        <f t="shared" si="31"/>
        <v>3.297571993</v>
      </c>
      <c r="CL210" s="75">
        <f t="shared" si="32"/>
        <v>252214.1476</v>
      </c>
      <c r="CM210" s="15"/>
      <c r="CN210" s="15"/>
      <c r="CO210" s="15"/>
      <c r="CP210" s="15"/>
    </row>
    <row r="211" ht="14.25" customHeigh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c r="BD211" s="15"/>
      <c r="BE211" s="15"/>
      <c r="BF211" s="15"/>
      <c r="BG211" s="15"/>
      <c r="BH211" s="15"/>
      <c r="BI211" s="15"/>
      <c r="BJ211" s="15"/>
      <c r="BK211" s="15"/>
      <c r="BL211" s="15"/>
      <c r="BM211" s="15"/>
      <c r="BN211" s="15"/>
      <c r="BO211" s="15"/>
      <c r="BP211" s="15"/>
      <c r="BQ211" s="15"/>
      <c r="BR211" s="15"/>
      <c r="BS211" s="15"/>
      <c r="BT211" s="15"/>
      <c r="BU211" s="15"/>
      <c r="BV211" s="15"/>
      <c r="BW211" s="15"/>
      <c r="BX211" s="15"/>
      <c r="BY211" s="15"/>
      <c r="BZ211" s="15"/>
      <c r="CA211" s="8"/>
      <c r="CB211" s="51">
        <v>20.0</v>
      </c>
      <c r="CC211" s="51">
        <f>data!$K41</f>
        <v>39</v>
      </c>
      <c r="CD211" s="51">
        <f>data!$L41</f>
        <v>195</v>
      </c>
      <c r="CE211" s="75">
        <f t="shared" si="25"/>
        <v>3507.692308</v>
      </c>
      <c r="CF211" s="76">
        <f t="shared" si="26"/>
        <v>0.9105519264</v>
      </c>
      <c r="CG211" s="76">
        <f t="shared" si="27"/>
        <v>0.6687108386</v>
      </c>
      <c r="CH211" s="77">
        <f t="shared" si="28"/>
        <v>5245.454545</v>
      </c>
      <c r="CI211" s="75">
        <f t="shared" si="29"/>
        <v>684000</v>
      </c>
      <c r="CJ211" s="77">
        <f t="shared" si="30"/>
        <v>1640</v>
      </c>
      <c r="CK211" s="25">
        <f t="shared" si="31"/>
        <v>3.198447894</v>
      </c>
      <c r="CL211" s="75">
        <f t="shared" si="32"/>
        <v>234861.6482</v>
      </c>
      <c r="CM211" s="15"/>
      <c r="CN211" s="15"/>
      <c r="CO211" s="15"/>
      <c r="CP211" s="15"/>
    </row>
    <row r="212" ht="14.25" customHeigh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8"/>
      <c r="CB212" s="51">
        <v>21.0</v>
      </c>
      <c r="CC212" s="51">
        <f>data!$K42</f>
        <v>40</v>
      </c>
      <c r="CD212" s="51">
        <f>data!$L42</f>
        <v>165</v>
      </c>
      <c r="CE212" s="75">
        <f t="shared" si="25"/>
        <v>3692.307692</v>
      </c>
      <c r="CF212" s="76">
        <f t="shared" si="26"/>
        <v>0.922388664</v>
      </c>
      <c r="CG212" s="76">
        <f t="shared" si="27"/>
        <v>0.7125506073</v>
      </c>
      <c r="CH212" s="77">
        <f t="shared" si="28"/>
        <v>5181.818182</v>
      </c>
      <c r="CI212" s="75">
        <f t="shared" si="29"/>
        <v>609230.7692</v>
      </c>
      <c r="CJ212" s="77">
        <f t="shared" si="30"/>
        <v>1670</v>
      </c>
      <c r="CK212" s="25">
        <f t="shared" si="31"/>
        <v>3.102885139</v>
      </c>
      <c r="CL212" s="75">
        <f t="shared" si="32"/>
        <v>212863.9775</v>
      </c>
      <c r="CM212" s="15"/>
      <c r="CN212" s="15"/>
      <c r="CO212" s="15"/>
      <c r="CP212" s="15"/>
    </row>
    <row r="213" ht="14.25" customHeigh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c r="BX213" s="15"/>
      <c r="BY213" s="15"/>
      <c r="BZ213" s="15"/>
      <c r="CA213" s="8"/>
      <c r="CB213" s="51">
        <v>22.0</v>
      </c>
      <c r="CC213" s="51">
        <f>data!$K43</f>
        <v>41</v>
      </c>
      <c r="CD213" s="51">
        <f>data!$L43</f>
        <v>133</v>
      </c>
      <c r="CE213" s="75">
        <f t="shared" si="25"/>
        <v>3876.923077</v>
      </c>
      <c r="CF213" s="76">
        <f t="shared" si="26"/>
        <v>0.9345197431</v>
      </c>
      <c r="CG213" s="76">
        <f t="shared" si="27"/>
        <v>0.7574805301</v>
      </c>
      <c r="CH213" s="77">
        <f t="shared" si="28"/>
        <v>5118.181818</v>
      </c>
      <c r="CI213" s="75">
        <f t="shared" si="29"/>
        <v>515630.7692</v>
      </c>
      <c r="CJ213" s="77">
        <f t="shared" si="30"/>
        <v>1700</v>
      </c>
      <c r="CK213" s="25">
        <f t="shared" si="31"/>
        <v>3.010695187</v>
      </c>
      <c r="CL213" s="75">
        <f t="shared" si="32"/>
        <v>183266.6983</v>
      </c>
      <c r="CM213" s="15"/>
      <c r="CN213" s="15"/>
      <c r="CO213" s="15"/>
      <c r="CP213" s="15"/>
    </row>
    <row r="214" ht="14.25" customHeigh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c r="BC214" s="15"/>
      <c r="BD214" s="15"/>
      <c r="BE214" s="15"/>
      <c r="BF214" s="15"/>
      <c r="BG214" s="15"/>
      <c r="BH214" s="15"/>
      <c r="BI214" s="15"/>
      <c r="BJ214" s="15"/>
      <c r="BK214" s="15"/>
      <c r="BL214" s="15"/>
      <c r="BM214" s="15"/>
      <c r="BN214" s="15"/>
      <c r="BO214" s="15"/>
      <c r="BP214" s="15"/>
      <c r="BQ214" s="15"/>
      <c r="BR214" s="15"/>
      <c r="BS214" s="15"/>
      <c r="BT214" s="15"/>
      <c r="BU214" s="15"/>
      <c r="BV214" s="15"/>
      <c r="BW214" s="15"/>
      <c r="BX214" s="15"/>
      <c r="BY214" s="15"/>
      <c r="BZ214" s="15"/>
      <c r="CA214" s="8"/>
      <c r="CB214" s="51">
        <v>23.0</v>
      </c>
      <c r="CC214" s="51">
        <f>data!$K44</f>
        <v>42</v>
      </c>
      <c r="CD214" s="51">
        <f>data!$L44</f>
        <v>103</v>
      </c>
      <c r="CE214" s="75">
        <f t="shared" si="25"/>
        <v>4061.538462</v>
      </c>
      <c r="CF214" s="76">
        <f t="shared" si="26"/>
        <v>0.9469562811</v>
      </c>
      <c r="CG214" s="76">
        <f t="shared" si="27"/>
        <v>0.803541782</v>
      </c>
      <c r="CH214" s="77">
        <f t="shared" si="28"/>
        <v>5054.545455</v>
      </c>
      <c r="CI214" s="75">
        <f t="shared" si="29"/>
        <v>418338.4615</v>
      </c>
      <c r="CJ214" s="77">
        <f t="shared" si="30"/>
        <v>1730</v>
      </c>
      <c r="CK214" s="25">
        <f t="shared" si="31"/>
        <v>2.921702575</v>
      </c>
      <c r="CL214" s="75">
        <f t="shared" si="32"/>
        <v>151203.5064</v>
      </c>
      <c r="CM214" s="15"/>
      <c r="CN214" s="15"/>
      <c r="CO214" s="15"/>
      <c r="CP214" s="15"/>
    </row>
    <row r="215" ht="14.25" customHeigh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15"/>
      <c r="AU215" s="15"/>
      <c r="AV215" s="15"/>
      <c r="AW215" s="15"/>
      <c r="AX215" s="15"/>
      <c r="AY215" s="15"/>
      <c r="AZ215" s="15"/>
      <c r="BA215" s="15"/>
      <c r="BB215" s="15"/>
      <c r="BC215" s="15"/>
      <c r="BD215" s="15"/>
      <c r="BE215" s="15"/>
      <c r="BF215" s="15"/>
      <c r="BG215" s="15"/>
      <c r="BH215" s="15"/>
      <c r="BI215" s="15"/>
      <c r="BJ215" s="15"/>
      <c r="BK215" s="15"/>
      <c r="BL215" s="15"/>
      <c r="BM215" s="15"/>
      <c r="BN215" s="15"/>
      <c r="BO215" s="15"/>
      <c r="BP215" s="15"/>
      <c r="BQ215" s="15"/>
      <c r="BR215" s="15"/>
      <c r="BS215" s="15"/>
      <c r="BT215" s="15"/>
      <c r="BU215" s="15"/>
      <c r="BV215" s="15"/>
      <c r="BW215" s="15"/>
      <c r="BX215" s="15"/>
      <c r="BY215" s="15"/>
      <c r="BZ215" s="15"/>
      <c r="CA215" s="8"/>
      <c r="CB215" s="51">
        <v>24.0</v>
      </c>
      <c r="CC215" s="51">
        <f>data!$K45</f>
        <v>43</v>
      </c>
      <c r="CD215" s="51">
        <f>data!$L45</f>
        <v>73</v>
      </c>
      <c r="CE215" s="75">
        <f t="shared" si="25"/>
        <v>4246.153846</v>
      </c>
      <c r="CF215" s="76">
        <f t="shared" si="26"/>
        <v>0.9597099622</v>
      </c>
      <c r="CG215" s="76">
        <f t="shared" si="27"/>
        <v>0.8507776377</v>
      </c>
      <c r="CH215" s="77">
        <f t="shared" si="28"/>
        <v>4990.909091</v>
      </c>
      <c r="CI215" s="75">
        <f t="shared" si="29"/>
        <v>309969.2308</v>
      </c>
      <c r="CJ215" s="77">
        <f t="shared" si="30"/>
        <v>1760</v>
      </c>
      <c r="CK215" s="25">
        <f t="shared" si="31"/>
        <v>2.835743802</v>
      </c>
      <c r="CL215" s="75">
        <f t="shared" si="32"/>
        <v>113896.818</v>
      </c>
      <c r="CM215" s="15"/>
      <c r="CN215" s="15"/>
      <c r="CO215" s="15"/>
      <c r="CP215" s="15"/>
    </row>
    <row r="216" ht="14.25" customHeigh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c r="BC216" s="15"/>
      <c r="BD216" s="15"/>
      <c r="BE216" s="15"/>
      <c r="BF216" s="15"/>
      <c r="BG216" s="15"/>
      <c r="BH216" s="15"/>
      <c r="BI216" s="15"/>
      <c r="BJ216" s="15"/>
      <c r="BK216" s="15"/>
      <c r="BL216" s="15"/>
      <c r="BM216" s="15"/>
      <c r="BN216" s="15"/>
      <c r="BO216" s="15"/>
      <c r="BP216" s="15"/>
      <c r="BQ216" s="15"/>
      <c r="BR216" s="15"/>
      <c r="BS216" s="15"/>
      <c r="BT216" s="15"/>
      <c r="BU216" s="15"/>
      <c r="BV216" s="15"/>
      <c r="BW216" s="15"/>
      <c r="BX216" s="15"/>
      <c r="BY216" s="15"/>
      <c r="BZ216" s="15"/>
      <c r="CA216" s="8"/>
      <c r="CB216" s="51">
        <v>25.0</v>
      </c>
      <c r="CC216" s="51">
        <f>data!$K46</f>
        <v>44</v>
      </c>
      <c r="CD216" s="51">
        <f>data!$L46</f>
        <v>47</v>
      </c>
      <c r="CE216" s="75">
        <f t="shared" si="25"/>
        <v>4430.769231</v>
      </c>
      <c r="CF216" s="76">
        <f t="shared" si="26"/>
        <v>0.9727930741</v>
      </c>
      <c r="CG216" s="76">
        <f t="shared" si="27"/>
        <v>0.8992336077</v>
      </c>
      <c r="CH216" s="77">
        <f t="shared" si="28"/>
        <v>4927.272727</v>
      </c>
      <c r="CI216" s="75">
        <f t="shared" si="29"/>
        <v>208246.1538</v>
      </c>
      <c r="CJ216" s="77">
        <f t="shared" si="30"/>
        <v>1790</v>
      </c>
      <c r="CK216" s="25">
        <f t="shared" si="31"/>
        <v>2.752666328</v>
      </c>
      <c r="CL216" s="75">
        <f t="shared" si="32"/>
        <v>77768.36147</v>
      </c>
      <c r="CM216" s="15"/>
      <c r="CN216" s="15"/>
      <c r="CO216" s="15"/>
      <c r="CP216" s="15"/>
    </row>
    <row r="217" ht="14.25" customHeigh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15"/>
      <c r="AU217" s="15"/>
      <c r="AV217" s="15"/>
      <c r="AW217" s="15"/>
      <c r="AX217" s="15"/>
      <c r="AY217" s="15"/>
      <c r="AZ217" s="15"/>
      <c r="BA217" s="15"/>
      <c r="BB217" s="15"/>
      <c r="BC217" s="15"/>
      <c r="BD217" s="15"/>
      <c r="BE217" s="15"/>
      <c r="BF217" s="15"/>
      <c r="BG217" s="15"/>
      <c r="BH217" s="15"/>
      <c r="BI217" s="15"/>
      <c r="BJ217" s="15"/>
      <c r="BK217" s="15"/>
      <c r="BL217" s="15"/>
      <c r="BM217" s="15"/>
      <c r="BN217" s="15"/>
      <c r="BO217" s="15"/>
      <c r="BP217" s="15"/>
      <c r="BQ217" s="15"/>
      <c r="BR217" s="15"/>
      <c r="BS217" s="15"/>
      <c r="BT217" s="15"/>
      <c r="BU217" s="15"/>
      <c r="BV217" s="15"/>
      <c r="BW217" s="15"/>
      <c r="BX217" s="15"/>
      <c r="BY217" s="15"/>
      <c r="BZ217" s="15"/>
      <c r="CA217" s="8"/>
      <c r="CB217" s="51">
        <v>26.0</v>
      </c>
      <c r="CC217" s="51">
        <f>data!$K47</f>
        <v>45</v>
      </c>
      <c r="CD217" s="51">
        <f>data!$L47</f>
        <v>24</v>
      </c>
      <c r="CE217" s="75">
        <f t="shared" si="25"/>
        <v>4615.384615</v>
      </c>
      <c r="CF217" s="76">
        <f t="shared" si="26"/>
        <v>0.9862185478</v>
      </c>
      <c r="CG217" s="76">
        <f t="shared" si="27"/>
        <v>0.9489575845</v>
      </c>
      <c r="CH217" s="77">
        <f t="shared" si="28"/>
        <v>4863.636364</v>
      </c>
      <c r="CI217" s="75">
        <f t="shared" si="29"/>
        <v>110769.2308</v>
      </c>
      <c r="CJ217" s="77">
        <f t="shared" si="30"/>
        <v>1820</v>
      </c>
      <c r="CK217" s="25">
        <f t="shared" si="31"/>
        <v>2.672327672</v>
      </c>
      <c r="CL217" s="75">
        <f t="shared" si="32"/>
        <v>42029.69756</v>
      </c>
      <c r="CM217" s="15"/>
      <c r="CN217" s="15"/>
      <c r="CO217" s="15"/>
      <c r="CP217" s="15"/>
    </row>
    <row r="218" ht="14.25" customHeigh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c r="BK218" s="15"/>
      <c r="BL218" s="15"/>
      <c r="BM218" s="15"/>
      <c r="BN218" s="15"/>
      <c r="BO218" s="15"/>
      <c r="BP218" s="15"/>
      <c r="BQ218" s="15"/>
      <c r="BR218" s="15"/>
      <c r="BS218" s="15"/>
      <c r="BT218" s="15"/>
      <c r="BU218" s="15"/>
      <c r="BV218" s="15"/>
      <c r="BW218" s="15"/>
      <c r="BX218" s="15"/>
      <c r="BY218" s="15"/>
      <c r="BZ218" s="15"/>
      <c r="CA218" s="8"/>
      <c r="CB218" s="51">
        <v>27.0</v>
      </c>
      <c r="CC218" s="51">
        <f>data!$K48</f>
        <v>46</v>
      </c>
      <c r="CD218" s="51">
        <f>data!$L48</f>
        <v>6</v>
      </c>
      <c r="CE218" s="75">
        <f t="shared" si="25"/>
        <v>4800</v>
      </c>
      <c r="CF218" s="76">
        <f t="shared" si="26"/>
        <v>1</v>
      </c>
      <c r="CG218" s="76">
        <f t="shared" si="27"/>
        <v>1</v>
      </c>
      <c r="CH218" s="77">
        <f t="shared" si="28"/>
        <v>4800</v>
      </c>
      <c r="CI218" s="75">
        <f t="shared" si="29"/>
        <v>28800</v>
      </c>
      <c r="CJ218" s="77">
        <f t="shared" si="30"/>
        <v>1850</v>
      </c>
      <c r="CK218" s="25">
        <f t="shared" si="31"/>
        <v>2.594594595</v>
      </c>
      <c r="CL218" s="75">
        <f t="shared" si="32"/>
        <v>11100</v>
      </c>
      <c r="CM218" s="15"/>
      <c r="CN218" s="15"/>
      <c r="CO218" s="15"/>
      <c r="CP218" s="15"/>
    </row>
    <row r="219" ht="14.25" customHeigh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15"/>
      <c r="AU219" s="15"/>
      <c r="AV219" s="15"/>
      <c r="AW219" s="15"/>
      <c r="AX219" s="15"/>
      <c r="AY219" s="15"/>
      <c r="AZ219" s="15"/>
      <c r="BA219" s="15"/>
      <c r="BB219" s="15"/>
      <c r="BC219" s="15"/>
      <c r="BD219" s="15"/>
      <c r="BE219" s="15"/>
      <c r="BF219" s="15"/>
      <c r="BG219" s="15"/>
      <c r="BH219" s="15"/>
      <c r="BI219" s="15"/>
      <c r="BJ219" s="15"/>
      <c r="BK219" s="15"/>
      <c r="BL219" s="15"/>
      <c r="BM219" s="15"/>
      <c r="BN219" s="15"/>
      <c r="BO219" s="15"/>
      <c r="BP219" s="15"/>
      <c r="BQ219" s="15"/>
      <c r="BR219" s="15"/>
      <c r="BS219" s="15"/>
      <c r="BT219" s="15"/>
      <c r="BU219" s="15"/>
      <c r="BV219" s="15"/>
      <c r="BW219" s="15"/>
      <c r="BX219" s="15"/>
      <c r="BY219" s="15"/>
      <c r="BZ219" s="15"/>
      <c r="CA219" s="8"/>
      <c r="CB219" s="51">
        <v>28.0</v>
      </c>
      <c r="CC219" s="51">
        <f>data!$K49</f>
        <v>47</v>
      </c>
      <c r="CD219" s="51">
        <f>data!$L49</f>
        <v>0</v>
      </c>
      <c r="CE219" s="75">
        <f t="shared" si="25"/>
        <v>4984.615385</v>
      </c>
      <c r="CF219" s="76">
        <f t="shared" si="26"/>
        <v>1</v>
      </c>
      <c r="CG219" s="76">
        <f t="shared" si="27"/>
        <v>1</v>
      </c>
      <c r="CH219" s="77">
        <f t="shared" si="28"/>
        <v>4736.363636</v>
      </c>
      <c r="CI219" s="75">
        <f t="shared" si="29"/>
        <v>0</v>
      </c>
      <c r="CJ219" s="77">
        <f t="shared" si="30"/>
        <v>1880</v>
      </c>
      <c r="CK219" s="25">
        <f t="shared" si="31"/>
        <v>2.51934236</v>
      </c>
      <c r="CL219" s="75">
        <f t="shared" si="32"/>
        <v>0</v>
      </c>
      <c r="CM219" s="15"/>
      <c r="CN219" s="15"/>
      <c r="CO219" s="15"/>
      <c r="CP219" s="15"/>
    </row>
    <row r="220" ht="14.25" customHeigh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8"/>
      <c r="CB220" s="51">
        <v>29.0</v>
      </c>
      <c r="CC220" s="51">
        <f>data!$K50</f>
        <v>48</v>
      </c>
      <c r="CD220" s="51">
        <f>data!$L50</f>
        <v>0</v>
      </c>
      <c r="CE220" s="75">
        <f t="shared" si="25"/>
        <v>5169.230769</v>
      </c>
      <c r="CF220" s="76">
        <f t="shared" si="26"/>
        <v>1</v>
      </c>
      <c r="CG220" s="76">
        <f t="shared" si="27"/>
        <v>1</v>
      </c>
      <c r="CH220" s="77">
        <f t="shared" si="28"/>
        <v>4672.727273</v>
      </c>
      <c r="CI220" s="75">
        <f t="shared" si="29"/>
        <v>0</v>
      </c>
      <c r="CJ220" s="77">
        <f t="shared" si="30"/>
        <v>1910</v>
      </c>
      <c r="CK220" s="25">
        <f t="shared" si="31"/>
        <v>2.446454069</v>
      </c>
      <c r="CL220" s="75">
        <f t="shared" si="32"/>
        <v>0</v>
      </c>
      <c r="CM220" s="15"/>
      <c r="CN220" s="15"/>
      <c r="CO220" s="15"/>
      <c r="CP220" s="15"/>
    </row>
    <row r="221" ht="14.25" customHeigh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15"/>
      <c r="AU221" s="15"/>
      <c r="AV221" s="15"/>
      <c r="AW221" s="15"/>
      <c r="AX221" s="15"/>
      <c r="AY221" s="15"/>
      <c r="AZ221" s="15"/>
      <c r="BA221" s="15"/>
      <c r="BB221" s="15"/>
      <c r="BC221" s="15"/>
      <c r="BD221" s="15"/>
      <c r="BE221" s="15"/>
      <c r="BF221" s="15"/>
      <c r="BG221" s="15"/>
      <c r="BH221" s="15"/>
      <c r="BI221" s="15"/>
      <c r="BJ221" s="15"/>
      <c r="BK221" s="15"/>
      <c r="BL221" s="15"/>
      <c r="BM221" s="15"/>
      <c r="BN221" s="15"/>
      <c r="BO221" s="15"/>
      <c r="BP221" s="15"/>
      <c r="BQ221" s="15"/>
      <c r="BR221" s="15"/>
      <c r="BS221" s="15"/>
      <c r="BT221" s="15"/>
      <c r="BU221" s="15"/>
      <c r="BV221" s="15"/>
      <c r="BW221" s="15"/>
      <c r="BX221" s="15"/>
      <c r="BY221" s="15"/>
      <c r="BZ221" s="15"/>
      <c r="CA221" s="8"/>
      <c r="CB221" s="51">
        <v>30.0</v>
      </c>
      <c r="CC221" s="51">
        <f>data!$K51</f>
        <v>49</v>
      </c>
      <c r="CD221" s="51">
        <f>data!$L51</f>
        <v>0</v>
      </c>
      <c r="CE221" s="75">
        <f t="shared" si="25"/>
        <v>5353.846154</v>
      </c>
      <c r="CF221" s="76">
        <f t="shared" si="26"/>
        <v>1</v>
      </c>
      <c r="CG221" s="76">
        <f t="shared" si="27"/>
        <v>1</v>
      </c>
      <c r="CH221" s="77">
        <f t="shared" si="28"/>
        <v>4609.090909</v>
      </c>
      <c r="CI221" s="75">
        <f t="shared" si="29"/>
        <v>0</v>
      </c>
      <c r="CJ221" s="77">
        <f t="shared" si="30"/>
        <v>1940</v>
      </c>
      <c r="CK221" s="25">
        <f t="shared" si="31"/>
        <v>2.375820056</v>
      </c>
      <c r="CL221" s="75">
        <f t="shared" si="32"/>
        <v>0</v>
      </c>
      <c r="CM221" s="15"/>
      <c r="CN221" s="15"/>
      <c r="CO221" s="15"/>
      <c r="CP221" s="15"/>
    </row>
    <row r="222" ht="14.25" customHeigh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c r="BC222" s="15"/>
      <c r="BD222" s="15"/>
      <c r="BE222" s="15"/>
      <c r="BF222" s="15"/>
      <c r="BG222" s="15"/>
      <c r="BH222" s="15"/>
      <c r="BI222" s="15"/>
      <c r="BJ222" s="15"/>
      <c r="BK222" s="15"/>
      <c r="BL222" s="15"/>
      <c r="BM222" s="15"/>
      <c r="BN222" s="15"/>
      <c r="BO222" s="15"/>
      <c r="BP222" s="15"/>
      <c r="BQ222" s="15"/>
      <c r="BR222" s="15"/>
      <c r="BS222" s="15"/>
      <c r="BT222" s="15"/>
      <c r="BU222" s="15"/>
      <c r="BV222" s="15"/>
      <c r="BW222" s="15"/>
      <c r="BX222" s="15"/>
      <c r="BY222" s="15"/>
      <c r="BZ222" s="15"/>
      <c r="CA222" s="8"/>
      <c r="CB222" s="51">
        <v>31.0</v>
      </c>
      <c r="CC222" s="51">
        <f>data!$K52</f>
        <v>50</v>
      </c>
      <c r="CD222" s="51">
        <f>data!$L52</f>
        <v>0</v>
      </c>
      <c r="CE222" s="75">
        <f t="shared" si="25"/>
        <v>5538.461538</v>
      </c>
      <c r="CF222" s="76">
        <f t="shared" si="26"/>
        <v>1</v>
      </c>
      <c r="CG222" s="76">
        <f t="shared" si="27"/>
        <v>1</v>
      </c>
      <c r="CH222" s="77">
        <f t="shared" si="28"/>
        <v>4545.454545</v>
      </c>
      <c r="CI222" s="75">
        <f t="shared" si="29"/>
        <v>0</v>
      </c>
      <c r="CJ222" s="77">
        <f t="shared" si="30"/>
        <v>1970</v>
      </c>
      <c r="CK222" s="25">
        <f t="shared" si="31"/>
        <v>2.307337333</v>
      </c>
      <c r="CL222" s="75">
        <f t="shared" si="32"/>
        <v>0</v>
      </c>
      <c r="CM222" s="15"/>
      <c r="CN222" s="15"/>
      <c r="CO222" s="15"/>
      <c r="CP222" s="15"/>
    </row>
    <row r="223" ht="14.25" customHeigh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15"/>
      <c r="AU223" s="15"/>
      <c r="AV223" s="15"/>
      <c r="AW223" s="15"/>
      <c r="AX223" s="15"/>
      <c r="AY223" s="15"/>
      <c r="AZ223" s="15"/>
      <c r="BA223" s="15"/>
      <c r="BB223" s="15"/>
      <c r="BC223" s="15"/>
      <c r="BD223" s="15"/>
      <c r="BE223" s="15"/>
      <c r="BF223" s="15"/>
      <c r="BG223" s="15"/>
      <c r="BH223" s="15"/>
      <c r="BI223" s="15"/>
      <c r="BJ223" s="15"/>
      <c r="BK223" s="15"/>
      <c r="BL223" s="15"/>
      <c r="BM223" s="15"/>
      <c r="BN223" s="15"/>
      <c r="BO223" s="15"/>
      <c r="BP223" s="15"/>
      <c r="BQ223" s="15"/>
      <c r="BR223" s="15"/>
      <c r="BS223" s="15"/>
      <c r="BT223" s="15"/>
      <c r="BU223" s="15"/>
      <c r="BV223" s="15"/>
      <c r="BW223" s="15"/>
      <c r="BX223" s="15"/>
      <c r="BY223" s="15"/>
      <c r="BZ223" s="15"/>
      <c r="CA223" s="8"/>
      <c r="CB223" s="51"/>
      <c r="CC223" s="51"/>
      <c r="CD223" s="51">
        <f>SUM(CD192:CD222)</f>
        <v>6493</v>
      </c>
      <c r="CE223" s="51"/>
      <c r="CF223" s="51"/>
      <c r="CG223" s="51"/>
      <c r="CH223" s="51"/>
      <c r="CI223" s="46">
        <f>SUM(CI192:CI222)</f>
        <v>12655753.85</v>
      </c>
      <c r="CJ223" s="8"/>
      <c r="CK223" s="24"/>
      <c r="CL223" s="106">
        <f>SUM(CL192:CL222)</f>
        <v>4009037.748</v>
      </c>
      <c r="CM223" s="15"/>
      <c r="CN223" s="15"/>
      <c r="CO223" s="15"/>
      <c r="CP223" s="15"/>
    </row>
    <row r="224" ht="14.25" customHeigh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c r="BC224" s="15"/>
      <c r="BD224" s="15"/>
      <c r="BE224" s="15"/>
      <c r="BF224" s="15"/>
      <c r="BG224" s="15"/>
      <c r="BH224" s="15"/>
      <c r="BI224" s="15"/>
      <c r="BJ224" s="15"/>
      <c r="BK224" s="15"/>
      <c r="BL224" s="15"/>
      <c r="BM224" s="15"/>
      <c r="BN224" s="15"/>
      <c r="BO224" s="15"/>
      <c r="BP224" s="15"/>
      <c r="BQ224" s="15"/>
      <c r="BR224" s="15"/>
      <c r="BS224" s="15"/>
      <c r="BT224" s="15"/>
      <c r="BU224" s="15"/>
      <c r="BV224" s="15"/>
      <c r="BW224" s="15"/>
      <c r="BX224" s="15"/>
      <c r="BY224" s="15"/>
      <c r="BZ224" s="15"/>
      <c r="CA224" s="8"/>
      <c r="CB224" s="8"/>
      <c r="CC224" s="8"/>
      <c r="CD224" s="8"/>
      <c r="CE224" s="8"/>
      <c r="CF224" s="8"/>
      <c r="CG224" s="8"/>
      <c r="CH224" s="8"/>
      <c r="CI224" s="8"/>
      <c r="CJ224" s="8"/>
      <c r="CK224" s="8"/>
      <c r="CL224" s="8"/>
      <c r="CM224" s="15"/>
      <c r="CN224" s="15"/>
      <c r="CO224" s="15"/>
      <c r="CP224" s="15"/>
    </row>
    <row r="225" ht="14.25" customHeigh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15"/>
      <c r="AU225" s="15"/>
      <c r="AV225" s="15"/>
      <c r="AW225" s="15"/>
      <c r="AX225" s="15"/>
      <c r="AY225" s="15"/>
      <c r="AZ225" s="15"/>
      <c r="BA225" s="15"/>
      <c r="BB225" s="15"/>
      <c r="BC225" s="15"/>
      <c r="BD225" s="15"/>
      <c r="BE225" s="15"/>
      <c r="BF225" s="15"/>
      <c r="BG225" s="15"/>
      <c r="BH225" s="15"/>
      <c r="BI225" s="15"/>
      <c r="BJ225" s="15"/>
      <c r="BK225" s="15"/>
      <c r="BL225" s="15"/>
      <c r="BM225" s="15"/>
      <c r="BN225" s="15"/>
      <c r="BO225" s="15"/>
      <c r="BP225" s="15"/>
      <c r="BQ225" s="15"/>
      <c r="BR225" s="15"/>
      <c r="BS225" s="15"/>
      <c r="BT225" s="15"/>
      <c r="BU225" s="15"/>
      <c r="BV225" s="15"/>
      <c r="BW225" s="15"/>
      <c r="BX225" s="15"/>
      <c r="BY225" s="15"/>
      <c r="BZ225" s="15"/>
      <c r="CA225" s="8"/>
      <c r="CB225" s="8"/>
      <c r="CC225" s="8"/>
      <c r="CD225" s="8"/>
      <c r="CE225" s="8"/>
      <c r="CF225" s="8"/>
      <c r="CG225" s="8"/>
      <c r="CH225" s="8"/>
      <c r="CI225" s="8"/>
      <c r="CJ225" s="8"/>
      <c r="CK225" s="8"/>
      <c r="CL225" s="8"/>
      <c r="CM225" s="15"/>
      <c r="CN225" s="15"/>
      <c r="CO225" s="15"/>
      <c r="CP225" s="15"/>
    </row>
    <row r="226" ht="14.25" customHeigh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c r="BK226" s="15"/>
      <c r="BL226" s="15"/>
      <c r="BM226" s="15"/>
      <c r="BN226" s="15"/>
      <c r="BO226" s="15"/>
      <c r="BP226" s="15"/>
      <c r="BQ226" s="15"/>
      <c r="BR226" s="15"/>
      <c r="BS226" s="15"/>
      <c r="BT226" s="15"/>
      <c r="BU226" s="15"/>
      <c r="BV226" s="15"/>
      <c r="BW226" s="15"/>
      <c r="BX226" s="15"/>
      <c r="BY226" s="15"/>
      <c r="BZ226" s="15"/>
      <c r="CA226" s="8"/>
      <c r="CB226" s="8"/>
      <c r="CC226" s="8"/>
      <c r="CD226" s="8"/>
      <c r="CE226" s="8"/>
      <c r="CF226" s="8"/>
      <c r="CG226" s="8"/>
      <c r="CH226" s="8"/>
      <c r="CI226" s="8"/>
      <c r="CJ226" s="8"/>
      <c r="CK226" s="8"/>
      <c r="CL226" s="8"/>
      <c r="CM226" s="15"/>
      <c r="CN226" s="15"/>
      <c r="CO226" s="15"/>
      <c r="CP226" s="15"/>
    </row>
    <row r="227" ht="14.25" customHeigh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15"/>
      <c r="AU227" s="15"/>
      <c r="AV227" s="15"/>
      <c r="AW227" s="15"/>
      <c r="AX227" s="15"/>
      <c r="AY227" s="15"/>
      <c r="AZ227" s="15"/>
      <c r="BA227" s="15"/>
      <c r="BB227" s="15"/>
      <c r="BC227" s="15"/>
      <c r="BD227" s="15"/>
      <c r="BE227" s="15"/>
      <c r="BF227" s="15"/>
      <c r="BG227" s="15"/>
      <c r="BH227" s="15"/>
      <c r="BI227" s="15"/>
      <c r="BJ227" s="15"/>
      <c r="BK227" s="15"/>
      <c r="BL227" s="15"/>
      <c r="BM227" s="15"/>
      <c r="BN227" s="15"/>
      <c r="BO227" s="15"/>
      <c r="BP227" s="15"/>
      <c r="BQ227" s="15"/>
      <c r="BR227" s="15"/>
      <c r="BS227" s="15"/>
      <c r="BT227" s="15"/>
      <c r="BU227" s="15"/>
      <c r="BV227" s="15"/>
      <c r="BW227" s="15"/>
      <c r="BX227" s="15"/>
      <c r="BY227" s="15"/>
      <c r="BZ227" s="15"/>
      <c r="CA227" s="8"/>
      <c r="CB227" s="8"/>
      <c r="CC227" s="8"/>
      <c r="CD227" s="8"/>
      <c r="CE227" s="8"/>
      <c r="CF227" s="8"/>
      <c r="CG227" s="8"/>
      <c r="CH227" s="8"/>
      <c r="CI227" s="8"/>
      <c r="CJ227" s="8"/>
      <c r="CK227" s="8"/>
      <c r="CL227" s="8"/>
      <c r="CM227" s="15"/>
      <c r="CN227" s="15"/>
      <c r="CO227" s="15"/>
      <c r="CP227" s="15"/>
    </row>
    <row r="228" ht="14.25" customHeight="1">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8"/>
      <c r="CB228" s="8"/>
      <c r="CC228" s="8"/>
      <c r="CD228" s="8"/>
      <c r="CE228" s="8"/>
      <c r="CF228" s="8"/>
      <c r="CG228" s="8"/>
      <c r="CH228" s="8"/>
      <c r="CI228" s="8"/>
      <c r="CJ228" s="8"/>
      <c r="CK228" s="8"/>
      <c r="CL228" s="8"/>
      <c r="CM228" s="15"/>
      <c r="CN228" s="15"/>
      <c r="CO228" s="15"/>
      <c r="CP228" s="15"/>
    </row>
    <row r="229" ht="14.25" customHeight="1">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15"/>
      <c r="AU229" s="15"/>
      <c r="AV229" s="15"/>
      <c r="AW229" s="15"/>
      <c r="AX229" s="15"/>
      <c r="AY229" s="15"/>
      <c r="AZ229" s="15"/>
      <c r="BA229" s="15"/>
      <c r="BB229" s="15"/>
      <c r="BC229" s="15"/>
      <c r="BD229" s="15"/>
      <c r="BE229" s="15"/>
      <c r="BF229" s="15"/>
      <c r="BG229" s="15"/>
      <c r="BH229" s="15"/>
      <c r="BI229" s="15"/>
      <c r="BJ229" s="15"/>
      <c r="BK229" s="15"/>
      <c r="BL229" s="15"/>
      <c r="BM229" s="15"/>
      <c r="BN229" s="15"/>
      <c r="BO229" s="15"/>
      <c r="BP229" s="15"/>
      <c r="BQ229" s="15"/>
      <c r="BR229" s="15"/>
      <c r="BS229" s="15"/>
      <c r="BT229" s="15"/>
      <c r="BU229" s="15"/>
      <c r="BV229" s="15"/>
      <c r="BW229" s="15"/>
      <c r="BX229" s="15"/>
      <c r="BY229" s="15"/>
      <c r="BZ229" s="15"/>
      <c r="CA229" s="8"/>
      <c r="CB229" s="8"/>
      <c r="CC229" s="8"/>
      <c r="CD229" s="8"/>
      <c r="CE229" s="8"/>
      <c r="CF229" s="8"/>
      <c r="CG229" s="8"/>
      <c r="CH229" s="8"/>
      <c r="CI229" s="8"/>
      <c r="CJ229" s="8"/>
      <c r="CK229" s="8"/>
      <c r="CL229" s="8"/>
      <c r="CM229" s="15"/>
      <c r="CN229" s="15"/>
      <c r="CO229" s="15"/>
      <c r="CP229" s="15"/>
    </row>
    <row r="230" ht="14.25" customHeight="1">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c r="BC230" s="15"/>
      <c r="BD230" s="15"/>
      <c r="BE230" s="15"/>
      <c r="BF230" s="15"/>
      <c r="BG230" s="15"/>
      <c r="BH230" s="15"/>
      <c r="BI230" s="15"/>
      <c r="BJ230" s="15"/>
      <c r="BK230" s="15"/>
      <c r="BL230" s="15"/>
      <c r="BM230" s="15"/>
      <c r="BN230" s="15"/>
      <c r="BO230" s="15"/>
      <c r="BP230" s="15"/>
      <c r="BQ230" s="15"/>
      <c r="BR230" s="15"/>
      <c r="BS230" s="15"/>
      <c r="BT230" s="15"/>
      <c r="BU230" s="15"/>
      <c r="BV230" s="15"/>
      <c r="BW230" s="15"/>
      <c r="BX230" s="15"/>
      <c r="BY230" s="15"/>
      <c r="BZ230" s="15"/>
      <c r="CA230" s="8"/>
      <c r="CB230" s="8"/>
      <c r="CC230" s="8"/>
      <c r="CD230" s="8"/>
      <c r="CE230" s="8"/>
      <c r="CF230" s="8"/>
      <c r="CG230" s="8"/>
      <c r="CH230" s="8"/>
      <c r="CI230" s="8"/>
      <c r="CJ230" s="8"/>
      <c r="CK230" s="8"/>
      <c r="CL230" s="8"/>
      <c r="CM230" s="15"/>
      <c r="CN230" s="15"/>
      <c r="CO230" s="15"/>
      <c r="CP230" s="15"/>
    </row>
    <row r="231" ht="14.25" customHeight="1">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15"/>
      <c r="AU231" s="15"/>
      <c r="AV231" s="15"/>
      <c r="AW231" s="15"/>
      <c r="AX231" s="15"/>
      <c r="AY231" s="15"/>
      <c r="AZ231" s="15"/>
      <c r="BA231" s="15"/>
      <c r="BB231" s="15"/>
      <c r="BC231" s="15"/>
      <c r="BD231" s="15"/>
      <c r="BE231" s="15"/>
      <c r="BF231" s="15"/>
      <c r="BG231" s="15"/>
      <c r="BH231" s="15"/>
      <c r="BI231" s="15"/>
      <c r="BJ231" s="15"/>
      <c r="BK231" s="15"/>
      <c r="BL231" s="15"/>
      <c r="BM231" s="15"/>
      <c r="BN231" s="15"/>
      <c r="BO231" s="15"/>
      <c r="BP231" s="15"/>
      <c r="BQ231" s="15"/>
      <c r="BR231" s="15"/>
      <c r="BS231" s="15"/>
      <c r="BT231" s="15"/>
      <c r="BU231" s="15"/>
      <c r="BV231" s="15"/>
      <c r="BW231" s="15"/>
      <c r="BX231" s="15"/>
      <c r="BY231" s="15"/>
      <c r="BZ231" s="15"/>
      <c r="CA231" s="8"/>
      <c r="CB231" s="8"/>
      <c r="CC231" s="8"/>
      <c r="CD231" s="8"/>
      <c r="CE231" s="8"/>
      <c r="CF231" s="8"/>
      <c r="CG231" s="8"/>
      <c r="CH231" s="8"/>
      <c r="CI231" s="8"/>
      <c r="CJ231" s="8"/>
      <c r="CK231" s="8"/>
      <c r="CL231" s="8"/>
      <c r="CM231" s="15"/>
      <c r="CN231" s="15"/>
      <c r="CO231" s="15"/>
      <c r="CP231" s="15"/>
    </row>
    <row r="232" ht="14.25" customHeight="1">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15"/>
      <c r="BO232" s="15"/>
      <c r="BP232" s="15"/>
      <c r="BQ232" s="15"/>
      <c r="BR232" s="15"/>
      <c r="BS232" s="15"/>
      <c r="BT232" s="15"/>
      <c r="BU232" s="15"/>
      <c r="BV232" s="15"/>
      <c r="BW232" s="15"/>
      <c r="BX232" s="15"/>
      <c r="BY232" s="15"/>
      <c r="BZ232" s="15"/>
      <c r="CA232" s="8"/>
      <c r="CB232" s="8"/>
      <c r="CC232" s="8"/>
      <c r="CD232" s="8"/>
      <c r="CE232" s="8"/>
      <c r="CF232" s="8"/>
      <c r="CG232" s="8"/>
      <c r="CH232" s="8"/>
      <c r="CI232" s="8"/>
      <c r="CJ232" s="8"/>
      <c r="CK232" s="8"/>
      <c r="CL232" s="8"/>
      <c r="CM232" s="15"/>
      <c r="CN232" s="15"/>
      <c r="CO232" s="15"/>
      <c r="CP232" s="15"/>
    </row>
    <row r="233" ht="14.25" customHeight="1">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15"/>
      <c r="BO233" s="15"/>
      <c r="BP233" s="15"/>
      <c r="BQ233" s="15"/>
      <c r="BR233" s="15"/>
      <c r="BS233" s="15"/>
      <c r="BT233" s="15"/>
      <c r="BU233" s="15"/>
      <c r="BV233" s="15"/>
      <c r="BW233" s="15"/>
      <c r="BX233" s="15"/>
      <c r="BY233" s="15"/>
      <c r="BZ233" s="15"/>
      <c r="CA233" s="8"/>
      <c r="CB233" s="8"/>
      <c r="CC233" s="8"/>
      <c r="CD233" s="8"/>
      <c r="CE233" s="8"/>
      <c r="CF233" s="8"/>
      <c r="CG233" s="8"/>
      <c r="CH233" s="8"/>
      <c r="CI233" s="8"/>
      <c r="CJ233" s="8"/>
      <c r="CK233" s="8"/>
      <c r="CL233" s="8"/>
      <c r="CM233" s="15"/>
      <c r="CN233" s="15"/>
      <c r="CO233" s="15"/>
      <c r="CP233" s="15"/>
    </row>
    <row r="234" ht="14.25" customHeight="1">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15"/>
      <c r="BO234" s="15"/>
      <c r="BP234" s="15"/>
      <c r="BQ234" s="15"/>
      <c r="BR234" s="15"/>
      <c r="BS234" s="15"/>
      <c r="BT234" s="15"/>
      <c r="BU234" s="15"/>
      <c r="BV234" s="15"/>
      <c r="BW234" s="15"/>
      <c r="BX234" s="15"/>
      <c r="BY234" s="15"/>
      <c r="BZ234" s="15"/>
      <c r="CA234" s="8"/>
      <c r="CB234" s="8"/>
      <c r="CC234" s="8"/>
      <c r="CD234" s="8"/>
      <c r="CE234" s="8"/>
      <c r="CF234" s="8"/>
      <c r="CG234" s="8"/>
      <c r="CH234" s="8"/>
      <c r="CI234" s="8"/>
      <c r="CJ234" s="8"/>
      <c r="CK234" s="8"/>
      <c r="CL234" s="8"/>
      <c r="CM234" s="15"/>
      <c r="CN234" s="15"/>
      <c r="CO234" s="15"/>
      <c r="CP234" s="15"/>
    </row>
    <row r="235" ht="14.25" customHeight="1">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15"/>
      <c r="BO235" s="15"/>
      <c r="BP235" s="15"/>
      <c r="BQ235" s="15"/>
      <c r="BR235" s="15"/>
      <c r="BS235" s="15"/>
      <c r="BT235" s="15"/>
      <c r="BU235" s="15"/>
      <c r="BV235" s="15"/>
      <c r="BW235" s="15"/>
      <c r="BX235" s="15"/>
      <c r="BY235" s="15"/>
      <c r="BZ235" s="15"/>
      <c r="CA235" s="8"/>
      <c r="CB235" s="8"/>
      <c r="CC235" s="8"/>
      <c r="CD235" s="8"/>
      <c r="CE235" s="8"/>
      <c r="CF235" s="8"/>
      <c r="CG235" s="8"/>
      <c r="CH235" s="8"/>
      <c r="CI235" s="8"/>
      <c r="CJ235" s="8"/>
      <c r="CK235" s="8"/>
      <c r="CL235" s="8"/>
      <c r="CM235" s="15"/>
      <c r="CN235" s="15"/>
      <c r="CO235" s="15"/>
      <c r="CP235" s="15"/>
    </row>
    <row r="236" ht="14.25" customHeight="1">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8"/>
      <c r="CB236" s="8"/>
      <c r="CC236" s="8"/>
      <c r="CD236" s="8"/>
      <c r="CE236" s="8"/>
      <c r="CF236" s="8"/>
      <c r="CG236" s="8"/>
      <c r="CH236" s="8"/>
      <c r="CI236" s="8"/>
      <c r="CJ236" s="8"/>
      <c r="CK236" s="8"/>
      <c r="CL236" s="8"/>
      <c r="CM236" s="15"/>
      <c r="CN236" s="15"/>
      <c r="CO236" s="15"/>
      <c r="CP236" s="15"/>
    </row>
    <row r="237" ht="14.25" customHeight="1">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c r="AY237" s="15"/>
      <c r="AZ237" s="15"/>
      <c r="BA237" s="15"/>
      <c r="BB237" s="15"/>
      <c r="BC237" s="15"/>
      <c r="BD237" s="15"/>
      <c r="BE237" s="15"/>
      <c r="BF237" s="15"/>
      <c r="BG237" s="15"/>
      <c r="BH237" s="15"/>
      <c r="BI237" s="15"/>
      <c r="BJ237" s="15"/>
      <c r="BK237" s="15"/>
      <c r="BL237" s="15"/>
      <c r="BM237" s="15"/>
      <c r="BN237" s="15"/>
      <c r="BO237" s="15"/>
      <c r="BP237" s="15"/>
      <c r="BQ237" s="15"/>
      <c r="BR237" s="15"/>
      <c r="BS237" s="15"/>
      <c r="BT237" s="15"/>
      <c r="BU237" s="15"/>
      <c r="BV237" s="15"/>
      <c r="BW237" s="15"/>
      <c r="BX237" s="15"/>
      <c r="BY237" s="15"/>
      <c r="BZ237" s="15"/>
      <c r="CA237" s="8"/>
      <c r="CB237" s="8"/>
      <c r="CC237" s="8"/>
      <c r="CD237" s="8"/>
      <c r="CE237" s="8"/>
      <c r="CF237" s="8"/>
      <c r="CG237" s="8"/>
      <c r="CH237" s="8"/>
      <c r="CI237" s="8"/>
      <c r="CJ237" s="8"/>
      <c r="CK237" s="8"/>
      <c r="CL237" s="8"/>
      <c r="CM237" s="15"/>
      <c r="CN237" s="15"/>
      <c r="CO237" s="15"/>
      <c r="CP237" s="15"/>
    </row>
    <row r="238" ht="14.25" customHeight="1">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c r="BC238" s="15"/>
      <c r="BD238" s="15"/>
      <c r="BE238" s="15"/>
      <c r="BF238" s="15"/>
      <c r="BG238" s="15"/>
      <c r="BH238" s="15"/>
      <c r="BI238" s="15"/>
      <c r="BJ238" s="15"/>
      <c r="BK238" s="15"/>
      <c r="BL238" s="15"/>
      <c r="BM238" s="15"/>
      <c r="BN238" s="15"/>
      <c r="BO238" s="15"/>
      <c r="BP238" s="15"/>
      <c r="BQ238" s="15"/>
      <c r="BR238" s="15"/>
      <c r="BS238" s="15"/>
      <c r="BT238" s="15"/>
      <c r="BU238" s="15"/>
      <c r="BV238" s="15"/>
      <c r="BW238" s="15"/>
      <c r="BX238" s="15"/>
      <c r="BY238" s="15"/>
      <c r="BZ238" s="15"/>
      <c r="CA238" s="8"/>
      <c r="CB238" s="8"/>
      <c r="CC238" s="8"/>
      <c r="CD238" s="8"/>
      <c r="CE238" s="8"/>
      <c r="CF238" s="8"/>
      <c r="CG238" s="8"/>
      <c r="CH238" s="8"/>
      <c r="CI238" s="8"/>
      <c r="CJ238" s="8"/>
      <c r="CK238" s="8"/>
      <c r="CL238" s="8"/>
      <c r="CM238" s="15"/>
      <c r="CN238" s="15"/>
      <c r="CO238" s="15"/>
      <c r="CP238" s="15"/>
    </row>
    <row r="239" ht="14.25" customHeight="1">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15"/>
      <c r="BO239" s="15"/>
      <c r="BP239" s="15"/>
      <c r="BQ239" s="15"/>
      <c r="BR239" s="15"/>
      <c r="BS239" s="15"/>
      <c r="BT239" s="15"/>
      <c r="BU239" s="15"/>
      <c r="BV239" s="15"/>
      <c r="BW239" s="15"/>
      <c r="BX239" s="15"/>
      <c r="BY239" s="15"/>
      <c r="BZ239" s="15"/>
      <c r="CA239" s="8"/>
      <c r="CB239" s="8"/>
      <c r="CC239" s="8"/>
      <c r="CD239" s="8"/>
      <c r="CE239" s="8"/>
      <c r="CF239" s="8"/>
      <c r="CG239" s="8"/>
      <c r="CH239" s="8"/>
      <c r="CI239" s="8"/>
      <c r="CJ239" s="8"/>
      <c r="CK239" s="8"/>
      <c r="CL239" s="8"/>
      <c r="CM239" s="15"/>
      <c r="CN239" s="15"/>
      <c r="CO239" s="15"/>
      <c r="CP239" s="15"/>
    </row>
    <row r="240" ht="14.25" customHeight="1">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c r="BK240" s="15"/>
      <c r="BL240" s="15"/>
      <c r="BM240" s="15"/>
      <c r="BN240" s="15"/>
      <c r="BO240" s="15"/>
      <c r="BP240" s="15"/>
      <c r="BQ240" s="15"/>
      <c r="BR240" s="15"/>
      <c r="BS240" s="15"/>
      <c r="BT240" s="15"/>
      <c r="BU240" s="15"/>
      <c r="BV240" s="15"/>
      <c r="BW240" s="15"/>
      <c r="BX240" s="15"/>
      <c r="BY240" s="15"/>
      <c r="BZ240" s="15"/>
      <c r="CA240" s="8"/>
      <c r="CB240" s="8"/>
      <c r="CC240" s="8"/>
      <c r="CD240" s="8"/>
      <c r="CE240" s="8"/>
      <c r="CF240" s="8"/>
      <c r="CG240" s="8"/>
      <c r="CH240" s="8"/>
      <c r="CI240" s="8"/>
      <c r="CJ240" s="8"/>
      <c r="CK240" s="8"/>
      <c r="CL240" s="8"/>
      <c r="CM240" s="15"/>
      <c r="CN240" s="15"/>
      <c r="CO240" s="15"/>
      <c r="CP240" s="15"/>
    </row>
    <row r="241" ht="14.25" customHeight="1">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5"/>
      <c r="BC241" s="15"/>
      <c r="BD241" s="15"/>
      <c r="BE241" s="15"/>
      <c r="BF241" s="15"/>
      <c r="BG241" s="15"/>
      <c r="BH241" s="15"/>
      <c r="BI241" s="15"/>
      <c r="BJ241" s="15"/>
      <c r="BK241" s="15"/>
      <c r="BL241" s="15"/>
      <c r="BM241" s="15"/>
      <c r="BN241" s="15"/>
      <c r="BO241" s="15"/>
      <c r="BP241" s="15"/>
      <c r="BQ241" s="15"/>
      <c r="BR241" s="15"/>
      <c r="BS241" s="15"/>
      <c r="BT241" s="15"/>
      <c r="BU241" s="15"/>
      <c r="BV241" s="15"/>
      <c r="BW241" s="15"/>
      <c r="BX241" s="15"/>
      <c r="BY241" s="15"/>
      <c r="BZ241" s="15"/>
      <c r="CA241" s="8"/>
      <c r="CB241" s="8"/>
      <c r="CC241" s="8"/>
      <c r="CD241" s="8"/>
      <c r="CE241" s="8"/>
      <c r="CF241" s="8"/>
      <c r="CG241" s="8"/>
      <c r="CH241" s="8"/>
      <c r="CI241" s="8"/>
      <c r="CJ241" s="8"/>
      <c r="CK241" s="8"/>
      <c r="CL241" s="8"/>
      <c r="CM241" s="15"/>
      <c r="CN241" s="15"/>
      <c r="CO241" s="15"/>
      <c r="CP241" s="15"/>
    </row>
    <row r="242" ht="14.25" customHeight="1">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15"/>
      <c r="BO242" s="15"/>
      <c r="BP242" s="15"/>
      <c r="BQ242" s="15"/>
      <c r="BR242" s="15"/>
      <c r="BS242" s="15"/>
      <c r="BT242" s="15"/>
      <c r="BU242" s="15"/>
      <c r="BV242" s="15"/>
      <c r="BW242" s="15"/>
      <c r="BX242" s="15"/>
      <c r="BY242" s="15"/>
      <c r="BZ242" s="15"/>
      <c r="CA242" s="8"/>
      <c r="CB242" s="8"/>
      <c r="CC242" s="8"/>
      <c r="CD242" s="8"/>
      <c r="CE242" s="8"/>
      <c r="CF242" s="8"/>
      <c r="CG242" s="8"/>
      <c r="CH242" s="8"/>
      <c r="CI242" s="8"/>
      <c r="CJ242" s="8"/>
      <c r="CK242" s="8"/>
      <c r="CL242" s="8"/>
      <c r="CM242" s="15"/>
      <c r="CN242" s="15"/>
      <c r="CO242" s="15"/>
      <c r="CP242" s="15"/>
    </row>
    <row r="243" ht="14.25" customHeight="1">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15"/>
      <c r="BC243" s="15"/>
      <c r="BD243" s="15"/>
      <c r="BE243" s="15"/>
      <c r="BF243" s="15"/>
      <c r="BG243" s="15"/>
      <c r="BH243" s="15"/>
      <c r="BI243" s="15"/>
      <c r="BJ243" s="15"/>
      <c r="BK243" s="15"/>
      <c r="BL243" s="15"/>
      <c r="BM243" s="15"/>
      <c r="BN243" s="15"/>
      <c r="BO243" s="15"/>
      <c r="BP243" s="15"/>
      <c r="BQ243" s="15"/>
      <c r="BR243" s="15"/>
      <c r="BS243" s="15"/>
      <c r="BT243" s="15"/>
      <c r="BU243" s="15"/>
      <c r="BV243" s="15"/>
      <c r="BW243" s="15"/>
      <c r="BX243" s="15"/>
      <c r="BY243" s="15"/>
      <c r="BZ243" s="15"/>
      <c r="CA243" s="8"/>
      <c r="CB243" s="8"/>
      <c r="CC243" s="8"/>
      <c r="CD243" s="8"/>
      <c r="CE243" s="8"/>
      <c r="CF243" s="8"/>
      <c r="CG243" s="8"/>
      <c r="CH243" s="8"/>
      <c r="CI243" s="8"/>
      <c r="CJ243" s="8"/>
      <c r="CK243" s="8"/>
      <c r="CL243" s="8"/>
      <c r="CM243" s="15"/>
      <c r="CN243" s="15"/>
      <c r="CO243" s="15"/>
      <c r="CP243" s="15"/>
    </row>
    <row r="244" ht="14.25" customHeight="1">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8"/>
      <c r="CB244" s="8"/>
      <c r="CC244" s="8"/>
      <c r="CD244" s="8"/>
      <c r="CE244" s="8"/>
      <c r="CF244" s="8"/>
      <c r="CG244" s="8"/>
      <c r="CH244" s="8"/>
      <c r="CI244" s="8"/>
      <c r="CJ244" s="8"/>
      <c r="CK244" s="8"/>
      <c r="CL244" s="8"/>
      <c r="CM244" s="15"/>
      <c r="CN244" s="15"/>
      <c r="CO244" s="15"/>
      <c r="CP244" s="15"/>
    </row>
    <row r="245" ht="14.25" customHeight="1">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5"/>
      <c r="BC245" s="15"/>
      <c r="BD245" s="15"/>
      <c r="BE245" s="15"/>
      <c r="BF245" s="15"/>
      <c r="BG245" s="15"/>
      <c r="BH245" s="15"/>
      <c r="BI245" s="15"/>
      <c r="BJ245" s="15"/>
      <c r="BK245" s="15"/>
      <c r="BL245" s="15"/>
      <c r="BM245" s="15"/>
      <c r="BN245" s="15"/>
      <c r="BO245" s="15"/>
      <c r="BP245" s="15"/>
      <c r="BQ245" s="15"/>
      <c r="BR245" s="15"/>
      <c r="BS245" s="15"/>
      <c r="BT245" s="15"/>
      <c r="BU245" s="15"/>
      <c r="BV245" s="15"/>
      <c r="BW245" s="15"/>
      <c r="BX245" s="15"/>
      <c r="BY245" s="15"/>
      <c r="BZ245" s="15"/>
      <c r="CA245" s="8"/>
      <c r="CB245" s="8"/>
      <c r="CC245" s="8"/>
      <c r="CD245" s="8"/>
      <c r="CE245" s="8"/>
      <c r="CF245" s="8"/>
      <c r="CG245" s="8"/>
      <c r="CH245" s="8"/>
      <c r="CI245" s="8"/>
      <c r="CJ245" s="8"/>
      <c r="CK245" s="8"/>
      <c r="CL245" s="8"/>
      <c r="CM245" s="15"/>
      <c r="CN245" s="15"/>
      <c r="CO245" s="15"/>
      <c r="CP245" s="15"/>
    </row>
    <row r="246" ht="14.25" customHeight="1">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W246" s="15"/>
      <c r="BX246" s="15"/>
      <c r="BY246" s="15"/>
      <c r="BZ246" s="15"/>
      <c r="CA246" s="8"/>
      <c r="CB246" s="8"/>
      <c r="CC246" s="8"/>
      <c r="CD246" s="8"/>
      <c r="CE246" s="8"/>
      <c r="CF246" s="8"/>
      <c r="CG246" s="8"/>
      <c r="CH246" s="8"/>
      <c r="CI246" s="8"/>
      <c r="CJ246" s="8"/>
      <c r="CK246" s="8"/>
      <c r="CL246" s="8"/>
      <c r="CM246" s="15"/>
      <c r="CN246" s="15"/>
      <c r="CO246" s="15"/>
      <c r="CP246" s="15"/>
    </row>
    <row r="247" ht="14.25" customHeight="1">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W247" s="15"/>
      <c r="BX247" s="15"/>
      <c r="BY247" s="15"/>
      <c r="BZ247" s="15"/>
      <c r="CA247" s="8"/>
      <c r="CB247" s="8"/>
      <c r="CC247" s="8"/>
      <c r="CD247" s="8"/>
      <c r="CE247" s="8"/>
      <c r="CF247" s="8"/>
      <c r="CG247" s="8"/>
      <c r="CH247" s="8"/>
      <c r="CI247" s="8"/>
      <c r="CJ247" s="8"/>
      <c r="CK247" s="8"/>
      <c r="CL247" s="8"/>
      <c r="CM247" s="15"/>
      <c r="CN247" s="15"/>
      <c r="CO247" s="15"/>
      <c r="CP247" s="15"/>
    </row>
    <row r="248" ht="14.25" customHeight="1">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c r="BC248" s="15"/>
      <c r="BD248" s="15"/>
      <c r="BE248" s="15"/>
      <c r="BF248" s="15"/>
      <c r="BG248" s="15"/>
      <c r="BH248" s="15"/>
      <c r="BI248" s="15"/>
      <c r="BJ248" s="15"/>
      <c r="BK248" s="15"/>
      <c r="BL248" s="15"/>
      <c r="BM248" s="15"/>
      <c r="BN248" s="15"/>
      <c r="BO248" s="15"/>
      <c r="BP248" s="15"/>
      <c r="BQ248" s="15"/>
      <c r="BR248" s="15"/>
      <c r="BS248" s="15"/>
      <c r="BT248" s="15"/>
      <c r="BU248" s="15"/>
      <c r="BV248" s="15"/>
      <c r="BW248" s="15"/>
      <c r="BX248" s="15"/>
      <c r="BY248" s="15"/>
      <c r="BZ248" s="15"/>
      <c r="CA248" s="8"/>
      <c r="CB248" s="8"/>
      <c r="CC248" s="8"/>
      <c r="CD248" s="8"/>
      <c r="CE248" s="8"/>
      <c r="CF248" s="8"/>
      <c r="CG248" s="8"/>
      <c r="CH248" s="8"/>
      <c r="CI248" s="8"/>
      <c r="CJ248" s="8"/>
      <c r="CK248" s="8"/>
      <c r="CL248" s="8"/>
      <c r="CM248" s="15"/>
      <c r="CN248" s="15"/>
      <c r="CO248" s="15"/>
      <c r="CP248" s="15"/>
    </row>
    <row r="249" ht="14.25" customHeight="1">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15"/>
      <c r="AT249" s="15"/>
      <c r="AU249" s="15"/>
      <c r="AV249" s="15"/>
      <c r="AW249" s="15"/>
      <c r="AX249" s="15"/>
      <c r="AY249" s="15"/>
      <c r="AZ249" s="15"/>
      <c r="BA249" s="15"/>
      <c r="BB249" s="15"/>
      <c r="BC249" s="15"/>
      <c r="BD249" s="15"/>
      <c r="BE249" s="15"/>
      <c r="BF249" s="15"/>
      <c r="BG249" s="15"/>
      <c r="BH249" s="15"/>
      <c r="BI249" s="15"/>
      <c r="BJ249" s="15"/>
      <c r="BK249" s="15"/>
      <c r="BL249" s="15"/>
      <c r="BM249" s="15"/>
      <c r="BN249" s="15"/>
      <c r="BO249" s="15"/>
      <c r="BP249" s="15"/>
      <c r="BQ249" s="15"/>
      <c r="BR249" s="15"/>
      <c r="BS249" s="15"/>
      <c r="BT249" s="15"/>
      <c r="BU249" s="15"/>
      <c r="BV249" s="15"/>
      <c r="BW249" s="15"/>
      <c r="BX249" s="15"/>
      <c r="BY249" s="15"/>
      <c r="BZ249" s="15"/>
      <c r="CA249" s="8"/>
      <c r="CB249" s="8"/>
      <c r="CC249" s="8"/>
      <c r="CD249" s="8"/>
      <c r="CE249" s="8"/>
      <c r="CF249" s="8"/>
      <c r="CG249" s="8"/>
      <c r="CH249" s="8"/>
      <c r="CI249" s="8"/>
      <c r="CJ249" s="8"/>
      <c r="CK249" s="8"/>
      <c r="CL249" s="8"/>
      <c r="CM249" s="15"/>
      <c r="CN249" s="15"/>
      <c r="CO249" s="15"/>
      <c r="CP249" s="15"/>
    </row>
    <row r="250" ht="14.25" customHeight="1">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c r="BC250" s="15"/>
      <c r="BD250" s="15"/>
      <c r="BE250" s="15"/>
      <c r="BF250" s="15"/>
      <c r="BG250" s="15"/>
      <c r="BH250" s="15"/>
      <c r="BI250" s="15"/>
      <c r="BJ250" s="15"/>
      <c r="BK250" s="15"/>
      <c r="BL250" s="15"/>
      <c r="BM250" s="15"/>
      <c r="BN250" s="15"/>
      <c r="BO250" s="15"/>
      <c r="BP250" s="15"/>
      <c r="BQ250" s="15"/>
      <c r="BR250" s="15"/>
      <c r="BS250" s="15"/>
      <c r="BT250" s="15"/>
      <c r="BU250" s="15"/>
      <c r="BV250" s="15"/>
      <c r="BW250" s="15"/>
      <c r="BX250" s="15"/>
      <c r="BY250" s="15"/>
      <c r="BZ250" s="15"/>
      <c r="CA250" s="8"/>
      <c r="CB250" s="8"/>
      <c r="CC250" s="8"/>
      <c r="CD250" s="8"/>
      <c r="CE250" s="8"/>
      <c r="CF250" s="8"/>
      <c r="CG250" s="8"/>
      <c r="CH250" s="8"/>
      <c r="CI250" s="8"/>
      <c r="CJ250" s="8"/>
      <c r="CK250" s="8"/>
      <c r="CL250" s="8"/>
      <c r="CM250" s="15"/>
      <c r="CN250" s="15"/>
      <c r="CO250" s="15"/>
      <c r="CP250" s="15"/>
    </row>
    <row r="251" ht="14.25" customHeight="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BW251" s="15"/>
      <c r="BX251" s="15"/>
      <c r="BY251" s="15"/>
      <c r="BZ251" s="15"/>
      <c r="CA251" s="8"/>
      <c r="CB251" s="8"/>
      <c r="CC251" s="8"/>
      <c r="CD251" s="8"/>
      <c r="CE251" s="8"/>
      <c r="CF251" s="8"/>
      <c r="CG251" s="8"/>
      <c r="CH251" s="8"/>
      <c r="CI251" s="8"/>
      <c r="CJ251" s="8"/>
      <c r="CK251" s="8"/>
      <c r="CL251" s="8"/>
      <c r="CM251" s="15"/>
      <c r="CN251" s="15"/>
      <c r="CO251" s="15"/>
      <c r="CP251" s="15"/>
    </row>
    <row r="252" ht="14.25" customHeight="1">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c r="BO252" s="15"/>
      <c r="BP252" s="15"/>
      <c r="BQ252" s="15"/>
      <c r="BR252" s="15"/>
      <c r="BS252" s="15"/>
      <c r="BT252" s="15"/>
      <c r="BU252" s="15"/>
      <c r="BV252" s="15"/>
      <c r="BW252" s="15"/>
      <c r="BX252" s="15"/>
      <c r="BY252" s="15"/>
      <c r="BZ252" s="15"/>
      <c r="CA252" s="8"/>
      <c r="CB252" s="8"/>
      <c r="CC252" s="8"/>
      <c r="CD252" s="8"/>
      <c r="CE252" s="8"/>
      <c r="CF252" s="8"/>
      <c r="CG252" s="8"/>
      <c r="CH252" s="8"/>
      <c r="CI252" s="8"/>
      <c r="CJ252" s="8"/>
      <c r="CK252" s="8"/>
      <c r="CL252" s="8"/>
      <c r="CM252" s="15"/>
      <c r="CN252" s="15"/>
      <c r="CO252" s="15"/>
      <c r="CP252" s="15"/>
    </row>
    <row r="253" ht="14.25" customHeight="1">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c r="BO253" s="15"/>
      <c r="BP253" s="15"/>
      <c r="BQ253" s="15"/>
      <c r="BR253" s="15"/>
      <c r="BS253" s="15"/>
      <c r="BT253" s="15"/>
      <c r="BU253" s="15"/>
      <c r="BV253" s="15"/>
      <c r="BW253" s="15"/>
      <c r="BX253" s="15"/>
      <c r="BY253" s="15"/>
      <c r="BZ253" s="15"/>
      <c r="CA253" s="8"/>
      <c r="CB253" s="8"/>
      <c r="CC253" s="8"/>
      <c r="CD253" s="8"/>
      <c r="CE253" s="8"/>
      <c r="CF253" s="8"/>
      <c r="CG253" s="8"/>
      <c r="CH253" s="8"/>
      <c r="CI253" s="8"/>
      <c r="CJ253" s="8"/>
      <c r="CK253" s="8"/>
      <c r="CL253" s="8"/>
      <c r="CM253" s="15"/>
      <c r="CN253" s="15"/>
      <c r="CO253" s="15"/>
      <c r="CP253" s="15"/>
    </row>
    <row r="254" ht="14.25" customHeigh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c r="BC254" s="15"/>
      <c r="BD254" s="15"/>
      <c r="BE254" s="15"/>
      <c r="BF254" s="15"/>
      <c r="BG254" s="15"/>
      <c r="BH254" s="15"/>
      <c r="BI254" s="15"/>
      <c r="BJ254" s="15"/>
      <c r="BK254" s="15"/>
      <c r="BL254" s="15"/>
      <c r="BM254" s="15"/>
      <c r="BN254" s="15"/>
      <c r="BO254" s="15"/>
      <c r="BP254" s="15"/>
      <c r="BQ254" s="15"/>
      <c r="BR254" s="15"/>
      <c r="BS254" s="15"/>
      <c r="BT254" s="15"/>
      <c r="BU254" s="15"/>
      <c r="BV254" s="15"/>
      <c r="BW254" s="15"/>
      <c r="BX254" s="15"/>
      <c r="BY254" s="15"/>
      <c r="BZ254" s="15"/>
      <c r="CA254" s="8"/>
      <c r="CB254" s="8"/>
      <c r="CC254" s="8"/>
      <c r="CD254" s="8"/>
      <c r="CE254" s="8"/>
      <c r="CF254" s="8"/>
      <c r="CG254" s="8"/>
      <c r="CH254" s="8"/>
      <c r="CI254" s="8"/>
      <c r="CJ254" s="8"/>
      <c r="CK254" s="8"/>
      <c r="CL254" s="8"/>
      <c r="CM254" s="15"/>
      <c r="CN254" s="15"/>
      <c r="CO254" s="15"/>
      <c r="CP254" s="15"/>
    </row>
    <row r="255" ht="14.25" customHeigh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15"/>
      <c r="BB255" s="15"/>
      <c r="BC255" s="15"/>
      <c r="BD255" s="15"/>
      <c r="BE255" s="15"/>
      <c r="BF255" s="15"/>
      <c r="BG255" s="15"/>
      <c r="BH255" s="15"/>
      <c r="BI255" s="15"/>
      <c r="BJ255" s="15"/>
      <c r="BK255" s="15"/>
      <c r="BL255" s="15"/>
      <c r="BM255" s="15"/>
      <c r="BN255" s="15"/>
      <c r="BO255" s="15"/>
      <c r="BP255" s="15"/>
      <c r="BQ255" s="15"/>
      <c r="BR255" s="15"/>
      <c r="BS255" s="15"/>
      <c r="BT255" s="15"/>
      <c r="BU255" s="15"/>
      <c r="BV255" s="15"/>
      <c r="BW255" s="15"/>
      <c r="BX255" s="15"/>
      <c r="BY255" s="15"/>
      <c r="BZ255" s="15"/>
      <c r="CA255" s="8"/>
      <c r="CB255" s="8"/>
      <c r="CC255" s="8"/>
      <c r="CD255" s="8"/>
      <c r="CE255" s="8"/>
      <c r="CF255" s="8"/>
      <c r="CG255" s="8"/>
      <c r="CH255" s="8"/>
      <c r="CI255" s="8"/>
      <c r="CJ255" s="8"/>
      <c r="CK255" s="8"/>
      <c r="CL255" s="8"/>
      <c r="CM255" s="15"/>
      <c r="CN255" s="15"/>
      <c r="CO255" s="15"/>
      <c r="CP255" s="15"/>
    </row>
    <row r="256" ht="14.25" customHeigh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c r="BC256" s="15"/>
      <c r="BD256" s="15"/>
      <c r="BE256" s="15"/>
      <c r="BF256" s="15"/>
      <c r="BG256" s="15"/>
      <c r="BH256" s="15"/>
      <c r="BI256" s="15"/>
      <c r="BJ256" s="15"/>
      <c r="BK256" s="15"/>
      <c r="BL256" s="15"/>
      <c r="BM256" s="15"/>
      <c r="BN256" s="15"/>
      <c r="BO256" s="15"/>
      <c r="BP256" s="15"/>
      <c r="BQ256" s="15"/>
      <c r="BR256" s="15"/>
      <c r="BS256" s="15"/>
      <c r="BT256" s="15"/>
      <c r="BU256" s="15"/>
      <c r="BV256" s="15"/>
      <c r="BW256" s="15"/>
      <c r="BX256" s="15"/>
      <c r="BY256" s="15"/>
      <c r="BZ256" s="15"/>
      <c r="CA256" s="8"/>
      <c r="CB256" s="8"/>
      <c r="CC256" s="8"/>
      <c r="CD256" s="8"/>
      <c r="CE256" s="8"/>
      <c r="CF256" s="8"/>
      <c r="CG256" s="8"/>
      <c r="CH256" s="8"/>
      <c r="CI256" s="8"/>
      <c r="CJ256" s="8"/>
      <c r="CK256" s="8"/>
      <c r="CL256" s="8"/>
      <c r="CM256" s="15"/>
      <c r="CN256" s="15"/>
      <c r="CO256" s="15"/>
      <c r="CP256" s="15"/>
    </row>
    <row r="257" ht="14.25" customHeigh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15"/>
      <c r="AU257" s="15"/>
      <c r="AV257" s="15"/>
      <c r="AW257" s="15"/>
      <c r="AX257" s="15"/>
      <c r="AY257" s="15"/>
      <c r="AZ257" s="15"/>
      <c r="BA257" s="15"/>
      <c r="BB257" s="15"/>
      <c r="BC257" s="15"/>
      <c r="BD257" s="15"/>
      <c r="BE257" s="15"/>
      <c r="BF257" s="15"/>
      <c r="BG257" s="15"/>
      <c r="BH257" s="15"/>
      <c r="BI257" s="15"/>
      <c r="BJ257" s="15"/>
      <c r="BK257" s="15"/>
      <c r="BL257" s="15"/>
      <c r="BM257" s="15"/>
      <c r="BN257" s="15"/>
      <c r="BO257" s="15"/>
      <c r="BP257" s="15"/>
      <c r="BQ257" s="15"/>
      <c r="BR257" s="15"/>
      <c r="BS257" s="15"/>
      <c r="BT257" s="15"/>
      <c r="BU257" s="15"/>
      <c r="BV257" s="15"/>
      <c r="BW257" s="15"/>
      <c r="BX257" s="15"/>
      <c r="BY257" s="15"/>
      <c r="BZ257" s="15"/>
      <c r="CA257" s="8"/>
      <c r="CB257" s="8"/>
      <c r="CC257" s="8"/>
      <c r="CD257" s="8"/>
      <c r="CE257" s="8"/>
      <c r="CF257" s="8"/>
      <c r="CG257" s="8"/>
      <c r="CH257" s="8"/>
      <c r="CI257" s="8"/>
      <c r="CJ257" s="8"/>
      <c r="CK257" s="8"/>
      <c r="CL257" s="8"/>
      <c r="CM257" s="15"/>
      <c r="CN257" s="15"/>
      <c r="CO257" s="15"/>
      <c r="CP257" s="15"/>
    </row>
    <row r="258" ht="14.25" customHeigh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c r="BC258" s="15"/>
      <c r="BD258" s="15"/>
      <c r="BE258" s="15"/>
      <c r="BF258" s="15"/>
      <c r="BG258" s="15"/>
      <c r="BH258" s="15"/>
      <c r="BI258" s="15"/>
      <c r="BJ258" s="15"/>
      <c r="BK258" s="15"/>
      <c r="BL258" s="15"/>
      <c r="BM258" s="15"/>
      <c r="BN258" s="15"/>
      <c r="BO258" s="15"/>
      <c r="BP258" s="15"/>
      <c r="BQ258" s="15"/>
      <c r="BR258" s="15"/>
      <c r="BS258" s="15"/>
      <c r="BT258" s="15"/>
      <c r="BU258" s="15"/>
      <c r="BV258" s="15"/>
      <c r="BW258" s="15"/>
      <c r="BX258" s="15"/>
      <c r="BY258" s="15"/>
      <c r="BZ258" s="15"/>
      <c r="CA258" s="8"/>
      <c r="CB258" s="8"/>
      <c r="CC258" s="8"/>
      <c r="CD258" s="8"/>
      <c r="CE258" s="8"/>
      <c r="CF258" s="8"/>
      <c r="CG258" s="8"/>
      <c r="CH258" s="8"/>
      <c r="CI258" s="8"/>
      <c r="CJ258" s="8"/>
      <c r="CK258" s="8"/>
      <c r="CL258" s="8"/>
      <c r="CM258" s="15"/>
      <c r="CN258" s="15"/>
      <c r="CO258" s="15"/>
      <c r="CP258" s="15"/>
    </row>
    <row r="259" ht="14.25" customHeigh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15"/>
      <c r="BB259" s="15"/>
      <c r="BC259" s="15"/>
      <c r="BD259" s="15"/>
      <c r="BE259" s="15"/>
      <c r="BF259" s="15"/>
      <c r="BG259" s="15"/>
      <c r="BH259" s="15"/>
      <c r="BI259" s="15"/>
      <c r="BJ259" s="15"/>
      <c r="BK259" s="15"/>
      <c r="BL259" s="15"/>
      <c r="BM259" s="15"/>
      <c r="BN259" s="15"/>
      <c r="BO259" s="15"/>
      <c r="BP259" s="15"/>
      <c r="BQ259" s="15"/>
      <c r="BR259" s="15"/>
      <c r="BS259" s="15"/>
      <c r="BT259" s="15"/>
      <c r="BU259" s="15"/>
      <c r="BV259" s="15"/>
      <c r="BW259" s="15"/>
      <c r="BX259" s="15"/>
      <c r="BY259" s="15"/>
      <c r="BZ259" s="15"/>
      <c r="CA259" s="8"/>
      <c r="CB259" s="8"/>
      <c r="CC259" s="8"/>
      <c r="CD259" s="8"/>
      <c r="CE259" s="8"/>
      <c r="CF259" s="8"/>
      <c r="CG259" s="8"/>
      <c r="CH259" s="8"/>
      <c r="CI259" s="8"/>
      <c r="CJ259" s="8"/>
      <c r="CK259" s="8"/>
      <c r="CL259" s="8"/>
      <c r="CM259" s="15"/>
      <c r="CN259" s="15"/>
      <c r="CO259" s="15"/>
      <c r="CP259" s="15"/>
    </row>
    <row r="260" ht="14.25" customHeigh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c r="BC260" s="15"/>
      <c r="BD260" s="15"/>
      <c r="BE260" s="15"/>
      <c r="BF260" s="15"/>
      <c r="BG260" s="15"/>
      <c r="BH260" s="15"/>
      <c r="BI260" s="15"/>
      <c r="BJ260" s="15"/>
      <c r="BK260" s="15"/>
      <c r="BL260" s="15"/>
      <c r="BM260" s="15"/>
      <c r="BN260" s="15"/>
      <c r="BO260" s="15"/>
      <c r="BP260" s="15"/>
      <c r="BQ260" s="15"/>
      <c r="BR260" s="15"/>
      <c r="BS260" s="15"/>
      <c r="BT260" s="15"/>
      <c r="BU260" s="15"/>
      <c r="BV260" s="15"/>
      <c r="BW260" s="15"/>
      <c r="BX260" s="15"/>
      <c r="BY260" s="15"/>
      <c r="BZ260" s="15"/>
      <c r="CA260" s="8"/>
      <c r="CB260" s="8"/>
      <c r="CC260" s="8"/>
      <c r="CD260" s="8"/>
      <c r="CE260" s="8"/>
      <c r="CF260" s="8"/>
      <c r="CG260" s="8"/>
      <c r="CH260" s="8"/>
      <c r="CI260" s="8"/>
      <c r="CJ260" s="8"/>
      <c r="CK260" s="8"/>
      <c r="CL260" s="8"/>
      <c r="CM260" s="15"/>
      <c r="CN260" s="15"/>
      <c r="CO260" s="15"/>
      <c r="CP260" s="15"/>
    </row>
    <row r="261" ht="14.25" customHeigh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15"/>
      <c r="BB261" s="15"/>
      <c r="BC261" s="15"/>
      <c r="BD261" s="15"/>
      <c r="BE261" s="15"/>
      <c r="BF261" s="15"/>
      <c r="BG261" s="15"/>
      <c r="BH261" s="15"/>
      <c r="BI261" s="15"/>
      <c r="BJ261" s="15"/>
      <c r="BK261" s="15"/>
      <c r="BL261" s="15"/>
      <c r="BM261" s="15"/>
      <c r="BN261" s="15"/>
      <c r="BO261" s="15"/>
      <c r="BP261" s="15"/>
      <c r="BQ261" s="15"/>
      <c r="BR261" s="15"/>
      <c r="BS261" s="15"/>
      <c r="BT261" s="15"/>
      <c r="BU261" s="15"/>
      <c r="BV261" s="15"/>
      <c r="BW261" s="15"/>
      <c r="BX261" s="15"/>
      <c r="BY261" s="15"/>
      <c r="BZ261" s="15"/>
      <c r="CA261" s="8"/>
      <c r="CB261" s="8"/>
      <c r="CC261" s="8"/>
      <c r="CD261" s="8"/>
      <c r="CE261" s="8"/>
      <c r="CF261" s="8"/>
      <c r="CG261" s="8"/>
      <c r="CH261" s="8"/>
      <c r="CI261" s="8"/>
      <c r="CJ261" s="8"/>
      <c r="CK261" s="8"/>
      <c r="CL261" s="8"/>
      <c r="CM261" s="15"/>
      <c r="CN261" s="15"/>
      <c r="CO261" s="15"/>
      <c r="CP261" s="15"/>
    </row>
    <row r="262" ht="14.25" customHeigh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c r="BC262" s="15"/>
      <c r="BD262" s="15"/>
      <c r="BE262" s="15"/>
      <c r="BF262" s="15"/>
      <c r="BG262" s="15"/>
      <c r="BH262" s="15"/>
      <c r="BI262" s="15"/>
      <c r="BJ262" s="15"/>
      <c r="BK262" s="15"/>
      <c r="BL262" s="15"/>
      <c r="BM262" s="15"/>
      <c r="BN262" s="15"/>
      <c r="BO262" s="15"/>
      <c r="BP262" s="15"/>
      <c r="BQ262" s="15"/>
      <c r="BR262" s="15"/>
      <c r="BS262" s="15"/>
      <c r="BT262" s="15"/>
      <c r="BU262" s="15"/>
      <c r="BV262" s="15"/>
      <c r="BW262" s="15"/>
      <c r="BX262" s="15"/>
      <c r="BY262" s="15"/>
      <c r="BZ262" s="15"/>
      <c r="CA262" s="8"/>
      <c r="CB262" s="8"/>
      <c r="CC262" s="8"/>
      <c r="CD262" s="8"/>
      <c r="CE262" s="8"/>
      <c r="CF262" s="8"/>
      <c r="CG262" s="8"/>
      <c r="CH262" s="8"/>
      <c r="CI262" s="8"/>
      <c r="CJ262" s="8"/>
      <c r="CK262" s="8"/>
      <c r="CL262" s="8"/>
      <c r="CM262" s="15"/>
      <c r="CN262" s="15"/>
      <c r="CO262" s="15"/>
      <c r="CP262" s="15"/>
    </row>
    <row r="263" ht="14.25" customHeigh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15"/>
      <c r="BB263" s="15"/>
      <c r="BC263" s="15"/>
      <c r="BD263" s="15"/>
      <c r="BE263" s="15"/>
      <c r="BF263" s="15"/>
      <c r="BG263" s="15"/>
      <c r="BH263" s="15"/>
      <c r="BI263" s="15"/>
      <c r="BJ263" s="15"/>
      <c r="BK263" s="15"/>
      <c r="BL263" s="15"/>
      <c r="BM263" s="15"/>
      <c r="BN263" s="15"/>
      <c r="BO263" s="15"/>
      <c r="BP263" s="15"/>
      <c r="BQ263" s="15"/>
      <c r="BR263" s="15"/>
      <c r="BS263" s="15"/>
      <c r="BT263" s="15"/>
      <c r="BU263" s="15"/>
      <c r="BV263" s="15"/>
      <c r="BW263" s="15"/>
      <c r="BX263" s="15"/>
      <c r="BY263" s="15"/>
      <c r="BZ263" s="15"/>
      <c r="CA263" s="8"/>
      <c r="CB263" s="8"/>
      <c r="CC263" s="8"/>
      <c r="CD263" s="8"/>
      <c r="CE263" s="8"/>
      <c r="CF263" s="8"/>
      <c r="CG263" s="8"/>
      <c r="CH263" s="8"/>
      <c r="CI263" s="8"/>
      <c r="CJ263" s="8"/>
      <c r="CK263" s="8"/>
      <c r="CL263" s="8"/>
      <c r="CM263" s="15"/>
      <c r="CN263" s="15"/>
      <c r="CO263" s="15"/>
      <c r="CP263" s="15"/>
    </row>
    <row r="264" ht="14.25" customHeigh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c r="BD264" s="15"/>
      <c r="BE264" s="15"/>
      <c r="BF264" s="15"/>
      <c r="BG264" s="15"/>
      <c r="BH264" s="15"/>
      <c r="BI264" s="15"/>
      <c r="BJ264" s="15"/>
      <c r="BK264" s="15"/>
      <c r="BL264" s="15"/>
      <c r="BM264" s="15"/>
      <c r="BN264" s="15"/>
      <c r="BO264" s="15"/>
      <c r="BP264" s="15"/>
      <c r="BQ264" s="15"/>
      <c r="BR264" s="15"/>
      <c r="BS264" s="15"/>
      <c r="BT264" s="15"/>
      <c r="BU264" s="15"/>
      <c r="BV264" s="15"/>
      <c r="BW264" s="15"/>
      <c r="BX264" s="15"/>
      <c r="BY264" s="15"/>
      <c r="BZ264" s="15"/>
      <c r="CA264" s="8"/>
      <c r="CB264" s="8"/>
      <c r="CC264" s="8"/>
      <c r="CD264" s="8"/>
      <c r="CE264" s="8"/>
      <c r="CF264" s="8"/>
      <c r="CG264" s="8"/>
      <c r="CH264" s="8"/>
      <c r="CI264" s="8"/>
      <c r="CJ264" s="8"/>
      <c r="CK264" s="8"/>
      <c r="CL264" s="8"/>
      <c r="CM264" s="15"/>
      <c r="CN264" s="15"/>
      <c r="CO264" s="15"/>
      <c r="CP264" s="15"/>
    </row>
    <row r="265" ht="14.25" customHeigh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15"/>
      <c r="BB265" s="15"/>
      <c r="BC265" s="15"/>
      <c r="BD265" s="15"/>
      <c r="BE265" s="15"/>
      <c r="BF265" s="15"/>
      <c r="BG265" s="15"/>
      <c r="BH265" s="15"/>
      <c r="BI265" s="15"/>
      <c r="BJ265" s="15"/>
      <c r="BK265" s="15"/>
      <c r="BL265" s="15"/>
      <c r="BM265" s="15"/>
      <c r="BN265" s="15"/>
      <c r="BO265" s="15"/>
      <c r="BP265" s="15"/>
      <c r="BQ265" s="15"/>
      <c r="BR265" s="15"/>
      <c r="BS265" s="15"/>
      <c r="BT265" s="15"/>
      <c r="BU265" s="15"/>
      <c r="BV265" s="15"/>
      <c r="BW265" s="15"/>
      <c r="BX265" s="15"/>
      <c r="BY265" s="15"/>
      <c r="BZ265" s="15"/>
      <c r="CA265" s="8"/>
      <c r="CB265" s="8"/>
      <c r="CC265" s="8"/>
      <c r="CD265" s="8"/>
      <c r="CE265" s="8"/>
      <c r="CF265" s="8"/>
      <c r="CG265" s="8"/>
      <c r="CH265" s="8"/>
      <c r="CI265" s="8"/>
      <c r="CJ265" s="8"/>
      <c r="CK265" s="8"/>
      <c r="CL265" s="8"/>
      <c r="CM265" s="15"/>
      <c r="CN265" s="15"/>
      <c r="CO265" s="15"/>
      <c r="CP265" s="15"/>
    </row>
    <row r="266" ht="14.25" customHeigh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c r="BC266" s="15"/>
      <c r="BD266" s="15"/>
      <c r="BE266" s="15"/>
      <c r="BF266" s="15"/>
      <c r="BG266" s="15"/>
      <c r="BH266" s="15"/>
      <c r="BI266" s="15"/>
      <c r="BJ266" s="15"/>
      <c r="BK266" s="15"/>
      <c r="BL266" s="15"/>
      <c r="BM266" s="15"/>
      <c r="BN266" s="15"/>
      <c r="BO266" s="15"/>
      <c r="BP266" s="15"/>
      <c r="BQ266" s="15"/>
      <c r="BR266" s="15"/>
      <c r="BS266" s="15"/>
      <c r="BT266" s="15"/>
      <c r="BU266" s="15"/>
      <c r="BV266" s="15"/>
      <c r="BW266" s="15"/>
      <c r="BX266" s="15"/>
      <c r="BY266" s="15"/>
      <c r="BZ266" s="15"/>
      <c r="CA266" s="8"/>
      <c r="CB266" s="8"/>
      <c r="CC266" s="8"/>
      <c r="CD266" s="8"/>
      <c r="CE266" s="8"/>
      <c r="CF266" s="8"/>
      <c r="CG266" s="8"/>
      <c r="CH266" s="8"/>
      <c r="CI266" s="8"/>
      <c r="CJ266" s="8"/>
      <c r="CK266" s="8"/>
      <c r="CL266" s="8"/>
      <c r="CM266" s="15"/>
      <c r="CN266" s="15"/>
      <c r="CO266" s="15"/>
      <c r="CP266" s="15"/>
    </row>
    <row r="267" ht="14.25" customHeigh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C267" s="15"/>
      <c r="BD267" s="15"/>
      <c r="BE267" s="15"/>
      <c r="BF267" s="15"/>
      <c r="BG267" s="15"/>
      <c r="BH267" s="15"/>
      <c r="BI267" s="15"/>
      <c r="BJ267" s="15"/>
      <c r="BK267" s="15"/>
      <c r="BL267" s="15"/>
      <c r="BM267" s="15"/>
      <c r="BN267" s="15"/>
      <c r="BO267" s="15"/>
      <c r="BP267" s="15"/>
      <c r="BQ267" s="15"/>
      <c r="BR267" s="15"/>
      <c r="BS267" s="15"/>
      <c r="BT267" s="15"/>
      <c r="BU267" s="15"/>
      <c r="BV267" s="15"/>
      <c r="BW267" s="15"/>
      <c r="BX267" s="15"/>
      <c r="BY267" s="15"/>
      <c r="BZ267" s="15"/>
      <c r="CA267" s="8"/>
      <c r="CB267" s="8"/>
      <c r="CC267" s="8"/>
      <c r="CD267" s="8"/>
      <c r="CE267" s="8"/>
      <c r="CF267" s="8"/>
      <c r="CG267" s="8"/>
      <c r="CH267" s="8"/>
      <c r="CI267" s="8"/>
      <c r="CJ267" s="8"/>
      <c r="CK267" s="8"/>
      <c r="CL267" s="8"/>
      <c r="CM267" s="15"/>
      <c r="CN267" s="15"/>
      <c r="CO267" s="15"/>
      <c r="CP267" s="15"/>
    </row>
    <row r="268" ht="14.25" customHeigh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C268" s="15"/>
      <c r="BD268" s="15"/>
      <c r="BE268" s="15"/>
      <c r="BF268" s="15"/>
      <c r="BG268" s="15"/>
      <c r="BH268" s="15"/>
      <c r="BI268" s="15"/>
      <c r="BJ268" s="15"/>
      <c r="BK268" s="15"/>
      <c r="BL268" s="15"/>
      <c r="BM268" s="15"/>
      <c r="BN268" s="15"/>
      <c r="BO268" s="15"/>
      <c r="BP268" s="15"/>
      <c r="BQ268" s="15"/>
      <c r="BR268" s="15"/>
      <c r="BS268" s="15"/>
      <c r="BT268" s="15"/>
      <c r="BU268" s="15"/>
      <c r="BV268" s="15"/>
      <c r="BW268" s="15"/>
      <c r="BX268" s="15"/>
      <c r="BY268" s="15"/>
      <c r="BZ268" s="15"/>
      <c r="CA268" s="8"/>
      <c r="CB268" s="8"/>
      <c r="CC268" s="8"/>
      <c r="CD268" s="8"/>
      <c r="CE268" s="8"/>
      <c r="CF268" s="8"/>
      <c r="CG268" s="8"/>
      <c r="CH268" s="8"/>
      <c r="CI268" s="8"/>
      <c r="CJ268" s="8"/>
      <c r="CK268" s="8"/>
      <c r="CL268" s="8"/>
      <c r="CM268" s="15"/>
      <c r="CN268" s="15"/>
      <c r="CO268" s="15"/>
      <c r="CP268" s="15"/>
    </row>
    <row r="269" ht="14.25" customHeigh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C269" s="15"/>
      <c r="BD269" s="15"/>
      <c r="BE269" s="15"/>
      <c r="BF269" s="15"/>
      <c r="BG269" s="15"/>
      <c r="BH269" s="15"/>
      <c r="BI269" s="15"/>
      <c r="BJ269" s="15"/>
      <c r="BK269" s="15"/>
      <c r="BL269" s="15"/>
      <c r="BM269" s="15"/>
      <c r="BN269" s="15"/>
      <c r="BO269" s="15"/>
      <c r="BP269" s="15"/>
      <c r="BQ269" s="15"/>
      <c r="BR269" s="15"/>
      <c r="BS269" s="15"/>
      <c r="BT269" s="15"/>
      <c r="BU269" s="15"/>
      <c r="BV269" s="15"/>
      <c r="BW269" s="15"/>
      <c r="BX269" s="15"/>
      <c r="BY269" s="15"/>
      <c r="BZ269" s="15"/>
      <c r="CA269" s="8"/>
      <c r="CB269" s="8"/>
      <c r="CC269" s="8"/>
      <c r="CD269" s="8"/>
      <c r="CE269" s="8"/>
      <c r="CF269" s="8"/>
      <c r="CG269" s="8"/>
      <c r="CH269" s="8"/>
      <c r="CI269" s="8"/>
      <c r="CJ269" s="8"/>
      <c r="CK269" s="8"/>
      <c r="CL269" s="8"/>
      <c r="CM269" s="15"/>
      <c r="CN269" s="15"/>
      <c r="CO269" s="15"/>
      <c r="CP269" s="15"/>
    </row>
    <row r="270" ht="14.25" customHeigh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C270" s="15"/>
      <c r="BD270" s="15"/>
      <c r="BE270" s="15"/>
      <c r="BF270" s="15"/>
      <c r="BG270" s="15"/>
      <c r="BH270" s="15"/>
      <c r="BI270" s="15"/>
      <c r="BJ270" s="15"/>
      <c r="BK270" s="15"/>
      <c r="BL270" s="15"/>
      <c r="BM270" s="15"/>
      <c r="BN270" s="15"/>
      <c r="BO270" s="15"/>
      <c r="BP270" s="15"/>
      <c r="BQ270" s="15"/>
      <c r="BR270" s="15"/>
      <c r="BS270" s="15"/>
      <c r="BT270" s="15"/>
      <c r="BU270" s="15"/>
      <c r="BV270" s="15"/>
      <c r="BW270" s="15"/>
      <c r="BX270" s="15"/>
      <c r="BY270" s="15"/>
      <c r="BZ270" s="15"/>
      <c r="CA270" s="8"/>
      <c r="CB270" s="8"/>
      <c r="CC270" s="8"/>
      <c r="CD270" s="8"/>
      <c r="CE270" s="8"/>
      <c r="CF270" s="8"/>
      <c r="CG270" s="8"/>
      <c r="CH270" s="8"/>
      <c r="CI270" s="8"/>
      <c r="CJ270" s="8"/>
      <c r="CK270" s="8"/>
      <c r="CL270" s="8"/>
      <c r="CM270" s="15"/>
      <c r="CN270" s="15"/>
      <c r="CO270" s="15"/>
      <c r="CP270" s="15"/>
    </row>
    <row r="271" ht="14.25" customHeigh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C271" s="15"/>
      <c r="BD271" s="15"/>
      <c r="BE271" s="15"/>
      <c r="BF271" s="15"/>
      <c r="BG271" s="15"/>
      <c r="BH271" s="15"/>
      <c r="BI271" s="15"/>
      <c r="BJ271" s="15"/>
      <c r="BK271" s="15"/>
      <c r="BL271" s="15"/>
      <c r="BM271" s="15"/>
      <c r="BN271" s="15"/>
      <c r="BO271" s="15"/>
      <c r="BP271" s="15"/>
      <c r="BQ271" s="15"/>
      <c r="BR271" s="15"/>
      <c r="BS271" s="15"/>
      <c r="BT271" s="15"/>
      <c r="BU271" s="15"/>
      <c r="BV271" s="15"/>
      <c r="BW271" s="15"/>
      <c r="BX271" s="15"/>
      <c r="BY271" s="15"/>
      <c r="BZ271" s="15"/>
      <c r="CA271" s="8"/>
      <c r="CB271" s="8"/>
      <c r="CC271" s="8"/>
      <c r="CD271" s="8"/>
      <c r="CE271" s="8"/>
      <c r="CF271" s="8"/>
      <c r="CG271" s="8"/>
      <c r="CH271" s="8"/>
      <c r="CI271" s="8"/>
      <c r="CJ271" s="8"/>
      <c r="CK271" s="8"/>
      <c r="CL271" s="8"/>
      <c r="CM271" s="15"/>
      <c r="CN271" s="15"/>
      <c r="CO271" s="15"/>
      <c r="CP271" s="15"/>
    </row>
    <row r="272" ht="14.25" customHeigh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C272" s="15"/>
      <c r="BD272" s="15"/>
      <c r="BE272" s="15"/>
      <c r="BF272" s="15"/>
      <c r="BG272" s="15"/>
      <c r="BH272" s="15"/>
      <c r="BI272" s="15"/>
      <c r="BJ272" s="15"/>
      <c r="BK272" s="15"/>
      <c r="BL272" s="15"/>
      <c r="BM272" s="15"/>
      <c r="BN272" s="15"/>
      <c r="BO272" s="15"/>
      <c r="BP272" s="15"/>
      <c r="BQ272" s="15"/>
      <c r="BR272" s="15"/>
      <c r="BS272" s="15"/>
      <c r="BT272" s="15"/>
      <c r="BU272" s="15"/>
      <c r="BV272" s="15"/>
      <c r="BW272" s="15"/>
      <c r="BX272" s="15"/>
      <c r="BY272" s="15"/>
      <c r="BZ272" s="15"/>
      <c r="CA272" s="8"/>
      <c r="CB272" s="8"/>
      <c r="CC272" s="8"/>
      <c r="CD272" s="8"/>
      <c r="CE272" s="8"/>
      <c r="CF272" s="8"/>
      <c r="CG272" s="8"/>
      <c r="CH272" s="8"/>
      <c r="CI272" s="8"/>
      <c r="CJ272" s="8"/>
      <c r="CK272" s="8"/>
      <c r="CL272" s="8"/>
      <c r="CM272" s="15"/>
      <c r="CN272" s="15"/>
      <c r="CO272" s="15"/>
      <c r="CP272" s="15"/>
    </row>
    <row r="273" ht="14.25" customHeigh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C273" s="15"/>
      <c r="BD273" s="15"/>
      <c r="BE273" s="15"/>
      <c r="BF273" s="15"/>
      <c r="BG273" s="15"/>
      <c r="BH273" s="15"/>
      <c r="BI273" s="15"/>
      <c r="BJ273" s="15"/>
      <c r="BK273" s="15"/>
      <c r="BL273" s="15"/>
      <c r="BM273" s="15"/>
      <c r="BN273" s="15"/>
      <c r="BO273" s="15"/>
      <c r="BP273" s="15"/>
      <c r="BQ273" s="15"/>
      <c r="BR273" s="15"/>
      <c r="BS273" s="15"/>
      <c r="BT273" s="15"/>
      <c r="BU273" s="15"/>
      <c r="BV273" s="15"/>
      <c r="BW273" s="15"/>
      <c r="BX273" s="15"/>
      <c r="BY273" s="15"/>
      <c r="BZ273" s="15"/>
      <c r="CA273" s="8"/>
      <c r="CB273" s="8"/>
      <c r="CC273" s="8"/>
      <c r="CD273" s="8"/>
      <c r="CE273" s="8"/>
      <c r="CF273" s="8"/>
      <c r="CG273" s="8"/>
      <c r="CH273" s="8"/>
      <c r="CI273" s="8"/>
      <c r="CJ273" s="8"/>
      <c r="CK273" s="8"/>
      <c r="CL273" s="8"/>
      <c r="CM273" s="15"/>
      <c r="CN273" s="15"/>
      <c r="CO273" s="15"/>
      <c r="CP273" s="15"/>
    </row>
    <row r="274" ht="14.25" customHeigh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C274" s="15"/>
      <c r="BD274" s="15"/>
      <c r="BE274" s="15"/>
      <c r="BF274" s="15"/>
      <c r="BG274" s="15"/>
      <c r="BH274" s="15"/>
      <c r="BI274" s="15"/>
      <c r="BJ274" s="15"/>
      <c r="BK274" s="15"/>
      <c r="BL274" s="15"/>
      <c r="BM274" s="15"/>
      <c r="BN274" s="15"/>
      <c r="BO274" s="15"/>
      <c r="BP274" s="15"/>
      <c r="BQ274" s="15"/>
      <c r="BR274" s="15"/>
      <c r="BS274" s="15"/>
      <c r="BT274" s="15"/>
      <c r="BU274" s="15"/>
      <c r="BV274" s="15"/>
      <c r="BW274" s="15"/>
      <c r="BX274" s="15"/>
      <c r="BY274" s="15"/>
      <c r="BZ274" s="15"/>
      <c r="CA274" s="8"/>
      <c r="CB274" s="8"/>
      <c r="CC274" s="8"/>
      <c r="CD274" s="8"/>
      <c r="CE274" s="8"/>
      <c r="CF274" s="8"/>
      <c r="CG274" s="8"/>
      <c r="CH274" s="8"/>
      <c r="CI274" s="8"/>
      <c r="CJ274" s="8"/>
      <c r="CK274" s="8"/>
      <c r="CL274" s="8"/>
      <c r="CM274" s="15"/>
      <c r="CN274" s="15"/>
      <c r="CO274" s="15"/>
      <c r="CP274" s="15"/>
    </row>
    <row r="275" ht="14.25" customHeigh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BW275" s="15"/>
      <c r="BX275" s="15"/>
      <c r="BY275" s="15"/>
      <c r="BZ275" s="15"/>
      <c r="CA275" s="8"/>
      <c r="CB275" s="8"/>
      <c r="CC275" s="8"/>
      <c r="CD275" s="8"/>
      <c r="CE275" s="8"/>
      <c r="CF275" s="8"/>
      <c r="CG275" s="8"/>
      <c r="CH275" s="8"/>
      <c r="CI275" s="8"/>
      <c r="CJ275" s="8"/>
      <c r="CK275" s="8"/>
      <c r="CL275" s="8"/>
      <c r="CM275" s="15"/>
      <c r="CN275" s="15"/>
      <c r="CO275" s="15"/>
      <c r="CP275" s="15"/>
    </row>
    <row r="276" ht="14.25" customHeigh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C276" s="15"/>
      <c r="BD276" s="15"/>
      <c r="BE276" s="15"/>
      <c r="BF276" s="15"/>
      <c r="BG276" s="15"/>
      <c r="BH276" s="15"/>
      <c r="BI276" s="15"/>
      <c r="BJ276" s="15"/>
      <c r="BK276" s="15"/>
      <c r="BL276" s="15"/>
      <c r="BM276" s="15"/>
      <c r="BN276" s="15"/>
      <c r="BO276" s="15"/>
      <c r="BP276" s="15"/>
      <c r="BQ276" s="15"/>
      <c r="BR276" s="15"/>
      <c r="BS276" s="15"/>
      <c r="BT276" s="15"/>
      <c r="BU276" s="15"/>
      <c r="BV276" s="15"/>
      <c r="BW276" s="15"/>
      <c r="BX276" s="15"/>
      <c r="BY276" s="15"/>
      <c r="BZ276" s="15"/>
      <c r="CA276" s="8"/>
      <c r="CB276" s="8"/>
      <c r="CC276" s="8"/>
      <c r="CD276" s="8"/>
      <c r="CE276" s="8"/>
      <c r="CF276" s="8"/>
      <c r="CG276" s="8"/>
      <c r="CH276" s="8"/>
      <c r="CI276" s="8"/>
      <c r="CJ276" s="8"/>
      <c r="CK276" s="8"/>
      <c r="CL276" s="8"/>
      <c r="CM276" s="15"/>
      <c r="CN276" s="15"/>
      <c r="CO276" s="15"/>
      <c r="CP276" s="15"/>
    </row>
    <row r="277" ht="14.25" customHeigh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C277" s="15"/>
      <c r="BD277" s="15"/>
      <c r="BE277" s="15"/>
      <c r="BF277" s="15"/>
      <c r="BG277" s="15"/>
      <c r="BH277" s="15"/>
      <c r="BI277" s="15"/>
      <c r="BJ277" s="15"/>
      <c r="BK277" s="15"/>
      <c r="BL277" s="15"/>
      <c r="BM277" s="15"/>
      <c r="BN277" s="15"/>
      <c r="BO277" s="15"/>
      <c r="BP277" s="15"/>
      <c r="BQ277" s="15"/>
      <c r="BR277" s="15"/>
      <c r="BS277" s="15"/>
      <c r="BT277" s="15"/>
      <c r="BU277" s="15"/>
      <c r="BV277" s="15"/>
      <c r="BW277" s="15"/>
      <c r="BX277" s="15"/>
      <c r="BY277" s="15"/>
      <c r="BZ277" s="15"/>
      <c r="CA277" s="8"/>
      <c r="CB277" s="8"/>
      <c r="CC277" s="8"/>
      <c r="CD277" s="8"/>
      <c r="CE277" s="8"/>
      <c r="CF277" s="8"/>
      <c r="CG277" s="8"/>
      <c r="CH277" s="8"/>
      <c r="CI277" s="8"/>
      <c r="CJ277" s="8"/>
      <c r="CK277" s="8"/>
      <c r="CL277" s="8"/>
      <c r="CM277" s="15"/>
      <c r="CN277" s="15"/>
      <c r="CO277" s="15"/>
      <c r="CP277" s="15"/>
    </row>
    <row r="278" ht="14.25" customHeigh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c r="BC278" s="15"/>
      <c r="BD278" s="15"/>
      <c r="BE278" s="15"/>
      <c r="BF278" s="15"/>
      <c r="BG278" s="15"/>
      <c r="BH278" s="15"/>
      <c r="BI278" s="15"/>
      <c r="BJ278" s="15"/>
      <c r="BK278" s="15"/>
      <c r="BL278" s="15"/>
      <c r="BM278" s="15"/>
      <c r="BN278" s="15"/>
      <c r="BO278" s="15"/>
      <c r="BP278" s="15"/>
      <c r="BQ278" s="15"/>
      <c r="BR278" s="15"/>
      <c r="BS278" s="15"/>
      <c r="BT278" s="15"/>
      <c r="BU278" s="15"/>
      <c r="BV278" s="15"/>
      <c r="BW278" s="15"/>
      <c r="BX278" s="15"/>
      <c r="BY278" s="15"/>
      <c r="BZ278" s="15"/>
      <c r="CA278" s="8"/>
      <c r="CB278" s="8"/>
      <c r="CC278" s="8"/>
      <c r="CD278" s="8"/>
      <c r="CE278" s="8"/>
      <c r="CF278" s="8"/>
      <c r="CG278" s="8"/>
      <c r="CH278" s="8"/>
      <c r="CI278" s="8"/>
      <c r="CJ278" s="8"/>
      <c r="CK278" s="8"/>
      <c r="CL278" s="8"/>
      <c r="CM278" s="15"/>
      <c r="CN278" s="15"/>
      <c r="CO278" s="15"/>
      <c r="CP278" s="15"/>
    </row>
    <row r="279" ht="14.25" customHeight="1">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BW279" s="15"/>
      <c r="BX279" s="15"/>
      <c r="BY279" s="15"/>
      <c r="BZ279" s="15"/>
      <c r="CA279" s="8"/>
      <c r="CB279" s="8"/>
      <c r="CC279" s="8"/>
      <c r="CD279" s="8"/>
      <c r="CE279" s="8"/>
      <c r="CF279" s="8"/>
      <c r="CG279" s="8"/>
      <c r="CH279" s="8"/>
      <c r="CI279" s="8"/>
      <c r="CJ279" s="8"/>
      <c r="CK279" s="8"/>
      <c r="CL279" s="8"/>
      <c r="CM279" s="15"/>
      <c r="CN279" s="15"/>
      <c r="CO279" s="15"/>
      <c r="CP279" s="15"/>
    </row>
    <row r="280" ht="14.25" customHeight="1">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c r="BK280" s="15"/>
      <c r="BL280" s="15"/>
      <c r="BM280" s="15"/>
      <c r="BN280" s="15"/>
      <c r="BO280" s="15"/>
      <c r="BP280" s="15"/>
      <c r="BQ280" s="15"/>
      <c r="BR280" s="15"/>
      <c r="BS280" s="15"/>
      <c r="BT280" s="15"/>
      <c r="BU280" s="15"/>
      <c r="BV280" s="15"/>
      <c r="BW280" s="15"/>
      <c r="BX280" s="15"/>
      <c r="BY280" s="15"/>
      <c r="BZ280" s="15"/>
      <c r="CA280" s="8"/>
      <c r="CB280" s="8"/>
      <c r="CC280" s="8"/>
      <c r="CD280" s="8"/>
      <c r="CE280" s="8"/>
      <c r="CF280" s="8"/>
      <c r="CG280" s="8"/>
      <c r="CH280" s="8"/>
      <c r="CI280" s="8"/>
      <c r="CJ280" s="8"/>
      <c r="CK280" s="8"/>
      <c r="CL280" s="8"/>
      <c r="CM280" s="15"/>
      <c r="CN280" s="15"/>
      <c r="CO280" s="15"/>
      <c r="CP280" s="15"/>
    </row>
    <row r="281" ht="14.25" customHeight="1">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BW281" s="15"/>
      <c r="BX281" s="15"/>
      <c r="BY281" s="15"/>
      <c r="BZ281" s="15"/>
      <c r="CA281" s="8"/>
      <c r="CB281" s="8"/>
      <c r="CC281" s="8"/>
      <c r="CD281" s="8"/>
      <c r="CE281" s="8"/>
      <c r="CF281" s="8"/>
      <c r="CG281" s="8"/>
      <c r="CH281" s="8"/>
      <c r="CI281" s="8"/>
      <c r="CJ281" s="8"/>
      <c r="CK281" s="8"/>
      <c r="CL281" s="8"/>
      <c r="CM281" s="15"/>
      <c r="CN281" s="15"/>
      <c r="CO281" s="15"/>
      <c r="CP281" s="15"/>
    </row>
    <row r="282" ht="14.25" customHeight="1">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BW282" s="15"/>
      <c r="BX282" s="15"/>
      <c r="BY282" s="15"/>
      <c r="BZ282" s="15"/>
      <c r="CA282" s="8"/>
      <c r="CB282" s="8"/>
      <c r="CC282" s="8"/>
      <c r="CD282" s="8"/>
      <c r="CE282" s="8"/>
      <c r="CF282" s="8"/>
      <c r="CG282" s="8"/>
      <c r="CH282" s="8"/>
      <c r="CI282" s="8"/>
      <c r="CJ282" s="8"/>
      <c r="CK282" s="8"/>
      <c r="CL282" s="8"/>
      <c r="CM282" s="15"/>
      <c r="CN282" s="15"/>
      <c r="CO282" s="15"/>
      <c r="CP282" s="15"/>
    </row>
    <row r="283" ht="14.25" customHeight="1">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c r="BK283" s="15"/>
      <c r="BL283" s="15"/>
      <c r="BM283" s="15"/>
      <c r="BN283" s="15"/>
      <c r="BO283" s="15"/>
      <c r="BP283" s="15"/>
      <c r="BQ283" s="15"/>
      <c r="BR283" s="15"/>
      <c r="BS283" s="15"/>
      <c r="BT283" s="15"/>
      <c r="BU283" s="15"/>
      <c r="BV283" s="15"/>
      <c r="BW283" s="15"/>
      <c r="BX283" s="15"/>
      <c r="BY283" s="15"/>
      <c r="BZ283" s="15"/>
      <c r="CA283" s="8"/>
      <c r="CB283" s="8"/>
      <c r="CC283" s="8"/>
      <c r="CD283" s="8"/>
      <c r="CE283" s="8"/>
      <c r="CF283" s="8"/>
      <c r="CG283" s="8"/>
      <c r="CH283" s="8"/>
      <c r="CI283" s="8"/>
      <c r="CJ283" s="8"/>
      <c r="CK283" s="8"/>
      <c r="CL283" s="8"/>
      <c r="CM283" s="15"/>
      <c r="CN283" s="15"/>
      <c r="CO283" s="15"/>
      <c r="CP283" s="15"/>
    </row>
    <row r="284" ht="14.25" customHeight="1">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c r="BK284" s="15"/>
      <c r="BL284" s="15"/>
      <c r="BM284" s="15"/>
      <c r="BN284" s="15"/>
      <c r="BO284" s="15"/>
      <c r="BP284" s="15"/>
      <c r="BQ284" s="15"/>
      <c r="BR284" s="15"/>
      <c r="BS284" s="15"/>
      <c r="BT284" s="15"/>
      <c r="BU284" s="15"/>
      <c r="BV284" s="15"/>
      <c r="BW284" s="15"/>
      <c r="BX284" s="15"/>
      <c r="BY284" s="15"/>
      <c r="BZ284" s="15"/>
      <c r="CA284" s="8"/>
      <c r="CB284" s="8"/>
      <c r="CC284" s="8"/>
      <c r="CD284" s="8"/>
      <c r="CE284" s="8"/>
      <c r="CF284" s="8"/>
      <c r="CG284" s="8"/>
      <c r="CH284" s="8"/>
      <c r="CI284" s="8"/>
      <c r="CJ284" s="8"/>
      <c r="CK284" s="8"/>
      <c r="CL284" s="8"/>
      <c r="CM284" s="15"/>
      <c r="CN284" s="15"/>
      <c r="CO284" s="15"/>
      <c r="CP284" s="15"/>
    </row>
    <row r="285" ht="14.25" customHeight="1">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15"/>
      <c r="BB285" s="15"/>
      <c r="BC285" s="15"/>
      <c r="BD285" s="15"/>
      <c r="BE285" s="15"/>
      <c r="BF285" s="15"/>
      <c r="BG285" s="15"/>
      <c r="BH285" s="15"/>
      <c r="BI285" s="15"/>
      <c r="BJ285" s="15"/>
      <c r="BK285" s="15"/>
      <c r="BL285" s="15"/>
      <c r="BM285" s="15"/>
      <c r="BN285" s="15"/>
      <c r="BO285" s="15"/>
      <c r="BP285" s="15"/>
      <c r="BQ285" s="15"/>
      <c r="BR285" s="15"/>
      <c r="BS285" s="15"/>
      <c r="BT285" s="15"/>
      <c r="BU285" s="15"/>
      <c r="BV285" s="15"/>
      <c r="BW285" s="15"/>
      <c r="BX285" s="15"/>
      <c r="BY285" s="15"/>
      <c r="BZ285" s="15"/>
      <c r="CA285" s="8"/>
      <c r="CB285" s="8"/>
      <c r="CC285" s="8"/>
      <c r="CD285" s="8"/>
      <c r="CE285" s="8"/>
      <c r="CF285" s="8"/>
      <c r="CG285" s="8"/>
      <c r="CH285" s="8"/>
      <c r="CI285" s="8"/>
      <c r="CJ285" s="8"/>
      <c r="CK285" s="8"/>
      <c r="CL285" s="8"/>
      <c r="CM285" s="15"/>
      <c r="CN285" s="15"/>
      <c r="CO285" s="15"/>
      <c r="CP285" s="15"/>
    </row>
    <row r="286" ht="14.25" customHeight="1">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c r="BK286" s="15"/>
      <c r="BL286" s="15"/>
      <c r="BM286" s="15"/>
      <c r="BN286" s="15"/>
      <c r="BO286" s="15"/>
      <c r="BP286" s="15"/>
      <c r="BQ286" s="15"/>
      <c r="BR286" s="15"/>
      <c r="BS286" s="15"/>
      <c r="BT286" s="15"/>
      <c r="BU286" s="15"/>
      <c r="BV286" s="15"/>
      <c r="BW286" s="15"/>
      <c r="BX286" s="15"/>
      <c r="BY286" s="15"/>
      <c r="BZ286" s="15"/>
      <c r="CA286" s="8"/>
      <c r="CB286" s="8"/>
      <c r="CC286" s="8"/>
      <c r="CD286" s="8"/>
      <c r="CE286" s="8"/>
      <c r="CF286" s="8"/>
      <c r="CG286" s="8"/>
      <c r="CH286" s="8"/>
      <c r="CI286" s="8"/>
      <c r="CJ286" s="8"/>
      <c r="CK286" s="8"/>
      <c r="CL286" s="8"/>
      <c r="CM286" s="15"/>
      <c r="CN286" s="15"/>
      <c r="CO286" s="15"/>
      <c r="CP286" s="15"/>
    </row>
    <row r="287" ht="14.25" customHeight="1">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BW287" s="15"/>
      <c r="BX287" s="15"/>
      <c r="BY287" s="15"/>
      <c r="BZ287" s="15"/>
      <c r="CA287" s="8"/>
      <c r="CB287" s="8"/>
      <c r="CC287" s="8"/>
      <c r="CD287" s="8"/>
      <c r="CE287" s="8"/>
      <c r="CF287" s="8"/>
      <c r="CG287" s="8"/>
      <c r="CH287" s="8"/>
      <c r="CI287" s="8"/>
      <c r="CJ287" s="8"/>
      <c r="CK287" s="8"/>
      <c r="CL287" s="8"/>
      <c r="CM287" s="15"/>
      <c r="CN287" s="15"/>
      <c r="CO287" s="15"/>
      <c r="CP287" s="15"/>
    </row>
    <row r="288" ht="14.25" customHeight="1">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c r="BC288" s="15"/>
      <c r="BD288" s="15"/>
      <c r="BE288" s="15"/>
      <c r="BF288" s="15"/>
      <c r="BG288" s="15"/>
      <c r="BH288" s="15"/>
      <c r="BI288" s="15"/>
      <c r="BJ288" s="15"/>
      <c r="BK288" s="15"/>
      <c r="BL288" s="15"/>
      <c r="BM288" s="15"/>
      <c r="BN288" s="15"/>
      <c r="BO288" s="15"/>
      <c r="BP288" s="15"/>
      <c r="BQ288" s="15"/>
      <c r="BR288" s="15"/>
      <c r="BS288" s="15"/>
      <c r="BT288" s="15"/>
      <c r="BU288" s="15"/>
      <c r="BV288" s="15"/>
      <c r="BW288" s="15"/>
      <c r="BX288" s="15"/>
      <c r="BY288" s="15"/>
      <c r="BZ288" s="15"/>
      <c r="CA288" s="8"/>
      <c r="CB288" s="8"/>
      <c r="CC288" s="8"/>
      <c r="CD288" s="8"/>
      <c r="CE288" s="8"/>
      <c r="CF288" s="8"/>
      <c r="CG288" s="8"/>
      <c r="CH288" s="8"/>
      <c r="CI288" s="8"/>
      <c r="CJ288" s="8"/>
      <c r="CK288" s="8"/>
      <c r="CL288" s="8"/>
      <c r="CM288" s="15"/>
      <c r="CN288" s="15"/>
      <c r="CO288" s="15"/>
      <c r="CP288" s="15"/>
    </row>
    <row r="289" ht="14.25" customHeight="1">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BW289" s="15"/>
      <c r="BX289" s="15"/>
      <c r="BY289" s="15"/>
      <c r="BZ289" s="15"/>
      <c r="CA289" s="8"/>
      <c r="CB289" s="8"/>
      <c r="CC289" s="8"/>
      <c r="CD289" s="8"/>
      <c r="CE289" s="8"/>
      <c r="CF289" s="8"/>
      <c r="CG289" s="8"/>
      <c r="CH289" s="8"/>
      <c r="CI289" s="8"/>
      <c r="CJ289" s="8"/>
      <c r="CK289" s="8"/>
      <c r="CL289" s="8"/>
      <c r="CM289" s="15"/>
      <c r="CN289" s="15"/>
      <c r="CO289" s="15"/>
      <c r="CP289" s="15"/>
    </row>
    <row r="290" ht="14.25" customHeight="1">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c r="BC290" s="15"/>
      <c r="BD290" s="15"/>
      <c r="BE290" s="15"/>
      <c r="BF290" s="15"/>
      <c r="BG290" s="15"/>
      <c r="BH290" s="15"/>
      <c r="BI290" s="15"/>
      <c r="BJ290" s="15"/>
      <c r="BK290" s="15"/>
      <c r="BL290" s="15"/>
      <c r="BM290" s="15"/>
      <c r="BN290" s="15"/>
      <c r="BO290" s="15"/>
      <c r="BP290" s="15"/>
      <c r="BQ290" s="15"/>
      <c r="BR290" s="15"/>
      <c r="BS290" s="15"/>
      <c r="BT290" s="15"/>
      <c r="BU290" s="15"/>
      <c r="BV290" s="15"/>
      <c r="BW290" s="15"/>
      <c r="BX290" s="15"/>
      <c r="BY290" s="15"/>
      <c r="BZ290" s="15"/>
      <c r="CA290" s="8"/>
      <c r="CB290" s="8"/>
      <c r="CC290" s="8"/>
      <c r="CD290" s="8"/>
      <c r="CE290" s="8"/>
      <c r="CF290" s="8"/>
      <c r="CG290" s="8"/>
      <c r="CH290" s="8"/>
      <c r="CI290" s="8"/>
      <c r="CJ290" s="8"/>
      <c r="CK290" s="8"/>
      <c r="CL290" s="8"/>
      <c r="CM290" s="15"/>
      <c r="CN290" s="15"/>
      <c r="CO290" s="15"/>
      <c r="CP290" s="15"/>
    </row>
    <row r="291" ht="14.25" customHeight="1">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15"/>
      <c r="BB291" s="15"/>
      <c r="BC291" s="15"/>
      <c r="BD291" s="15"/>
      <c r="BE291" s="15"/>
      <c r="BF291" s="15"/>
      <c r="BG291" s="15"/>
      <c r="BH291" s="15"/>
      <c r="BI291" s="15"/>
      <c r="BJ291" s="15"/>
      <c r="BK291" s="15"/>
      <c r="BL291" s="15"/>
      <c r="BM291" s="15"/>
      <c r="BN291" s="15"/>
      <c r="BO291" s="15"/>
      <c r="BP291" s="15"/>
      <c r="BQ291" s="15"/>
      <c r="BR291" s="15"/>
      <c r="BS291" s="15"/>
      <c r="BT291" s="15"/>
      <c r="BU291" s="15"/>
      <c r="BV291" s="15"/>
      <c r="BW291" s="15"/>
      <c r="BX291" s="15"/>
      <c r="BY291" s="15"/>
      <c r="BZ291" s="15"/>
      <c r="CA291" s="8"/>
      <c r="CB291" s="8"/>
      <c r="CC291" s="8"/>
      <c r="CD291" s="8"/>
      <c r="CE291" s="8"/>
      <c r="CF291" s="8"/>
      <c r="CG291" s="8"/>
      <c r="CH291" s="8"/>
      <c r="CI291" s="8"/>
      <c r="CJ291" s="8"/>
      <c r="CK291" s="8"/>
      <c r="CL291" s="8"/>
      <c r="CM291" s="15"/>
      <c r="CN291" s="15"/>
      <c r="CO291" s="15"/>
      <c r="CP291" s="15"/>
    </row>
    <row r="292" ht="14.25" customHeight="1">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c r="BC292" s="15"/>
      <c r="BD292" s="15"/>
      <c r="BE292" s="15"/>
      <c r="BF292" s="15"/>
      <c r="BG292" s="15"/>
      <c r="BH292" s="15"/>
      <c r="BI292" s="15"/>
      <c r="BJ292" s="15"/>
      <c r="BK292" s="15"/>
      <c r="BL292" s="15"/>
      <c r="BM292" s="15"/>
      <c r="BN292" s="15"/>
      <c r="BO292" s="15"/>
      <c r="BP292" s="15"/>
      <c r="BQ292" s="15"/>
      <c r="BR292" s="15"/>
      <c r="BS292" s="15"/>
      <c r="BT292" s="15"/>
      <c r="BU292" s="15"/>
      <c r="BV292" s="15"/>
      <c r="BW292" s="15"/>
      <c r="BX292" s="15"/>
      <c r="BY292" s="15"/>
      <c r="BZ292" s="15"/>
      <c r="CA292" s="8"/>
      <c r="CB292" s="8"/>
      <c r="CC292" s="8"/>
      <c r="CD292" s="8"/>
      <c r="CE292" s="8"/>
      <c r="CF292" s="8"/>
      <c r="CG292" s="8"/>
      <c r="CH292" s="8"/>
      <c r="CI292" s="8"/>
      <c r="CJ292" s="8"/>
      <c r="CK292" s="8"/>
      <c r="CL292" s="8"/>
      <c r="CM292" s="15"/>
      <c r="CN292" s="15"/>
      <c r="CO292" s="15"/>
      <c r="CP292" s="15"/>
    </row>
    <row r="293" ht="14.25" customHeight="1">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c r="AY293" s="15"/>
      <c r="AZ293" s="15"/>
      <c r="BA293" s="15"/>
      <c r="BB293" s="15"/>
      <c r="BC293" s="15"/>
      <c r="BD293" s="15"/>
      <c r="BE293" s="15"/>
      <c r="BF293" s="15"/>
      <c r="BG293" s="15"/>
      <c r="BH293" s="15"/>
      <c r="BI293" s="15"/>
      <c r="BJ293" s="15"/>
      <c r="BK293" s="15"/>
      <c r="BL293" s="15"/>
      <c r="BM293" s="15"/>
      <c r="BN293" s="15"/>
      <c r="BO293" s="15"/>
      <c r="BP293" s="15"/>
      <c r="BQ293" s="15"/>
      <c r="BR293" s="15"/>
      <c r="BS293" s="15"/>
      <c r="BT293" s="15"/>
      <c r="BU293" s="15"/>
      <c r="BV293" s="15"/>
      <c r="BW293" s="15"/>
      <c r="BX293" s="15"/>
      <c r="BY293" s="15"/>
      <c r="BZ293" s="15"/>
      <c r="CA293" s="8"/>
      <c r="CB293" s="8"/>
      <c r="CC293" s="8"/>
      <c r="CD293" s="8"/>
      <c r="CE293" s="8"/>
      <c r="CF293" s="8"/>
      <c r="CG293" s="8"/>
      <c r="CH293" s="8"/>
      <c r="CI293" s="8"/>
      <c r="CJ293" s="8"/>
      <c r="CK293" s="8"/>
      <c r="CL293" s="8"/>
      <c r="CM293" s="15"/>
      <c r="CN293" s="15"/>
      <c r="CO293" s="15"/>
      <c r="CP293" s="15"/>
    </row>
    <row r="294" ht="14.25" customHeight="1">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BW294" s="15"/>
      <c r="BX294" s="15"/>
      <c r="BY294" s="15"/>
      <c r="BZ294" s="15"/>
      <c r="CA294" s="8"/>
      <c r="CB294" s="8"/>
      <c r="CC294" s="8"/>
      <c r="CD294" s="8"/>
      <c r="CE294" s="8"/>
      <c r="CF294" s="8"/>
      <c r="CG294" s="8"/>
      <c r="CH294" s="8"/>
      <c r="CI294" s="8"/>
      <c r="CJ294" s="8"/>
      <c r="CK294" s="8"/>
      <c r="CL294" s="8"/>
      <c r="CM294" s="15"/>
      <c r="CN294" s="15"/>
      <c r="CO294" s="15"/>
      <c r="CP294" s="15"/>
    </row>
    <row r="295" ht="14.25" customHeight="1">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BN295" s="15"/>
      <c r="BO295" s="15"/>
      <c r="BP295" s="15"/>
      <c r="BQ295" s="15"/>
      <c r="BR295" s="15"/>
      <c r="BS295" s="15"/>
      <c r="BT295" s="15"/>
      <c r="BU295" s="15"/>
      <c r="BV295" s="15"/>
      <c r="BW295" s="15"/>
      <c r="BX295" s="15"/>
      <c r="BY295" s="15"/>
      <c r="BZ295" s="15"/>
      <c r="CA295" s="8"/>
      <c r="CB295" s="8"/>
      <c r="CC295" s="8"/>
      <c r="CD295" s="8"/>
      <c r="CE295" s="8"/>
      <c r="CF295" s="8"/>
      <c r="CG295" s="8"/>
      <c r="CH295" s="8"/>
      <c r="CI295" s="8"/>
      <c r="CJ295" s="8"/>
      <c r="CK295" s="8"/>
      <c r="CL295" s="8"/>
      <c r="CM295" s="15"/>
      <c r="CN295" s="15"/>
      <c r="CO295" s="15"/>
      <c r="CP295" s="15"/>
    </row>
    <row r="296" ht="14.25" customHeight="1">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c r="BC296" s="15"/>
      <c r="BD296" s="15"/>
      <c r="BE296" s="15"/>
      <c r="BF296" s="15"/>
      <c r="BG296" s="15"/>
      <c r="BH296" s="15"/>
      <c r="BI296" s="15"/>
      <c r="BJ296" s="15"/>
      <c r="BK296" s="15"/>
      <c r="BL296" s="15"/>
      <c r="BM296" s="15"/>
      <c r="BN296" s="15"/>
      <c r="BO296" s="15"/>
      <c r="BP296" s="15"/>
      <c r="BQ296" s="15"/>
      <c r="BR296" s="15"/>
      <c r="BS296" s="15"/>
      <c r="BT296" s="15"/>
      <c r="BU296" s="15"/>
      <c r="BV296" s="15"/>
      <c r="BW296" s="15"/>
      <c r="BX296" s="15"/>
      <c r="BY296" s="15"/>
      <c r="BZ296" s="15"/>
      <c r="CA296" s="8"/>
      <c r="CB296" s="8"/>
      <c r="CC296" s="8"/>
      <c r="CD296" s="8"/>
      <c r="CE296" s="8"/>
      <c r="CF296" s="8"/>
      <c r="CG296" s="8"/>
      <c r="CH296" s="8"/>
      <c r="CI296" s="8"/>
      <c r="CJ296" s="8"/>
      <c r="CK296" s="8"/>
      <c r="CL296" s="8"/>
      <c r="CM296" s="15"/>
      <c r="CN296" s="15"/>
      <c r="CO296" s="15"/>
      <c r="CP296" s="15"/>
    </row>
    <row r="297" ht="14.25" customHeight="1">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15"/>
      <c r="BB297" s="15"/>
      <c r="BC297" s="15"/>
      <c r="BD297" s="15"/>
      <c r="BE297" s="15"/>
      <c r="BF297" s="15"/>
      <c r="BG297" s="15"/>
      <c r="BH297" s="15"/>
      <c r="BI297" s="15"/>
      <c r="BJ297" s="15"/>
      <c r="BK297" s="15"/>
      <c r="BL297" s="15"/>
      <c r="BM297" s="15"/>
      <c r="BN297" s="15"/>
      <c r="BO297" s="15"/>
      <c r="BP297" s="15"/>
      <c r="BQ297" s="15"/>
      <c r="BR297" s="15"/>
      <c r="BS297" s="15"/>
      <c r="BT297" s="15"/>
      <c r="BU297" s="15"/>
      <c r="BV297" s="15"/>
      <c r="BW297" s="15"/>
      <c r="BX297" s="15"/>
      <c r="BY297" s="15"/>
      <c r="BZ297" s="15"/>
      <c r="CA297" s="8"/>
      <c r="CB297" s="8"/>
      <c r="CC297" s="8"/>
      <c r="CD297" s="8"/>
      <c r="CE297" s="8"/>
      <c r="CF297" s="8"/>
      <c r="CG297" s="8"/>
      <c r="CH297" s="8"/>
      <c r="CI297" s="8"/>
      <c r="CJ297" s="8"/>
      <c r="CK297" s="8"/>
      <c r="CL297" s="8"/>
      <c r="CM297" s="15"/>
      <c r="CN297" s="15"/>
      <c r="CO297" s="15"/>
      <c r="CP297" s="15"/>
    </row>
    <row r="298" ht="14.25" customHeight="1">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c r="BC298" s="15"/>
      <c r="BD298" s="15"/>
      <c r="BE298" s="15"/>
      <c r="BF298" s="15"/>
      <c r="BG298" s="15"/>
      <c r="BH298" s="15"/>
      <c r="BI298" s="15"/>
      <c r="BJ298" s="15"/>
      <c r="BK298" s="15"/>
      <c r="BL298" s="15"/>
      <c r="BM298" s="15"/>
      <c r="BN298" s="15"/>
      <c r="BO298" s="15"/>
      <c r="BP298" s="15"/>
      <c r="BQ298" s="15"/>
      <c r="BR298" s="15"/>
      <c r="BS298" s="15"/>
      <c r="BT298" s="15"/>
      <c r="BU298" s="15"/>
      <c r="BV298" s="15"/>
      <c r="BW298" s="15"/>
      <c r="BX298" s="15"/>
      <c r="BY298" s="15"/>
      <c r="BZ298" s="15"/>
      <c r="CA298" s="8"/>
      <c r="CB298" s="8"/>
      <c r="CC298" s="8"/>
      <c r="CD298" s="8"/>
      <c r="CE298" s="8"/>
      <c r="CF298" s="8"/>
      <c r="CG298" s="8"/>
      <c r="CH298" s="8"/>
      <c r="CI298" s="8"/>
      <c r="CJ298" s="8"/>
      <c r="CK298" s="8"/>
      <c r="CL298" s="8"/>
      <c r="CM298" s="15"/>
      <c r="CN298" s="15"/>
      <c r="CO298" s="15"/>
      <c r="CP298" s="15"/>
    </row>
    <row r="299" ht="14.25" customHeight="1">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BW299" s="15"/>
      <c r="BX299" s="15"/>
      <c r="BY299" s="15"/>
      <c r="BZ299" s="15"/>
      <c r="CA299" s="8"/>
      <c r="CB299" s="8"/>
      <c r="CC299" s="8"/>
      <c r="CD299" s="8"/>
      <c r="CE299" s="8"/>
      <c r="CF299" s="8"/>
      <c r="CG299" s="8"/>
      <c r="CH299" s="8"/>
      <c r="CI299" s="8"/>
      <c r="CJ299" s="8"/>
      <c r="CK299" s="8"/>
      <c r="CL299" s="8"/>
      <c r="CM299" s="15"/>
      <c r="CN299" s="15"/>
      <c r="CO299" s="15"/>
      <c r="CP299" s="15"/>
    </row>
    <row r="300" ht="14.25" customHeight="1">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BN300" s="15"/>
      <c r="BO300" s="15"/>
      <c r="BP300" s="15"/>
      <c r="BQ300" s="15"/>
      <c r="BR300" s="15"/>
      <c r="BS300" s="15"/>
      <c r="BT300" s="15"/>
      <c r="BU300" s="15"/>
      <c r="BV300" s="15"/>
      <c r="BW300" s="15"/>
      <c r="BX300" s="15"/>
      <c r="BY300" s="15"/>
      <c r="BZ300" s="15"/>
      <c r="CA300" s="8"/>
      <c r="CB300" s="8"/>
      <c r="CC300" s="8"/>
      <c r="CD300" s="8"/>
      <c r="CE300" s="8"/>
      <c r="CF300" s="8"/>
      <c r="CG300" s="8"/>
      <c r="CH300" s="8"/>
      <c r="CI300" s="8"/>
      <c r="CJ300" s="8"/>
      <c r="CK300" s="8"/>
      <c r="CL300" s="8"/>
      <c r="CM300" s="15"/>
      <c r="CN300" s="15"/>
      <c r="CO300" s="15"/>
      <c r="CP300" s="15"/>
    </row>
    <row r="301" ht="14.25" customHeight="1">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BW301" s="15"/>
      <c r="BX301" s="15"/>
      <c r="BY301" s="15"/>
      <c r="BZ301" s="15"/>
      <c r="CA301" s="8"/>
      <c r="CB301" s="8"/>
      <c r="CC301" s="8"/>
      <c r="CD301" s="8"/>
      <c r="CE301" s="8"/>
      <c r="CF301" s="8"/>
      <c r="CG301" s="8"/>
      <c r="CH301" s="8"/>
      <c r="CI301" s="8"/>
      <c r="CJ301" s="8"/>
      <c r="CK301" s="8"/>
      <c r="CL301" s="8"/>
      <c r="CM301" s="15"/>
      <c r="CN301" s="15"/>
      <c r="CO301" s="15"/>
      <c r="CP301" s="15"/>
    </row>
    <row r="302" ht="14.25" customHeight="1">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BN302" s="15"/>
      <c r="BO302" s="15"/>
      <c r="BP302" s="15"/>
      <c r="BQ302" s="15"/>
      <c r="BR302" s="15"/>
      <c r="BS302" s="15"/>
      <c r="BT302" s="15"/>
      <c r="BU302" s="15"/>
      <c r="BV302" s="15"/>
      <c r="BW302" s="15"/>
      <c r="BX302" s="15"/>
      <c r="BY302" s="15"/>
      <c r="BZ302" s="15"/>
      <c r="CA302" s="8"/>
      <c r="CB302" s="8"/>
      <c r="CC302" s="8"/>
      <c r="CD302" s="8"/>
      <c r="CE302" s="8"/>
      <c r="CF302" s="8"/>
      <c r="CG302" s="8"/>
      <c r="CH302" s="8"/>
      <c r="CI302" s="8"/>
      <c r="CJ302" s="8"/>
      <c r="CK302" s="8"/>
      <c r="CL302" s="8"/>
      <c r="CM302" s="15"/>
      <c r="CN302" s="15"/>
      <c r="CO302" s="15"/>
      <c r="CP302" s="15"/>
    </row>
    <row r="303" ht="14.25" customHeight="1">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c r="BD303" s="15"/>
      <c r="BE303" s="15"/>
      <c r="BF303" s="15"/>
      <c r="BG303" s="15"/>
      <c r="BH303" s="15"/>
      <c r="BI303" s="15"/>
      <c r="BJ303" s="15"/>
      <c r="BK303" s="15"/>
      <c r="BL303" s="15"/>
      <c r="BM303" s="15"/>
      <c r="BN303" s="15"/>
      <c r="BO303" s="15"/>
      <c r="BP303" s="15"/>
      <c r="BQ303" s="15"/>
      <c r="BR303" s="15"/>
      <c r="BS303" s="15"/>
      <c r="BT303" s="15"/>
      <c r="BU303" s="15"/>
      <c r="BV303" s="15"/>
      <c r="BW303" s="15"/>
      <c r="BX303" s="15"/>
      <c r="BY303" s="15"/>
      <c r="BZ303" s="15"/>
      <c r="CA303" s="8"/>
      <c r="CB303" s="8"/>
      <c r="CC303" s="8"/>
      <c r="CD303" s="8"/>
      <c r="CE303" s="8"/>
      <c r="CF303" s="8"/>
      <c r="CG303" s="8"/>
      <c r="CH303" s="8"/>
      <c r="CI303" s="8"/>
      <c r="CJ303" s="8"/>
      <c r="CK303" s="8"/>
      <c r="CL303" s="8"/>
      <c r="CM303" s="15"/>
      <c r="CN303" s="15"/>
      <c r="CO303" s="15"/>
      <c r="CP303" s="15"/>
    </row>
    <row r="304" ht="14.25" customHeight="1">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c r="BD304" s="15"/>
      <c r="BE304" s="15"/>
      <c r="BF304" s="15"/>
      <c r="BG304" s="15"/>
      <c r="BH304" s="15"/>
      <c r="BI304" s="15"/>
      <c r="BJ304" s="15"/>
      <c r="BK304" s="15"/>
      <c r="BL304" s="15"/>
      <c r="BM304" s="15"/>
      <c r="BN304" s="15"/>
      <c r="BO304" s="15"/>
      <c r="BP304" s="15"/>
      <c r="BQ304" s="15"/>
      <c r="BR304" s="15"/>
      <c r="BS304" s="15"/>
      <c r="BT304" s="15"/>
      <c r="BU304" s="15"/>
      <c r="BV304" s="15"/>
      <c r="BW304" s="15"/>
      <c r="BX304" s="15"/>
      <c r="BY304" s="15"/>
      <c r="BZ304" s="15"/>
      <c r="CA304" s="8"/>
      <c r="CB304" s="8"/>
      <c r="CC304" s="8"/>
      <c r="CD304" s="8"/>
      <c r="CE304" s="8"/>
      <c r="CF304" s="8"/>
      <c r="CG304" s="8"/>
      <c r="CH304" s="8"/>
      <c r="CI304" s="8"/>
      <c r="CJ304" s="8"/>
      <c r="CK304" s="8"/>
      <c r="CL304" s="8"/>
      <c r="CM304" s="15"/>
      <c r="CN304" s="15"/>
      <c r="CO304" s="15"/>
      <c r="CP304" s="15"/>
    </row>
    <row r="305" ht="14.25" customHeight="1">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15"/>
      <c r="BB305" s="15"/>
      <c r="BC305" s="15"/>
      <c r="BD305" s="15"/>
      <c r="BE305" s="15"/>
      <c r="BF305" s="15"/>
      <c r="BG305" s="15"/>
      <c r="BH305" s="15"/>
      <c r="BI305" s="15"/>
      <c r="BJ305" s="15"/>
      <c r="BK305" s="15"/>
      <c r="BL305" s="15"/>
      <c r="BM305" s="15"/>
      <c r="BN305" s="15"/>
      <c r="BO305" s="15"/>
      <c r="BP305" s="15"/>
      <c r="BQ305" s="15"/>
      <c r="BR305" s="15"/>
      <c r="BS305" s="15"/>
      <c r="BT305" s="15"/>
      <c r="BU305" s="15"/>
      <c r="BV305" s="15"/>
      <c r="BW305" s="15"/>
      <c r="BX305" s="15"/>
      <c r="BY305" s="15"/>
      <c r="BZ305" s="15"/>
      <c r="CA305" s="8"/>
      <c r="CB305" s="8"/>
      <c r="CC305" s="8"/>
      <c r="CD305" s="8"/>
      <c r="CE305" s="8"/>
      <c r="CF305" s="8"/>
      <c r="CG305" s="8"/>
      <c r="CH305" s="8"/>
      <c r="CI305" s="8"/>
      <c r="CJ305" s="8"/>
      <c r="CK305" s="8"/>
      <c r="CL305" s="8"/>
      <c r="CM305" s="15"/>
      <c r="CN305" s="15"/>
      <c r="CO305" s="15"/>
      <c r="CP305" s="15"/>
    </row>
    <row r="306" ht="14.25" customHeight="1">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c r="BC306" s="15"/>
      <c r="BD306" s="15"/>
      <c r="BE306" s="15"/>
      <c r="BF306" s="15"/>
      <c r="BG306" s="15"/>
      <c r="BH306" s="15"/>
      <c r="BI306" s="15"/>
      <c r="BJ306" s="15"/>
      <c r="BK306" s="15"/>
      <c r="BL306" s="15"/>
      <c r="BM306" s="15"/>
      <c r="BN306" s="15"/>
      <c r="BO306" s="15"/>
      <c r="BP306" s="15"/>
      <c r="BQ306" s="15"/>
      <c r="BR306" s="15"/>
      <c r="BS306" s="15"/>
      <c r="BT306" s="15"/>
      <c r="BU306" s="15"/>
      <c r="BV306" s="15"/>
      <c r="BW306" s="15"/>
      <c r="BX306" s="15"/>
      <c r="BY306" s="15"/>
      <c r="BZ306" s="15"/>
      <c r="CA306" s="8"/>
      <c r="CB306" s="8"/>
      <c r="CC306" s="8"/>
      <c r="CD306" s="8"/>
      <c r="CE306" s="8"/>
      <c r="CF306" s="8"/>
      <c r="CG306" s="8"/>
      <c r="CH306" s="8"/>
      <c r="CI306" s="8"/>
      <c r="CJ306" s="8"/>
      <c r="CK306" s="8"/>
      <c r="CL306" s="8"/>
      <c r="CM306" s="15"/>
      <c r="CN306" s="15"/>
      <c r="CO306" s="15"/>
      <c r="CP306" s="15"/>
    </row>
    <row r="307" ht="14.25" customHeight="1">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5"/>
      <c r="BC307" s="15"/>
      <c r="BD307" s="15"/>
      <c r="BE307" s="15"/>
      <c r="BF307" s="15"/>
      <c r="BG307" s="15"/>
      <c r="BH307" s="15"/>
      <c r="BI307" s="15"/>
      <c r="BJ307" s="15"/>
      <c r="BK307" s="15"/>
      <c r="BL307" s="15"/>
      <c r="BM307" s="15"/>
      <c r="BN307" s="15"/>
      <c r="BO307" s="15"/>
      <c r="BP307" s="15"/>
      <c r="BQ307" s="15"/>
      <c r="BR307" s="15"/>
      <c r="BS307" s="15"/>
      <c r="BT307" s="15"/>
      <c r="BU307" s="15"/>
      <c r="BV307" s="15"/>
      <c r="BW307" s="15"/>
      <c r="BX307" s="15"/>
      <c r="BY307" s="15"/>
      <c r="BZ307" s="15"/>
      <c r="CA307" s="8"/>
      <c r="CB307" s="8"/>
      <c r="CC307" s="8"/>
      <c r="CD307" s="8"/>
      <c r="CE307" s="8"/>
      <c r="CF307" s="8"/>
      <c r="CG307" s="8"/>
      <c r="CH307" s="8"/>
      <c r="CI307" s="8"/>
      <c r="CJ307" s="8"/>
      <c r="CK307" s="8"/>
      <c r="CL307" s="8"/>
      <c r="CM307" s="15"/>
      <c r="CN307" s="15"/>
      <c r="CO307" s="15"/>
      <c r="CP307" s="15"/>
    </row>
    <row r="308" ht="14.25" customHeight="1">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c r="BC308" s="15"/>
      <c r="BD308" s="15"/>
      <c r="BE308" s="15"/>
      <c r="BF308" s="15"/>
      <c r="BG308" s="15"/>
      <c r="BH308" s="15"/>
      <c r="BI308" s="15"/>
      <c r="BJ308" s="15"/>
      <c r="BK308" s="15"/>
      <c r="BL308" s="15"/>
      <c r="BM308" s="15"/>
      <c r="BN308" s="15"/>
      <c r="BO308" s="15"/>
      <c r="BP308" s="15"/>
      <c r="BQ308" s="15"/>
      <c r="BR308" s="15"/>
      <c r="BS308" s="15"/>
      <c r="BT308" s="15"/>
      <c r="BU308" s="15"/>
      <c r="BV308" s="15"/>
      <c r="BW308" s="15"/>
      <c r="BX308" s="15"/>
      <c r="BY308" s="15"/>
      <c r="BZ308" s="15"/>
      <c r="CA308" s="8"/>
      <c r="CB308" s="8"/>
      <c r="CC308" s="8"/>
      <c r="CD308" s="8"/>
      <c r="CE308" s="8"/>
      <c r="CF308" s="8"/>
      <c r="CG308" s="8"/>
      <c r="CH308" s="8"/>
      <c r="CI308" s="8"/>
      <c r="CJ308" s="8"/>
      <c r="CK308" s="8"/>
      <c r="CL308" s="8"/>
      <c r="CM308" s="15"/>
      <c r="CN308" s="15"/>
      <c r="CO308" s="15"/>
      <c r="CP308" s="15"/>
    </row>
    <row r="309" ht="14.25" customHeight="1">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15"/>
      <c r="BB309" s="15"/>
      <c r="BC309" s="15"/>
      <c r="BD309" s="15"/>
      <c r="BE309" s="15"/>
      <c r="BF309" s="15"/>
      <c r="BG309" s="15"/>
      <c r="BH309" s="15"/>
      <c r="BI309" s="15"/>
      <c r="BJ309" s="15"/>
      <c r="BK309" s="15"/>
      <c r="BL309" s="15"/>
      <c r="BM309" s="15"/>
      <c r="BN309" s="15"/>
      <c r="BO309" s="15"/>
      <c r="BP309" s="15"/>
      <c r="BQ309" s="15"/>
      <c r="BR309" s="15"/>
      <c r="BS309" s="15"/>
      <c r="BT309" s="15"/>
      <c r="BU309" s="15"/>
      <c r="BV309" s="15"/>
      <c r="BW309" s="15"/>
      <c r="BX309" s="15"/>
      <c r="BY309" s="15"/>
      <c r="BZ309" s="15"/>
      <c r="CA309" s="8"/>
      <c r="CB309" s="8"/>
      <c r="CC309" s="8"/>
      <c r="CD309" s="8"/>
      <c r="CE309" s="8"/>
      <c r="CF309" s="8"/>
      <c r="CG309" s="8"/>
      <c r="CH309" s="8"/>
      <c r="CI309" s="8"/>
      <c r="CJ309" s="8"/>
      <c r="CK309" s="8"/>
      <c r="CL309" s="8"/>
      <c r="CM309" s="15"/>
      <c r="CN309" s="15"/>
      <c r="CO309" s="15"/>
      <c r="CP309" s="15"/>
    </row>
    <row r="310" ht="14.25" customHeight="1">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c r="BC310" s="15"/>
      <c r="BD310" s="15"/>
      <c r="BE310" s="15"/>
      <c r="BF310" s="15"/>
      <c r="BG310" s="15"/>
      <c r="BH310" s="15"/>
      <c r="BI310" s="15"/>
      <c r="BJ310" s="15"/>
      <c r="BK310" s="15"/>
      <c r="BL310" s="15"/>
      <c r="BM310" s="15"/>
      <c r="BN310" s="15"/>
      <c r="BO310" s="15"/>
      <c r="BP310" s="15"/>
      <c r="BQ310" s="15"/>
      <c r="BR310" s="15"/>
      <c r="BS310" s="15"/>
      <c r="BT310" s="15"/>
      <c r="BU310" s="15"/>
      <c r="BV310" s="15"/>
      <c r="BW310" s="15"/>
      <c r="BX310" s="15"/>
      <c r="BY310" s="15"/>
      <c r="BZ310" s="15"/>
      <c r="CA310" s="8"/>
      <c r="CB310" s="8"/>
      <c r="CC310" s="8"/>
      <c r="CD310" s="8"/>
      <c r="CE310" s="8"/>
      <c r="CF310" s="8"/>
      <c r="CG310" s="8"/>
      <c r="CH310" s="8"/>
      <c r="CI310" s="8"/>
      <c r="CJ310" s="8"/>
      <c r="CK310" s="8"/>
      <c r="CL310" s="8"/>
      <c r="CM310" s="15"/>
      <c r="CN310" s="15"/>
      <c r="CO310" s="15"/>
      <c r="CP310" s="15"/>
    </row>
    <row r="311" ht="14.25" customHeight="1">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15"/>
      <c r="BB311" s="15"/>
      <c r="BC311" s="15"/>
      <c r="BD311" s="15"/>
      <c r="BE311" s="15"/>
      <c r="BF311" s="15"/>
      <c r="BG311" s="15"/>
      <c r="BH311" s="15"/>
      <c r="BI311" s="15"/>
      <c r="BJ311" s="15"/>
      <c r="BK311" s="15"/>
      <c r="BL311" s="15"/>
      <c r="BM311" s="15"/>
      <c r="BN311" s="15"/>
      <c r="BO311" s="15"/>
      <c r="BP311" s="15"/>
      <c r="BQ311" s="15"/>
      <c r="BR311" s="15"/>
      <c r="BS311" s="15"/>
      <c r="BT311" s="15"/>
      <c r="BU311" s="15"/>
      <c r="BV311" s="15"/>
      <c r="BW311" s="15"/>
      <c r="BX311" s="15"/>
      <c r="BY311" s="15"/>
      <c r="BZ311" s="15"/>
      <c r="CA311" s="8"/>
      <c r="CB311" s="8"/>
      <c r="CC311" s="8"/>
      <c r="CD311" s="8"/>
      <c r="CE311" s="8"/>
      <c r="CF311" s="8"/>
      <c r="CG311" s="8"/>
      <c r="CH311" s="8"/>
      <c r="CI311" s="8"/>
      <c r="CJ311" s="8"/>
      <c r="CK311" s="8"/>
      <c r="CL311" s="8"/>
      <c r="CM311" s="15"/>
      <c r="CN311" s="15"/>
      <c r="CO311" s="15"/>
      <c r="CP311" s="15"/>
    </row>
    <row r="312" ht="14.25" customHeight="1">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c r="BC312" s="15"/>
      <c r="BD312" s="15"/>
      <c r="BE312" s="15"/>
      <c r="BF312" s="15"/>
      <c r="BG312" s="15"/>
      <c r="BH312" s="15"/>
      <c r="BI312" s="15"/>
      <c r="BJ312" s="15"/>
      <c r="BK312" s="15"/>
      <c r="BL312" s="15"/>
      <c r="BM312" s="15"/>
      <c r="BN312" s="15"/>
      <c r="BO312" s="15"/>
      <c r="BP312" s="15"/>
      <c r="BQ312" s="15"/>
      <c r="BR312" s="15"/>
      <c r="BS312" s="15"/>
      <c r="BT312" s="15"/>
      <c r="BU312" s="15"/>
      <c r="BV312" s="15"/>
      <c r="BW312" s="15"/>
      <c r="BX312" s="15"/>
      <c r="BY312" s="15"/>
      <c r="BZ312" s="15"/>
      <c r="CA312" s="8"/>
      <c r="CB312" s="8"/>
      <c r="CC312" s="8"/>
      <c r="CD312" s="8"/>
      <c r="CE312" s="8"/>
      <c r="CF312" s="8"/>
      <c r="CG312" s="8"/>
      <c r="CH312" s="8"/>
      <c r="CI312" s="8"/>
      <c r="CJ312" s="8"/>
      <c r="CK312" s="8"/>
      <c r="CL312" s="8"/>
      <c r="CM312" s="15"/>
      <c r="CN312" s="15"/>
      <c r="CO312" s="15"/>
      <c r="CP312" s="15"/>
    </row>
    <row r="313" ht="14.25" customHeight="1">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8"/>
      <c r="CB313" s="8"/>
      <c r="CC313" s="8"/>
      <c r="CD313" s="8"/>
      <c r="CE313" s="8"/>
      <c r="CF313" s="8"/>
      <c r="CG313" s="8"/>
      <c r="CH313" s="8"/>
      <c r="CI313" s="8"/>
      <c r="CJ313" s="8"/>
      <c r="CK313" s="8"/>
      <c r="CL313" s="8"/>
      <c r="CM313" s="15"/>
      <c r="CN313" s="15"/>
      <c r="CO313" s="15"/>
      <c r="CP313" s="15"/>
    </row>
    <row r="314" ht="14.25" customHeight="1">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c r="BC314" s="15"/>
      <c r="BD314" s="15"/>
      <c r="BE314" s="15"/>
      <c r="BF314" s="15"/>
      <c r="BG314" s="15"/>
      <c r="BH314" s="15"/>
      <c r="BI314" s="15"/>
      <c r="BJ314" s="15"/>
      <c r="BK314" s="15"/>
      <c r="BL314" s="15"/>
      <c r="BM314" s="15"/>
      <c r="BN314" s="15"/>
      <c r="BO314" s="15"/>
      <c r="BP314" s="15"/>
      <c r="BQ314" s="15"/>
      <c r="BR314" s="15"/>
      <c r="BS314" s="15"/>
      <c r="BT314" s="15"/>
      <c r="BU314" s="15"/>
      <c r="BV314" s="15"/>
      <c r="BW314" s="15"/>
      <c r="BX314" s="15"/>
      <c r="BY314" s="15"/>
      <c r="BZ314" s="15"/>
      <c r="CA314" s="8"/>
      <c r="CB314" s="8"/>
      <c r="CC314" s="8"/>
      <c r="CD314" s="8"/>
      <c r="CE314" s="8"/>
      <c r="CF314" s="8"/>
      <c r="CG314" s="8"/>
      <c r="CH314" s="8"/>
      <c r="CI314" s="8"/>
      <c r="CJ314" s="8"/>
      <c r="CK314" s="8"/>
      <c r="CL314" s="8"/>
      <c r="CM314" s="15"/>
      <c r="CN314" s="15"/>
      <c r="CO314" s="15"/>
      <c r="CP314" s="15"/>
    </row>
    <row r="315" ht="14.25" customHeight="1">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c r="AY315" s="15"/>
      <c r="AZ315" s="15"/>
      <c r="BA315" s="15"/>
      <c r="BB315" s="15"/>
      <c r="BC315" s="15"/>
      <c r="BD315" s="15"/>
      <c r="BE315" s="15"/>
      <c r="BF315" s="15"/>
      <c r="BG315" s="15"/>
      <c r="BH315" s="15"/>
      <c r="BI315" s="15"/>
      <c r="BJ315" s="15"/>
      <c r="BK315" s="15"/>
      <c r="BL315" s="15"/>
      <c r="BM315" s="15"/>
      <c r="BN315" s="15"/>
      <c r="BO315" s="15"/>
      <c r="BP315" s="15"/>
      <c r="BQ315" s="15"/>
      <c r="BR315" s="15"/>
      <c r="BS315" s="15"/>
      <c r="BT315" s="15"/>
      <c r="BU315" s="15"/>
      <c r="BV315" s="15"/>
      <c r="BW315" s="15"/>
      <c r="BX315" s="15"/>
      <c r="BY315" s="15"/>
      <c r="BZ315" s="15"/>
      <c r="CA315" s="8"/>
      <c r="CB315" s="8"/>
      <c r="CC315" s="8"/>
      <c r="CD315" s="8"/>
      <c r="CE315" s="8"/>
      <c r="CF315" s="8"/>
      <c r="CG315" s="8"/>
      <c r="CH315" s="8"/>
      <c r="CI315" s="8"/>
      <c r="CJ315" s="8"/>
      <c r="CK315" s="8"/>
      <c r="CL315" s="8"/>
      <c r="CM315" s="15"/>
      <c r="CN315" s="15"/>
      <c r="CO315" s="15"/>
      <c r="CP315" s="15"/>
    </row>
    <row r="316" ht="14.25" customHeight="1">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BW316" s="15"/>
      <c r="BX316" s="15"/>
      <c r="BY316" s="15"/>
      <c r="BZ316" s="15"/>
      <c r="CA316" s="8"/>
      <c r="CB316" s="8"/>
      <c r="CC316" s="8"/>
      <c r="CD316" s="8"/>
      <c r="CE316" s="8"/>
      <c r="CF316" s="8"/>
      <c r="CG316" s="8"/>
      <c r="CH316" s="8"/>
      <c r="CI316" s="8"/>
      <c r="CJ316" s="8"/>
      <c r="CK316" s="8"/>
      <c r="CL316" s="8"/>
      <c r="CM316" s="15"/>
      <c r="CN316" s="15"/>
      <c r="CO316" s="15"/>
      <c r="CP316" s="15"/>
    </row>
    <row r="317" ht="14.25" customHeight="1">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BW317" s="15"/>
      <c r="BX317" s="15"/>
      <c r="BY317" s="15"/>
      <c r="BZ317" s="15"/>
      <c r="CA317" s="8"/>
      <c r="CB317" s="8"/>
      <c r="CC317" s="8"/>
      <c r="CD317" s="8"/>
      <c r="CE317" s="8"/>
      <c r="CF317" s="8"/>
      <c r="CG317" s="8"/>
      <c r="CH317" s="8"/>
      <c r="CI317" s="8"/>
      <c r="CJ317" s="8"/>
      <c r="CK317" s="8"/>
      <c r="CL317" s="8"/>
      <c r="CM317" s="15"/>
      <c r="CN317" s="15"/>
      <c r="CO317" s="15"/>
      <c r="CP317" s="15"/>
    </row>
    <row r="318" ht="14.25" customHeight="1">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BN318" s="15"/>
      <c r="BO318" s="15"/>
      <c r="BP318" s="15"/>
      <c r="BQ318" s="15"/>
      <c r="BR318" s="15"/>
      <c r="BS318" s="15"/>
      <c r="BT318" s="15"/>
      <c r="BU318" s="15"/>
      <c r="BV318" s="15"/>
      <c r="BW318" s="15"/>
      <c r="BX318" s="15"/>
      <c r="BY318" s="15"/>
      <c r="BZ318" s="15"/>
      <c r="CA318" s="8"/>
      <c r="CB318" s="8"/>
      <c r="CC318" s="8"/>
      <c r="CD318" s="8"/>
      <c r="CE318" s="8"/>
      <c r="CF318" s="8"/>
      <c r="CG318" s="8"/>
      <c r="CH318" s="8"/>
      <c r="CI318" s="8"/>
      <c r="CJ318" s="8"/>
      <c r="CK318" s="8"/>
      <c r="CL318" s="8"/>
      <c r="CM318" s="15"/>
      <c r="CN318" s="15"/>
      <c r="CO318" s="15"/>
      <c r="CP318" s="15"/>
    </row>
    <row r="319" ht="14.25" customHeight="1">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BW319" s="15"/>
      <c r="BX319" s="15"/>
      <c r="BY319" s="15"/>
      <c r="BZ319" s="15"/>
      <c r="CA319" s="8"/>
      <c r="CB319" s="8"/>
      <c r="CC319" s="8"/>
      <c r="CD319" s="8"/>
      <c r="CE319" s="8"/>
      <c r="CF319" s="8"/>
      <c r="CG319" s="8"/>
      <c r="CH319" s="8"/>
      <c r="CI319" s="8"/>
      <c r="CJ319" s="8"/>
      <c r="CK319" s="8"/>
      <c r="CL319" s="8"/>
      <c r="CM319" s="15"/>
      <c r="CN319" s="15"/>
      <c r="CO319" s="15"/>
      <c r="CP319" s="15"/>
    </row>
    <row r="320" ht="14.25" customHeight="1">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BW320" s="15"/>
      <c r="BX320" s="15"/>
      <c r="BY320" s="15"/>
      <c r="BZ320" s="15"/>
      <c r="CA320" s="8"/>
      <c r="CB320" s="8"/>
      <c r="CC320" s="8"/>
      <c r="CD320" s="8"/>
      <c r="CE320" s="8"/>
      <c r="CF320" s="8"/>
      <c r="CG320" s="8"/>
      <c r="CH320" s="8"/>
      <c r="CI320" s="8"/>
      <c r="CJ320" s="8"/>
      <c r="CK320" s="8"/>
      <c r="CL320" s="8"/>
      <c r="CM320" s="15"/>
      <c r="CN320" s="15"/>
      <c r="CO320" s="15"/>
      <c r="CP320" s="15"/>
    </row>
    <row r="321" ht="14.25" customHeight="1">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BN321" s="15"/>
      <c r="BO321" s="15"/>
      <c r="BP321" s="15"/>
      <c r="BQ321" s="15"/>
      <c r="BR321" s="15"/>
      <c r="BS321" s="15"/>
      <c r="BT321" s="15"/>
      <c r="BU321" s="15"/>
      <c r="BV321" s="15"/>
      <c r="BW321" s="15"/>
      <c r="BX321" s="15"/>
      <c r="BY321" s="15"/>
      <c r="BZ321" s="15"/>
      <c r="CA321" s="8"/>
      <c r="CB321" s="8"/>
      <c r="CC321" s="8"/>
      <c r="CD321" s="8"/>
      <c r="CE321" s="8"/>
      <c r="CF321" s="8"/>
      <c r="CG321" s="8"/>
      <c r="CH321" s="8"/>
      <c r="CI321" s="8"/>
      <c r="CJ321" s="8"/>
      <c r="CK321" s="8"/>
      <c r="CL321" s="8"/>
      <c r="CM321" s="15"/>
      <c r="CN321" s="15"/>
      <c r="CO321" s="15"/>
      <c r="CP321" s="15"/>
    </row>
    <row r="322" ht="14.25" customHeight="1">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X322" s="15"/>
      <c r="BY322" s="15"/>
      <c r="BZ322" s="15"/>
      <c r="CA322" s="8"/>
      <c r="CB322" s="8"/>
      <c r="CC322" s="8"/>
      <c r="CD322" s="8"/>
      <c r="CE322" s="8"/>
      <c r="CF322" s="8"/>
      <c r="CG322" s="8"/>
      <c r="CH322" s="8"/>
      <c r="CI322" s="8"/>
      <c r="CJ322" s="8"/>
      <c r="CK322" s="8"/>
      <c r="CL322" s="8"/>
      <c r="CM322" s="15"/>
      <c r="CN322" s="15"/>
      <c r="CO322" s="15"/>
      <c r="CP322" s="15"/>
    </row>
    <row r="323" ht="14.25" customHeight="1">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5"/>
      <c r="BC323" s="15"/>
      <c r="BD323" s="15"/>
      <c r="BE323" s="15"/>
      <c r="BF323" s="15"/>
      <c r="BG323" s="15"/>
      <c r="BH323" s="15"/>
      <c r="BI323" s="15"/>
      <c r="BJ323" s="15"/>
      <c r="BK323" s="15"/>
      <c r="BL323" s="15"/>
      <c r="BM323" s="15"/>
      <c r="BN323" s="15"/>
      <c r="BO323" s="15"/>
      <c r="BP323" s="15"/>
      <c r="BQ323" s="15"/>
      <c r="BR323" s="15"/>
      <c r="BS323" s="15"/>
      <c r="BT323" s="15"/>
      <c r="BU323" s="15"/>
      <c r="BV323" s="15"/>
      <c r="BW323" s="15"/>
      <c r="BX323" s="15"/>
      <c r="BY323" s="15"/>
      <c r="BZ323" s="15"/>
      <c r="CA323" s="8"/>
      <c r="CB323" s="8"/>
      <c r="CC323" s="8"/>
      <c r="CD323" s="8"/>
      <c r="CE323" s="8"/>
      <c r="CF323" s="8"/>
      <c r="CG323" s="8"/>
      <c r="CH323" s="8"/>
      <c r="CI323" s="8"/>
      <c r="CJ323" s="8"/>
      <c r="CK323" s="8"/>
      <c r="CL323" s="8"/>
      <c r="CM323" s="15"/>
      <c r="CN323" s="15"/>
      <c r="CO323" s="15"/>
      <c r="CP323" s="15"/>
    </row>
    <row r="324" ht="14.25" customHeight="1">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BW324" s="15"/>
      <c r="BX324" s="15"/>
      <c r="BY324" s="15"/>
      <c r="BZ324" s="15"/>
      <c r="CA324" s="8"/>
      <c r="CB324" s="8"/>
      <c r="CC324" s="8"/>
      <c r="CD324" s="8"/>
      <c r="CE324" s="8"/>
      <c r="CF324" s="8"/>
      <c r="CG324" s="8"/>
      <c r="CH324" s="8"/>
      <c r="CI324" s="8"/>
      <c r="CJ324" s="8"/>
      <c r="CK324" s="8"/>
      <c r="CL324" s="8"/>
      <c r="CM324" s="15"/>
      <c r="CN324" s="15"/>
      <c r="CO324" s="15"/>
      <c r="CP324" s="15"/>
    </row>
    <row r="325" ht="14.25" customHeight="1">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c r="BT325" s="15"/>
      <c r="BU325" s="15"/>
      <c r="BV325" s="15"/>
      <c r="BW325" s="15"/>
      <c r="BX325" s="15"/>
      <c r="BY325" s="15"/>
      <c r="BZ325" s="15"/>
      <c r="CA325" s="8"/>
      <c r="CB325" s="8"/>
      <c r="CC325" s="8"/>
      <c r="CD325" s="8"/>
      <c r="CE325" s="8"/>
      <c r="CF325" s="8"/>
      <c r="CG325" s="8"/>
      <c r="CH325" s="8"/>
      <c r="CI325" s="8"/>
      <c r="CJ325" s="8"/>
      <c r="CK325" s="8"/>
      <c r="CL325" s="8"/>
      <c r="CM325" s="15"/>
      <c r="CN325" s="15"/>
      <c r="CO325" s="15"/>
      <c r="CP325" s="15"/>
    </row>
    <row r="326" ht="14.25" customHeight="1">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BN326" s="15"/>
      <c r="BO326" s="15"/>
      <c r="BP326" s="15"/>
      <c r="BQ326" s="15"/>
      <c r="BR326" s="15"/>
      <c r="BS326" s="15"/>
      <c r="BT326" s="15"/>
      <c r="BU326" s="15"/>
      <c r="BV326" s="15"/>
      <c r="BW326" s="15"/>
      <c r="BX326" s="15"/>
      <c r="BY326" s="15"/>
      <c r="BZ326" s="15"/>
      <c r="CA326" s="8"/>
      <c r="CB326" s="8"/>
      <c r="CC326" s="8"/>
      <c r="CD326" s="8"/>
      <c r="CE326" s="8"/>
      <c r="CF326" s="8"/>
      <c r="CG326" s="8"/>
      <c r="CH326" s="8"/>
      <c r="CI326" s="8"/>
      <c r="CJ326" s="8"/>
      <c r="CK326" s="8"/>
      <c r="CL326" s="8"/>
      <c r="CM326" s="15"/>
      <c r="CN326" s="15"/>
      <c r="CO326" s="15"/>
      <c r="CP326" s="15"/>
    </row>
    <row r="327" ht="14.25" customHeight="1">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15"/>
      <c r="BB327" s="15"/>
      <c r="BC327" s="15"/>
      <c r="BD327" s="15"/>
      <c r="BE327" s="15"/>
      <c r="BF327" s="15"/>
      <c r="BG327" s="15"/>
      <c r="BH327" s="15"/>
      <c r="BI327" s="15"/>
      <c r="BJ327" s="15"/>
      <c r="BK327" s="15"/>
      <c r="BL327" s="15"/>
      <c r="BM327" s="15"/>
      <c r="BN327" s="15"/>
      <c r="BO327" s="15"/>
      <c r="BP327" s="15"/>
      <c r="BQ327" s="15"/>
      <c r="BR327" s="15"/>
      <c r="BS327" s="15"/>
      <c r="BT327" s="15"/>
      <c r="BU327" s="15"/>
      <c r="BV327" s="15"/>
      <c r="BW327" s="15"/>
      <c r="BX327" s="15"/>
      <c r="BY327" s="15"/>
      <c r="BZ327" s="15"/>
      <c r="CA327" s="8"/>
      <c r="CB327" s="8"/>
      <c r="CC327" s="8"/>
      <c r="CD327" s="8"/>
      <c r="CE327" s="8"/>
      <c r="CF327" s="8"/>
      <c r="CG327" s="8"/>
      <c r="CH327" s="8"/>
      <c r="CI327" s="8"/>
      <c r="CJ327" s="8"/>
      <c r="CK327" s="8"/>
      <c r="CL327" s="8"/>
      <c r="CM327" s="15"/>
      <c r="CN327" s="15"/>
      <c r="CO327" s="15"/>
      <c r="CP327" s="15"/>
    </row>
    <row r="328" ht="14.25" customHeight="1">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c r="BC328" s="15"/>
      <c r="BD328" s="15"/>
      <c r="BE328" s="15"/>
      <c r="BF328" s="15"/>
      <c r="BG328" s="15"/>
      <c r="BH328" s="15"/>
      <c r="BI328" s="15"/>
      <c r="BJ328" s="15"/>
      <c r="BK328" s="15"/>
      <c r="BL328" s="15"/>
      <c r="BM328" s="15"/>
      <c r="BN328" s="15"/>
      <c r="BO328" s="15"/>
      <c r="BP328" s="15"/>
      <c r="BQ328" s="15"/>
      <c r="BR328" s="15"/>
      <c r="BS328" s="15"/>
      <c r="BT328" s="15"/>
      <c r="BU328" s="15"/>
      <c r="BV328" s="15"/>
      <c r="BW328" s="15"/>
      <c r="BX328" s="15"/>
      <c r="BY328" s="15"/>
      <c r="BZ328" s="15"/>
      <c r="CA328" s="8"/>
      <c r="CB328" s="8"/>
      <c r="CC328" s="8"/>
      <c r="CD328" s="8"/>
      <c r="CE328" s="8"/>
      <c r="CF328" s="8"/>
      <c r="CG328" s="8"/>
      <c r="CH328" s="8"/>
      <c r="CI328" s="8"/>
      <c r="CJ328" s="8"/>
      <c r="CK328" s="8"/>
      <c r="CL328" s="8"/>
      <c r="CM328" s="15"/>
      <c r="CN328" s="15"/>
      <c r="CO328" s="15"/>
      <c r="CP328" s="15"/>
    </row>
    <row r="329" ht="14.25" customHeight="1">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15"/>
      <c r="BB329" s="15"/>
      <c r="BC329" s="15"/>
      <c r="BD329" s="15"/>
      <c r="BE329" s="15"/>
      <c r="BF329" s="15"/>
      <c r="BG329" s="15"/>
      <c r="BH329" s="15"/>
      <c r="BI329" s="15"/>
      <c r="BJ329" s="15"/>
      <c r="BK329" s="15"/>
      <c r="BL329" s="15"/>
      <c r="BM329" s="15"/>
      <c r="BN329" s="15"/>
      <c r="BO329" s="15"/>
      <c r="BP329" s="15"/>
      <c r="BQ329" s="15"/>
      <c r="BR329" s="15"/>
      <c r="BS329" s="15"/>
      <c r="BT329" s="15"/>
      <c r="BU329" s="15"/>
      <c r="BV329" s="15"/>
      <c r="BW329" s="15"/>
      <c r="BX329" s="15"/>
      <c r="BY329" s="15"/>
      <c r="BZ329" s="15"/>
      <c r="CA329" s="8"/>
      <c r="CB329" s="8"/>
      <c r="CC329" s="8"/>
      <c r="CD329" s="8"/>
      <c r="CE329" s="8"/>
      <c r="CF329" s="8"/>
      <c r="CG329" s="8"/>
      <c r="CH329" s="8"/>
      <c r="CI329" s="8"/>
      <c r="CJ329" s="8"/>
      <c r="CK329" s="8"/>
      <c r="CL329" s="8"/>
      <c r="CM329" s="15"/>
      <c r="CN329" s="15"/>
      <c r="CO329" s="15"/>
      <c r="CP329" s="15"/>
    </row>
    <row r="330" ht="14.25" customHeight="1">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BW330" s="15"/>
      <c r="BX330" s="15"/>
      <c r="BY330" s="15"/>
      <c r="BZ330" s="15"/>
      <c r="CA330" s="8"/>
      <c r="CB330" s="8"/>
      <c r="CC330" s="8"/>
      <c r="CD330" s="8"/>
      <c r="CE330" s="8"/>
      <c r="CF330" s="8"/>
      <c r="CG330" s="8"/>
      <c r="CH330" s="8"/>
      <c r="CI330" s="8"/>
      <c r="CJ330" s="8"/>
      <c r="CK330" s="8"/>
      <c r="CL330" s="8"/>
      <c r="CM330" s="15"/>
      <c r="CN330" s="15"/>
      <c r="CO330" s="15"/>
      <c r="CP330" s="15"/>
    </row>
    <row r="331" ht="14.25" customHeight="1">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BW331" s="15"/>
      <c r="BX331" s="15"/>
      <c r="BY331" s="15"/>
      <c r="BZ331" s="15"/>
      <c r="CA331" s="8"/>
      <c r="CB331" s="8"/>
      <c r="CC331" s="8"/>
      <c r="CD331" s="8"/>
      <c r="CE331" s="8"/>
      <c r="CF331" s="8"/>
      <c r="CG331" s="8"/>
      <c r="CH331" s="8"/>
      <c r="CI331" s="8"/>
      <c r="CJ331" s="8"/>
      <c r="CK331" s="8"/>
      <c r="CL331" s="8"/>
      <c r="CM331" s="15"/>
      <c r="CN331" s="15"/>
      <c r="CO331" s="15"/>
      <c r="CP331" s="15"/>
    </row>
    <row r="332" ht="14.25" customHeight="1">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BW332" s="15"/>
      <c r="BX332" s="15"/>
      <c r="BY332" s="15"/>
      <c r="BZ332" s="15"/>
      <c r="CA332" s="8"/>
      <c r="CB332" s="8"/>
      <c r="CC332" s="8"/>
      <c r="CD332" s="8"/>
      <c r="CE332" s="8"/>
      <c r="CF332" s="8"/>
      <c r="CG332" s="8"/>
      <c r="CH332" s="8"/>
      <c r="CI332" s="8"/>
      <c r="CJ332" s="8"/>
      <c r="CK332" s="8"/>
      <c r="CL332" s="8"/>
      <c r="CM332" s="15"/>
      <c r="CN332" s="15"/>
      <c r="CO332" s="15"/>
      <c r="CP332" s="15"/>
    </row>
    <row r="333" ht="14.25" customHeight="1">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BW333" s="15"/>
      <c r="BX333" s="15"/>
      <c r="BY333" s="15"/>
      <c r="BZ333" s="15"/>
      <c r="CA333" s="8"/>
      <c r="CB333" s="8"/>
      <c r="CC333" s="8"/>
      <c r="CD333" s="8"/>
      <c r="CE333" s="8"/>
      <c r="CF333" s="8"/>
      <c r="CG333" s="8"/>
      <c r="CH333" s="8"/>
      <c r="CI333" s="8"/>
      <c r="CJ333" s="8"/>
      <c r="CK333" s="8"/>
      <c r="CL333" s="8"/>
      <c r="CM333" s="15"/>
      <c r="CN333" s="15"/>
      <c r="CO333" s="15"/>
      <c r="CP333" s="15"/>
    </row>
    <row r="334" ht="14.25" customHeight="1">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BW334" s="15"/>
      <c r="BX334" s="15"/>
      <c r="BY334" s="15"/>
      <c r="BZ334" s="15"/>
      <c r="CA334" s="8"/>
      <c r="CB334" s="8"/>
      <c r="CC334" s="8"/>
      <c r="CD334" s="8"/>
      <c r="CE334" s="8"/>
      <c r="CF334" s="8"/>
      <c r="CG334" s="8"/>
      <c r="CH334" s="8"/>
      <c r="CI334" s="8"/>
      <c r="CJ334" s="8"/>
      <c r="CK334" s="8"/>
      <c r="CL334" s="8"/>
      <c r="CM334" s="15"/>
      <c r="CN334" s="15"/>
      <c r="CO334" s="15"/>
      <c r="CP334" s="15"/>
    </row>
    <row r="335" ht="14.25" customHeight="1">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BN335" s="15"/>
      <c r="BO335" s="15"/>
      <c r="BP335" s="15"/>
      <c r="BQ335" s="15"/>
      <c r="BR335" s="15"/>
      <c r="BS335" s="15"/>
      <c r="BT335" s="15"/>
      <c r="BU335" s="15"/>
      <c r="BV335" s="15"/>
      <c r="BW335" s="15"/>
      <c r="BX335" s="15"/>
      <c r="BY335" s="15"/>
      <c r="BZ335" s="15"/>
      <c r="CA335" s="8"/>
      <c r="CB335" s="8"/>
      <c r="CC335" s="8"/>
      <c r="CD335" s="8"/>
      <c r="CE335" s="8"/>
      <c r="CF335" s="8"/>
      <c r="CG335" s="8"/>
      <c r="CH335" s="8"/>
      <c r="CI335" s="8"/>
      <c r="CJ335" s="8"/>
      <c r="CK335" s="8"/>
      <c r="CL335" s="8"/>
      <c r="CM335" s="15"/>
      <c r="CN335" s="15"/>
      <c r="CO335" s="15"/>
      <c r="CP335" s="15"/>
    </row>
    <row r="336" ht="14.25" customHeight="1">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BW336" s="15"/>
      <c r="BX336" s="15"/>
      <c r="BY336" s="15"/>
      <c r="BZ336" s="15"/>
      <c r="CA336" s="8"/>
      <c r="CB336" s="8"/>
      <c r="CC336" s="8"/>
      <c r="CD336" s="8"/>
      <c r="CE336" s="8"/>
      <c r="CF336" s="8"/>
      <c r="CG336" s="8"/>
      <c r="CH336" s="8"/>
      <c r="CI336" s="8"/>
      <c r="CJ336" s="8"/>
      <c r="CK336" s="8"/>
      <c r="CL336" s="8"/>
      <c r="CM336" s="15"/>
      <c r="CN336" s="15"/>
      <c r="CO336" s="15"/>
      <c r="CP336" s="15"/>
    </row>
    <row r="337" ht="14.25" customHeight="1">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BN337" s="15"/>
      <c r="BO337" s="15"/>
      <c r="BP337" s="15"/>
      <c r="BQ337" s="15"/>
      <c r="BR337" s="15"/>
      <c r="BS337" s="15"/>
      <c r="BT337" s="15"/>
      <c r="BU337" s="15"/>
      <c r="BV337" s="15"/>
      <c r="BW337" s="15"/>
      <c r="BX337" s="15"/>
      <c r="BY337" s="15"/>
      <c r="BZ337" s="15"/>
      <c r="CA337" s="8"/>
      <c r="CB337" s="8"/>
      <c r="CC337" s="8"/>
      <c r="CD337" s="8"/>
      <c r="CE337" s="8"/>
      <c r="CF337" s="8"/>
      <c r="CG337" s="8"/>
      <c r="CH337" s="8"/>
      <c r="CI337" s="8"/>
      <c r="CJ337" s="8"/>
      <c r="CK337" s="8"/>
      <c r="CL337" s="8"/>
      <c r="CM337" s="15"/>
      <c r="CN337" s="15"/>
      <c r="CO337" s="15"/>
      <c r="CP337" s="15"/>
    </row>
    <row r="338" ht="14.25" customHeight="1">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c r="BC338" s="15"/>
      <c r="BD338" s="15"/>
      <c r="BE338" s="15"/>
      <c r="BF338" s="15"/>
      <c r="BG338" s="15"/>
      <c r="BH338" s="15"/>
      <c r="BI338" s="15"/>
      <c r="BJ338" s="15"/>
      <c r="BK338" s="15"/>
      <c r="BL338" s="15"/>
      <c r="BM338" s="15"/>
      <c r="BN338" s="15"/>
      <c r="BO338" s="15"/>
      <c r="BP338" s="15"/>
      <c r="BQ338" s="15"/>
      <c r="BR338" s="15"/>
      <c r="BS338" s="15"/>
      <c r="BT338" s="15"/>
      <c r="BU338" s="15"/>
      <c r="BV338" s="15"/>
      <c r="BW338" s="15"/>
      <c r="BX338" s="15"/>
      <c r="BY338" s="15"/>
      <c r="BZ338" s="15"/>
      <c r="CA338" s="8"/>
      <c r="CB338" s="8"/>
      <c r="CC338" s="8"/>
      <c r="CD338" s="8"/>
      <c r="CE338" s="8"/>
      <c r="CF338" s="8"/>
      <c r="CG338" s="8"/>
      <c r="CH338" s="8"/>
      <c r="CI338" s="8"/>
      <c r="CJ338" s="8"/>
      <c r="CK338" s="8"/>
      <c r="CL338" s="8"/>
      <c r="CM338" s="15"/>
      <c r="CN338" s="15"/>
      <c r="CO338" s="15"/>
      <c r="CP338" s="15"/>
    </row>
    <row r="339" ht="14.25" customHeight="1">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W339" s="15"/>
      <c r="BX339" s="15"/>
      <c r="BY339" s="15"/>
      <c r="BZ339" s="15"/>
      <c r="CA339" s="8"/>
      <c r="CB339" s="8"/>
      <c r="CC339" s="8"/>
      <c r="CD339" s="8"/>
      <c r="CE339" s="8"/>
      <c r="CF339" s="8"/>
      <c r="CG339" s="8"/>
      <c r="CH339" s="8"/>
      <c r="CI339" s="8"/>
      <c r="CJ339" s="8"/>
      <c r="CK339" s="8"/>
      <c r="CL339" s="8"/>
      <c r="CM339" s="15"/>
      <c r="CN339" s="15"/>
      <c r="CO339" s="15"/>
      <c r="CP339" s="15"/>
    </row>
    <row r="340" ht="14.25" customHeight="1">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W340" s="15"/>
      <c r="BX340" s="15"/>
      <c r="BY340" s="15"/>
      <c r="BZ340" s="15"/>
      <c r="CA340" s="8"/>
      <c r="CB340" s="8"/>
      <c r="CC340" s="8"/>
      <c r="CD340" s="8"/>
      <c r="CE340" s="8"/>
      <c r="CF340" s="8"/>
      <c r="CG340" s="8"/>
      <c r="CH340" s="8"/>
      <c r="CI340" s="8"/>
      <c r="CJ340" s="8"/>
      <c r="CK340" s="8"/>
      <c r="CL340" s="8"/>
      <c r="CM340" s="15"/>
      <c r="CN340" s="15"/>
      <c r="CO340" s="15"/>
      <c r="CP340" s="15"/>
    </row>
    <row r="341" ht="14.25" customHeight="1">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N341" s="15"/>
      <c r="BO341" s="15"/>
      <c r="BP341" s="15"/>
      <c r="BQ341" s="15"/>
      <c r="BR341" s="15"/>
      <c r="BS341" s="15"/>
      <c r="BT341" s="15"/>
      <c r="BU341" s="15"/>
      <c r="BV341" s="15"/>
      <c r="BW341" s="15"/>
      <c r="BX341" s="15"/>
      <c r="BY341" s="15"/>
      <c r="BZ341" s="15"/>
      <c r="CA341" s="8"/>
      <c r="CB341" s="8"/>
      <c r="CC341" s="8"/>
      <c r="CD341" s="8"/>
      <c r="CE341" s="8"/>
      <c r="CF341" s="8"/>
      <c r="CG341" s="8"/>
      <c r="CH341" s="8"/>
      <c r="CI341" s="8"/>
      <c r="CJ341" s="8"/>
      <c r="CK341" s="8"/>
      <c r="CL341" s="8"/>
      <c r="CM341" s="15"/>
      <c r="CN341" s="15"/>
      <c r="CO341" s="15"/>
      <c r="CP341" s="15"/>
    </row>
    <row r="342" ht="14.25" customHeight="1">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BW342" s="15"/>
      <c r="BX342" s="15"/>
      <c r="BY342" s="15"/>
      <c r="BZ342" s="15"/>
      <c r="CA342" s="8"/>
      <c r="CB342" s="8"/>
      <c r="CC342" s="8"/>
      <c r="CD342" s="8"/>
      <c r="CE342" s="8"/>
      <c r="CF342" s="8"/>
      <c r="CG342" s="8"/>
      <c r="CH342" s="8"/>
      <c r="CI342" s="8"/>
      <c r="CJ342" s="8"/>
      <c r="CK342" s="8"/>
      <c r="CL342" s="8"/>
      <c r="CM342" s="15"/>
      <c r="CN342" s="15"/>
      <c r="CO342" s="15"/>
      <c r="CP342" s="15"/>
    </row>
    <row r="343" ht="14.25" customHeight="1">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BN343" s="15"/>
      <c r="BO343" s="15"/>
      <c r="BP343" s="15"/>
      <c r="BQ343" s="15"/>
      <c r="BR343" s="15"/>
      <c r="BS343" s="15"/>
      <c r="BT343" s="15"/>
      <c r="BU343" s="15"/>
      <c r="BV343" s="15"/>
      <c r="BW343" s="15"/>
      <c r="BX343" s="15"/>
      <c r="BY343" s="15"/>
      <c r="BZ343" s="15"/>
      <c r="CA343" s="8"/>
      <c r="CB343" s="8"/>
      <c r="CC343" s="8"/>
      <c r="CD343" s="8"/>
      <c r="CE343" s="8"/>
      <c r="CF343" s="8"/>
      <c r="CG343" s="8"/>
      <c r="CH343" s="8"/>
      <c r="CI343" s="8"/>
      <c r="CJ343" s="8"/>
      <c r="CK343" s="8"/>
      <c r="CL343" s="8"/>
      <c r="CM343" s="15"/>
      <c r="CN343" s="15"/>
      <c r="CO343" s="15"/>
      <c r="CP343" s="15"/>
    </row>
    <row r="344" ht="14.25" customHeight="1">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c r="BC344" s="15"/>
      <c r="BD344" s="15"/>
      <c r="BE344" s="15"/>
      <c r="BF344" s="15"/>
      <c r="BG344" s="15"/>
      <c r="BH344" s="15"/>
      <c r="BI344" s="15"/>
      <c r="BJ344" s="15"/>
      <c r="BK344" s="15"/>
      <c r="BL344" s="15"/>
      <c r="BM344" s="15"/>
      <c r="BN344" s="15"/>
      <c r="BO344" s="15"/>
      <c r="BP344" s="15"/>
      <c r="BQ344" s="15"/>
      <c r="BR344" s="15"/>
      <c r="BS344" s="15"/>
      <c r="BT344" s="15"/>
      <c r="BU344" s="15"/>
      <c r="BV344" s="15"/>
      <c r="BW344" s="15"/>
      <c r="BX344" s="15"/>
      <c r="BY344" s="15"/>
      <c r="BZ344" s="15"/>
      <c r="CA344" s="8"/>
      <c r="CB344" s="8"/>
      <c r="CC344" s="8"/>
      <c r="CD344" s="8"/>
      <c r="CE344" s="8"/>
      <c r="CF344" s="8"/>
      <c r="CG344" s="8"/>
      <c r="CH344" s="8"/>
      <c r="CI344" s="8"/>
      <c r="CJ344" s="8"/>
      <c r="CK344" s="8"/>
      <c r="CL344" s="8"/>
      <c r="CM344" s="15"/>
      <c r="CN344" s="15"/>
      <c r="CO344" s="15"/>
      <c r="CP344" s="15"/>
    </row>
    <row r="345" ht="14.25" customHeight="1">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15"/>
      <c r="BB345" s="15"/>
      <c r="BC345" s="15"/>
      <c r="BD345" s="15"/>
      <c r="BE345" s="15"/>
      <c r="BF345" s="15"/>
      <c r="BG345" s="15"/>
      <c r="BH345" s="15"/>
      <c r="BI345" s="15"/>
      <c r="BJ345" s="15"/>
      <c r="BK345" s="15"/>
      <c r="BL345" s="15"/>
      <c r="BM345" s="15"/>
      <c r="BN345" s="15"/>
      <c r="BO345" s="15"/>
      <c r="BP345" s="15"/>
      <c r="BQ345" s="15"/>
      <c r="BR345" s="15"/>
      <c r="BS345" s="15"/>
      <c r="BT345" s="15"/>
      <c r="BU345" s="15"/>
      <c r="BV345" s="15"/>
      <c r="BW345" s="15"/>
      <c r="BX345" s="15"/>
      <c r="BY345" s="15"/>
      <c r="BZ345" s="15"/>
      <c r="CA345" s="8"/>
      <c r="CB345" s="8"/>
      <c r="CC345" s="8"/>
      <c r="CD345" s="8"/>
      <c r="CE345" s="8"/>
      <c r="CF345" s="8"/>
      <c r="CG345" s="8"/>
      <c r="CH345" s="8"/>
      <c r="CI345" s="8"/>
      <c r="CJ345" s="8"/>
      <c r="CK345" s="8"/>
      <c r="CL345" s="8"/>
      <c r="CM345" s="15"/>
      <c r="CN345" s="15"/>
      <c r="CO345" s="15"/>
      <c r="CP345" s="15"/>
    </row>
    <row r="346" ht="14.25" customHeight="1">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c r="BC346" s="15"/>
      <c r="BD346" s="15"/>
      <c r="BE346" s="15"/>
      <c r="BF346" s="15"/>
      <c r="BG346" s="15"/>
      <c r="BH346" s="15"/>
      <c r="BI346" s="15"/>
      <c r="BJ346" s="15"/>
      <c r="BK346" s="15"/>
      <c r="BL346" s="15"/>
      <c r="BM346" s="15"/>
      <c r="BN346" s="15"/>
      <c r="BO346" s="15"/>
      <c r="BP346" s="15"/>
      <c r="BQ346" s="15"/>
      <c r="BR346" s="15"/>
      <c r="BS346" s="15"/>
      <c r="BT346" s="15"/>
      <c r="BU346" s="15"/>
      <c r="BV346" s="15"/>
      <c r="BW346" s="15"/>
      <c r="BX346" s="15"/>
      <c r="BY346" s="15"/>
      <c r="BZ346" s="15"/>
      <c r="CA346" s="8"/>
      <c r="CB346" s="8"/>
      <c r="CC346" s="8"/>
      <c r="CD346" s="8"/>
      <c r="CE346" s="8"/>
      <c r="CF346" s="8"/>
      <c r="CG346" s="8"/>
      <c r="CH346" s="8"/>
      <c r="CI346" s="8"/>
      <c r="CJ346" s="8"/>
      <c r="CK346" s="8"/>
      <c r="CL346" s="8"/>
      <c r="CM346" s="15"/>
      <c r="CN346" s="15"/>
      <c r="CO346" s="15"/>
      <c r="CP346" s="15"/>
    </row>
    <row r="347" ht="14.25" customHeight="1">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15"/>
      <c r="BP347" s="15"/>
      <c r="BQ347" s="15"/>
      <c r="BR347" s="15"/>
      <c r="BS347" s="15"/>
      <c r="BT347" s="15"/>
      <c r="BU347" s="15"/>
      <c r="BV347" s="15"/>
      <c r="BW347" s="15"/>
      <c r="BX347" s="15"/>
      <c r="BY347" s="15"/>
      <c r="BZ347" s="15"/>
      <c r="CA347" s="8"/>
      <c r="CB347" s="8"/>
      <c r="CC347" s="8"/>
      <c r="CD347" s="8"/>
      <c r="CE347" s="8"/>
      <c r="CF347" s="8"/>
      <c r="CG347" s="8"/>
      <c r="CH347" s="8"/>
      <c r="CI347" s="8"/>
      <c r="CJ347" s="8"/>
      <c r="CK347" s="8"/>
      <c r="CL347" s="8"/>
      <c r="CM347" s="15"/>
      <c r="CN347" s="15"/>
      <c r="CO347" s="15"/>
      <c r="CP347" s="15"/>
    </row>
    <row r="348" ht="14.25" customHeight="1">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c r="BV348" s="15"/>
      <c r="BW348" s="15"/>
      <c r="BX348" s="15"/>
      <c r="BY348" s="15"/>
      <c r="BZ348" s="15"/>
      <c r="CA348" s="8"/>
      <c r="CB348" s="8"/>
      <c r="CC348" s="8"/>
      <c r="CD348" s="8"/>
      <c r="CE348" s="8"/>
      <c r="CF348" s="8"/>
      <c r="CG348" s="8"/>
      <c r="CH348" s="8"/>
      <c r="CI348" s="8"/>
      <c r="CJ348" s="8"/>
      <c r="CK348" s="8"/>
      <c r="CL348" s="8"/>
      <c r="CM348" s="15"/>
      <c r="CN348" s="15"/>
      <c r="CO348" s="15"/>
      <c r="CP348" s="15"/>
    </row>
    <row r="349" ht="14.25" customHeight="1">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BN349" s="15"/>
      <c r="BO349" s="15"/>
      <c r="BP349" s="15"/>
      <c r="BQ349" s="15"/>
      <c r="BR349" s="15"/>
      <c r="BS349" s="15"/>
      <c r="BT349" s="15"/>
      <c r="BU349" s="15"/>
      <c r="BV349" s="15"/>
      <c r="BW349" s="15"/>
      <c r="BX349" s="15"/>
      <c r="BY349" s="15"/>
      <c r="BZ349" s="15"/>
      <c r="CA349" s="8"/>
      <c r="CB349" s="8"/>
      <c r="CC349" s="8"/>
      <c r="CD349" s="8"/>
      <c r="CE349" s="8"/>
      <c r="CF349" s="8"/>
      <c r="CG349" s="8"/>
      <c r="CH349" s="8"/>
      <c r="CI349" s="8"/>
      <c r="CJ349" s="8"/>
      <c r="CK349" s="8"/>
      <c r="CL349" s="8"/>
      <c r="CM349" s="15"/>
      <c r="CN349" s="15"/>
      <c r="CO349" s="15"/>
      <c r="CP349" s="15"/>
    </row>
    <row r="350" ht="14.25" customHeight="1">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BW350" s="15"/>
      <c r="BX350" s="15"/>
      <c r="BY350" s="15"/>
      <c r="BZ350" s="15"/>
      <c r="CA350" s="8"/>
      <c r="CB350" s="8"/>
      <c r="CC350" s="8"/>
      <c r="CD350" s="8"/>
      <c r="CE350" s="8"/>
      <c r="CF350" s="8"/>
      <c r="CG350" s="8"/>
      <c r="CH350" s="8"/>
      <c r="CI350" s="8"/>
      <c r="CJ350" s="8"/>
      <c r="CK350" s="8"/>
      <c r="CL350" s="8"/>
      <c r="CM350" s="15"/>
      <c r="CN350" s="15"/>
      <c r="CO350" s="15"/>
      <c r="CP350" s="15"/>
    </row>
    <row r="351" ht="14.25" customHeight="1">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BN351" s="15"/>
      <c r="BO351" s="15"/>
      <c r="BP351" s="15"/>
      <c r="BQ351" s="15"/>
      <c r="BR351" s="15"/>
      <c r="BS351" s="15"/>
      <c r="BT351" s="15"/>
      <c r="BU351" s="15"/>
      <c r="BV351" s="15"/>
      <c r="BW351" s="15"/>
      <c r="BX351" s="15"/>
      <c r="BY351" s="15"/>
      <c r="BZ351" s="15"/>
      <c r="CA351" s="8"/>
      <c r="CB351" s="8"/>
      <c r="CC351" s="8"/>
      <c r="CD351" s="8"/>
      <c r="CE351" s="8"/>
      <c r="CF351" s="8"/>
      <c r="CG351" s="8"/>
      <c r="CH351" s="8"/>
      <c r="CI351" s="8"/>
      <c r="CJ351" s="8"/>
      <c r="CK351" s="8"/>
      <c r="CL351" s="8"/>
      <c r="CM351" s="15"/>
      <c r="CN351" s="15"/>
      <c r="CO351" s="15"/>
      <c r="CP351" s="15"/>
    </row>
    <row r="352" ht="14.25" customHeight="1">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c r="BK352" s="15"/>
      <c r="BL352" s="15"/>
      <c r="BM352" s="15"/>
      <c r="BN352" s="15"/>
      <c r="BO352" s="15"/>
      <c r="BP352" s="15"/>
      <c r="BQ352" s="15"/>
      <c r="BR352" s="15"/>
      <c r="BS352" s="15"/>
      <c r="BT352" s="15"/>
      <c r="BU352" s="15"/>
      <c r="BV352" s="15"/>
      <c r="BW352" s="15"/>
      <c r="BX352" s="15"/>
      <c r="BY352" s="15"/>
      <c r="BZ352" s="15"/>
      <c r="CA352" s="8"/>
      <c r="CB352" s="8"/>
      <c r="CC352" s="8"/>
      <c r="CD352" s="8"/>
      <c r="CE352" s="8"/>
      <c r="CF352" s="8"/>
      <c r="CG352" s="8"/>
      <c r="CH352" s="8"/>
      <c r="CI352" s="8"/>
      <c r="CJ352" s="8"/>
      <c r="CK352" s="8"/>
      <c r="CL352" s="8"/>
      <c r="CM352" s="15"/>
      <c r="CN352" s="15"/>
      <c r="CO352" s="15"/>
      <c r="CP352" s="15"/>
    </row>
    <row r="353" ht="14.25" customHeight="1">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c r="BK353" s="15"/>
      <c r="BL353" s="15"/>
      <c r="BM353" s="15"/>
      <c r="BN353" s="15"/>
      <c r="BO353" s="15"/>
      <c r="BP353" s="15"/>
      <c r="BQ353" s="15"/>
      <c r="BR353" s="15"/>
      <c r="BS353" s="15"/>
      <c r="BT353" s="15"/>
      <c r="BU353" s="15"/>
      <c r="BV353" s="15"/>
      <c r="BW353" s="15"/>
      <c r="BX353" s="15"/>
      <c r="BY353" s="15"/>
      <c r="BZ353" s="15"/>
      <c r="CA353" s="8"/>
      <c r="CB353" s="8"/>
      <c r="CC353" s="8"/>
      <c r="CD353" s="8"/>
      <c r="CE353" s="8"/>
      <c r="CF353" s="8"/>
      <c r="CG353" s="8"/>
      <c r="CH353" s="8"/>
      <c r="CI353" s="8"/>
      <c r="CJ353" s="8"/>
      <c r="CK353" s="8"/>
      <c r="CL353" s="8"/>
      <c r="CM353" s="15"/>
      <c r="CN353" s="15"/>
      <c r="CO353" s="15"/>
      <c r="CP353" s="15"/>
    </row>
    <row r="354" ht="14.25" customHeight="1">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c r="BK354" s="15"/>
      <c r="BL354" s="15"/>
      <c r="BM354" s="15"/>
      <c r="BN354" s="15"/>
      <c r="BO354" s="15"/>
      <c r="BP354" s="15"/>
      <c r="BQ354" s="15"/>
      <c r="BR354" s="15"/>
      <c r="BS354" s="15"/>
      <c r="BT354" s="15"/>
      <c r="BU354" s="15"/>
      <c r="BV354" s="15"/>
      <c r="BW354" s="15"/>
      <c r="BX354" s="15"/>
      <c r="BY354" s="15"/>
      <c r="BZ354" s="15"/>
      <c r="CA354" s="8"/>
      <c r="CB354" s="8"/>
      <c r="CC354" s="8"/>
      <c r="CD354" s="8"/>
      <c r="CE354" s="8"/>
      <c r="CF354" s="8"/>
      <c r="CG354" s="8"/>
      <c r="CH354" s="8"/>
      <c r="CI354" s="8"/>
      <c r="CJ354" s="8"/>
      <c r="CK354" s="8"/>
      <c r="CL354" s="8"/>
      <c r="CM354" s="15"/>
      <c r="CN354" s="15"/>
      <c r="CO354" s="15"/>
      <c r="CP354" s="15"/>
    </row>
    <row r="355" ht="14.25" customHeight="1">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c r="BK355" s="15"/>
      <c r="BL355" s="15"/>
      <c r="BM355" s="15"/>
      <c r="BN355" s="15"/>
      <c r="BO355" s="15"/>
      <c r="BP355" s="15"/>
      <c r="BQ355" s="15"/>
      <c r="BR355" s="15"/>
      <c r="BS355" s="15"/>
      <c r="BT355" s="15"/>
      <c r="BU355" s="15"/>
      <c r="BV355" s="15"/>
      <c r="BW355" s="15"/>
      <c r="BX355" s="15"/>
      <c r="BY355" s="15"/>
      <c r="BZ355" s="15"/>
      <c r="CA355" s="8"/>
      <c r="CB355" s="8"/>
      <c r="CC355" s="8"/>
      <c r="CD355" s="8"/>
      <c r="CE355" s="8"/>
      <c r="CF355" s="8"/>
      <c r="CG355" s="8"/>
      <c r="CH355" s="8"/>
      <c r="CI355" s="8"/>
      <c r="CJ355" s="8"/>
      <c r="CK355" s="8"/>
      <c r="CL355" s="8"/>
      <c r="CM355" s="15"/>
      <c r="CN355" s="15"/>
      <c r="CO355" s="15"/>
      <c r="CP355" s="15"/>
    </row>
    <row r="356" ht="14.25" customHeight="1">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c r="BC356" s="15"/>
      <c r="BD356" s="15"/>
      <c r="BE356" s="15"/>
      <c r="BF356" s="15"/>
      <c r="BG356" s="15"/>
      <c r="BH356" s="15"/>
      <c r="BI356" s="15"/>
      <c r="BJ356" s="15"/>
      <c r="BK356" s="15"/>
      <c r="BL356" s="15"/>
      <c r="BM356" s="15"/>
      <c r="BN356" s="15"/>
      <c r="BO356" s="15"/>
      <c r="BP356" s="15"/>
      <c r="BQ356" s="15"/>
      <c r="BR356" s="15"/>
      <c r="BS356" s="15"/>
      <c r="BT356" s="15"/>
      <c r="BU356" s="15"/>
      <c r="BV356" s="15"/>
      <c r="BW356" s="15"/>
      <c r="BX356" s="15"/>
      <c r="BY356" s="15"/>
      <c r="BZ356" s="15"/>
      <c r="CA356" s="8"/>
      <c r="CB356" s="8"/>
      <c r="CC356" s="8"/>
      <c r="CD356" s="8"/>
      <c r="CE356" s="8"/>
      <c r="CF356" s="8"/>
      <c r="CG356" s="8"/>
      <c r="CH356" s="8"/>
      <c r="CI356" s="8"/>
      <c r="CJ356" s="8"/>
      <c r="CK356" s="8"/>
      <c r="CL356" s="8"/>
      <c r="CM356" s="15"/>
      <c r="CN356" s="15"/>
      <c r="CO356" s="15"/>
      <c r="CP356" s="15"/>
    </row>
    <row r="357" ht="14.25" customHeight="1">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15"/>
      <c r="BB357" s="15"/>
      <c r="BC357" s="15"/>
      <c r="BD357" s="15"/>
      <c r="BE357" s="15"/>
      <c r="BF357" s="15"/>
      <c r="BG357" s="15"/>
      <c r="BH357" s="15"/>
      <c r="BI357" s="15"/>
      <c r="BJ357" s="15"/>
      <c r="BK357" s="15"/>
      <c r="BL357" s="15"/>
      <c r="BM357" s="15"/>
      <c r="BN357" s="15"/>
      <c r="BO357" s="15"/>
      <c r="BP357" s="15"/>
      <c r="BQ357" s="15"/>
      <c r="BR357" s="15"/>
      <c r="BS357" s="15"/>
      <c r="BT357" s="15"/>
      <c r="BU357" s="15"/>
      <c r="BV357" s="15"/>
      <c r="BW357" s="15"/>
      <c r="BX357" s="15"/>
      <c r="BY357" s="15"/>
      <c r="BZ357" s="15"/>
      <c r="CA357" s="8"/>
      <c r="CB357" s="8"/>
      <c r="CC357" s="8"/>
      <c r="CD357" s="8"/>
      <c r="CE357" s="8"/>
      <c r="CF357" s="8"/>
      <c r="CG357" s="8"/>
      <c r="CH357" s="8"/>
      <c r="CI357" s="8"/>
      <c r="CJ357" s="8"/>
      <c r="CK357" s="8"/>
      <c r="CL357" s="8"/>
      <c r="CM357" s="15"/>
      <c r="CN357" s="15"/>
      <c r="CO357" s="15"/>
      <c r="CP357" s="15"/>
    </row>
    <row r="358" ht="14.25" customHeight="1">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c r="BK358" s="15"/>
      <c r="BL358" s="15"/>
      <c r="BM358" s="15"/>
      <c r="BN358" s="15"/>
      <c r="BO358" s="15"/>
      <c r="BP358" s="15"/>
      <c r="BQ358" s="15"/>
      <c r="BR358" s="15"/>
      <c r="BS358" s="15"/>
      <c r="BT358" s="15"/>
      <c r="BU358" s="15"/>
      <c r="BV358" s="15"/>
      <c r="BW358" s="15"/>
      <c r="BX358" s="15"/>
      <c r="BY358" s="15"/>
      <c r="BZ358" s="15"/>
      <c r="CA358" s="8"/>
      <c r="CB358" s="8"/>
      <c r="CC358" s="8"/>
      <c r="CD358" s="8"/>
      <c r="CE358" s="8"/>
      <c r="CF358" s="8"/>
      <c r="CG358" s="8"/>
      <c r="CH358" s="8"/>
      <c r="CI358" s="8"/>
      <c r="CJ358" s="8"/>
      <c r="CK358" s="8"/>
      <c r="CL358" s="8"/>
      <c r="CM358" s="15"/>
      <c r="CN358" s="15"/>
      <c r="CO358" s="15"/>
      <c r="CP358" s="15"/>
    </row>
    <row r="359" ht="14.25" customHeight="1">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c r="BO359" s="15"/>
      <c r="BP359" s="15"/>
      <c r="BQ359" s="15"/>
      <c r="BR359" s="15"/>
      <c r="BS359" s="15"/>
      <c r="BT359" s="15"/>
      <c r="BU359" s="15"/>
      <c r="BV359" s="15"/>
      <c r="BW359" s="15"/>
      <c r="BX359" s="15"/>
      <c r="BY359" s="15"/>
      <c r="BZ359" s="15"/>
      <c r="CA359" s="8"/>
      <c r="CB359" s="8"/>
      <c r="CC359" s="8"/>
      <c r="CD359" s="8"/>
      <c r="CE359" s="8"/>
      <c r="CF359" s="8"/>
      <c r="CG359" s="8"/>
      <c r="CH359" s="8"/>
      <c r="CI359" s="8"/>
      <c r="CJ359" s="8"/>
      <c r="CK359" s="8"/>
      <c r="CL359" s="8"/>
      <c r="CM359" s="15"/>
      <c r="CN359" s="15"/>
      <c r="CO359" s="15"/>
      <c r="CP359" s="15"/>
    </row>
    <row r="360" ht="14.25" customHeight="1">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c r="BD360" s="15"/>
      <c r="BE360" s="15"/>
      <c r="BF360" s="15"/>
      <c r="BG360" s="15"/>
      <c r="BH360" s="15"/>
      <c r="BI360" s="15"/>
      <c r="BJ360" s="15"/>
      <c r="BK360" s="15"/>
      <c r="BL360" s="15"/>
      <c r="BM360" s="15"/>
      <c r="BN360" s="15"/>
      <c r="BO360" s="15"/>
      <c r="BP360" s="15"/>
      <c r="BQ360" s="15"/>
      <c r="BR360" s="15"/>
      <c r="BS360" s="15"/>
      <c r="BT360" s="15"/>
      <c r="BU360" s="15"/>
      <c r="BV360" s="15"/>
      <c r="BW360" s="15"/>
      <c r="BX360" s="15"/>
      <c r="BY360" s="15"/>
      <c r="BZ360" s="15"/>
      <c r="CA360" s="8"/>
      <c r="CB360" s="8"/>
      <c r="CC360" s="8"/>
      <c r="CD360" s="8"/>
      <c r="CE360" s="8"/>
      <c r="CF360" s="8"/>
      <c r="CG360" s="8"/>
      <c r="CH360" s="8"/>
      <c r="CI360" s="8"/>
      <c r="CJ360" s="8"/>
      <c r="CK360" s="8"/>
      <c r="CL360" s="8"/>
      <c r="CM360" s="15"/>
      <c r="CN360" s="15"/>
      <c r="CO360" s="15"/>
      <c r="CP360" s="15"/>
    </row>
    <row r="361" ht="14.25" customHeight="1">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c r="BD361" s="15"/>
      <c r="BE361" s="15"/>
      <c r="BF361" s="15"/>
      <c r="BG361" s="15"/>
      <c r="BH361" s="15"/>
      <c r="BI361" s="15"/>
      <c r="BJ361" s="15"/>
      <c r="BK361" s="15"/>
      <c r="BL361" s="15"/>
      <c r="BM361" s="15"/>
      <c r="BN361" s="15"/>
      <c r="BO361" s="15"/>
      <c r="BP361" s="15"/>
      <c r="BQ361" s="15"/>
      <c r="BR361" s="15"/>
      <c r="BS361" s="15"/>
      <c r="BT361" s="15"/>
      <c r="BU361" s="15"/>
      <c r="BV361" s="15"/>
      <c r="BW361" s="15"/>
      <c r="BX361" s="15"/>
      <c r="BY361" s="15"/>
      <c r="BZ361" s="15"/>
      <c r="CA361" s="8"/>
      <c r="CB361" s="8"/>
      <c r="CC361" s="8"/>
      <c r="CD361" s="8"/>
      <c r="CE361" s="8"/>
      <c r="CF361" s="8"/>
      <c r="CG361" s="8"/>
      <c r="CH361" s="8"/>
      <c r="CI361" s="8"/>
      <c r="CJ361" s="8"/>
      <c r="CK361" s="8"/>
      <c r="CL361" s="8"/>
      <c r="CM361" s="15"/>
      <c r="CN361" s="15"/>
      <c r="CO361" s="15"/>
      <c r="CP361" s="15"/>
    </row>
    <row r="362" ht="14.25" customHeight="1">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c r="BD362" s="15"/>
      <c r="BE362" s="15"/>
      <c r="BF362" s="15"/>
      <c r="BG362" s="15"/>
      <c r="BH362" s="15"/>
      <c r="BI362" s="15"/>
      <c r="BJ362" s="15"/>
      <c r="BK362" s="15"/>
      <c r="BL362" s="15"/>
      <c r="BM362" s="15"/>
      <c r="BN362" s="15"/>
      <c r="BO362" s="15"/>
      <c r="BP362" s="15"/>
      <c r="BQ362" s="15"/>
      <c r="BR362" s="15"/>
      <c r="BS362" s="15"/>
      <c r="BT362" s="15"/>
      <c r="BU362" s="15"/>
      <c r="BV362" s="15"/>
      <c r="BW362" s="15"/>
      <c r="BX362" s="15"/>
      <c r="BY362" s="15"/>
      <c r="BZ362" s="15"/>
      <c r="CA362" s="8"/>
      <c r="CB362" s="8"/>
      <c r="CC362" s="8"/>
      <c r="CD362" s="8"/>
      <c r="CE362" s="8"/>
      <c r="CF362" s="8"/>
      <c r="CG362" s="8"/>
      <c r="CH362" s="8"/>
      <c r="CI362" s="8"/>
      <c r="CJ362" s="8"/>
      <c r="CK362" s="8"/>
      <c r="CL362" s="8"/>
      <c r="CM362" s="15"/>
      <c r="CN362" s="15"/>
      <c r="CO362" s="15"/>
      <c r="CP362" s="15"/>
    </row>
    <row r="363" ht="14.25" customHeight="1">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c r="BD363" s="15"/>
      <c r="BE363" s="15"/>
      <c r="BF363" s="15"/>
      <c r="BG363" s="15"/>
      <c r="BH363" s="15"/>
      <c r="BI363" s="15"/>
      <c r="BJ363" s="15"/>
      <c r="BK363" s="15"/>
      <c r="BL363" s="15"/>
      <c r="BM363" s="15"/>
      <c r="BN363" s="15"/>
      <c r="BO363" s="15"/>
      <c r="BP363" s="15"/>
      <c r="BQ363" s="15"/>
      <c r="BR363" s="15"/>
      <c r="BS363" s="15"/>
      <c r="BT363" s="15"/>
      <c r="BU363" s="15"/>
      <c r="BV363" s="15"/>
      <c r="BW363" s="15"/>
      <c r="BX363" s="15"/>
      <c r="BY363" s="15"/>
      <c r="BZ363" s="15"/>
      <c r="CA363" s="8"/>
      <c r="CB363" s="8"/>
      <c r="CC363" s="8"/>
      <c r="CD363" s="8"/>
      <c r="CE363" s="8"/>
      <c r="CF363" s="8"/>
      <c r="CG363" s="8"/>
      <c r="CH363" s="8"/>
      <c r="CI363" s="8"/>
      <c r="CJ363" s="8"/>
      <c r="CK363" s="8"/>
      <c r="CL363" s="8"/>
      <c r="CM363" s="15"/>
      <c r="CN363" s="15"/>
      <c r="CO363" s="15"/>
      <c r="CP363" s="15"/>
    </row>
    <row r="364" ht="14.25" customHeight="1">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8"/>
      <c r="CB364" s="8"/>
      <c r="CC364" s="8"/>
      <c r="CD364" s="8"/>
      <c r="CE364" s="8"/>
      <c r="CF364" s="8"/>
      <c r="CG364" s="8"/>
      <c r="CH364" s="8"/>
      <c r="CI364" s="8"/>
      <c r="CJ364" s="8"/>
      <c r="CK364" s="8"/>
      <c r="CL364" s="8"/>
      <c r="CM364" s="15"/>
      <c r="CN364" s="15"/>
      <c r="CO364" s="15"/>
      <c r="CP364" s="15"/>
    </row>
    <row r="365" ht="14.25" customHeight="1">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c r="BK365" s="15"/>
      <c r="BL365" s="15"/>
      <c r="BM365" s="15"/>
      <c r="BN365" s="15"/>
      <c r="BO365" s="15"/>
      <c r="BP365" s="15"/>
      <c r="BQ365" s="15"/>
      <c r="BR365" s="15"/>
      <c r="BS365" s="15"/>
      <c r="BT365" s="15"/>
      <c r="BU365" s="15"/>
      <c r="BV365" s="15"/>
      <c r="BW365" s="15"/>
      <c r="BX365" s="15"/>
      <c r="BY365" s="15"/>
      <c r="BZ365" s="15"/>
      <c r="CA365" s="8"/>
      <c r="CB365" s="8"/>
      <c r="CC365" s="8"/>
      <c r="CD365" s="8"/>
      <c r="CE365" s="8"/>
      <c r="CF365" s="8"/>
      <c r="CG365" s="8"/>
      <c r="CH365" s="8"/>
      <c r="CI365" s="8"/>
      <c r="CJ365" s="8"/>
      <c r="CK365" s="8"/>
      <c r="CL365" s="8"/>
      <c r="CM365" s="15"/>
      <c r="CN365" s="15"/>
      <c r="CO365" s="15"/>
      <c r="CP365" s="15"/>
    </row>
    <row r="366" ht="14.25" customHeight="1">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c r="BO366" s="15"/>
      <c r="BP366" s="15"/>
      <c r="BQ366" s="15"/>
      <c r="BR366" s="15"/>
      <c r="BS366" s="15"/>
      <c r="BT366" s="15"/>
      <c r="BU366" s="15"/>
      <c r="BV366" s="15"/>
      <c r="BW366" s="15"/>
      <c r="BX366" s="15"/>
      <c r="BY366" s="15"/>
      <c r="BZ366" s="15"/>
      <c r="CA366" s="8"/>
      <c r="CB366" s="8"/>
      <c r="CC366" s="8"/>
      <c r="CD366" s="8"/>
      <c r="CE366" s="8"/>
      <c r="CF366" s="8"/>
      <c r="CG366" s="8"/>
      <c r="CH366" s="8"/>
      <c r="CI366" s="8"/>
      <c r="CJ366" s="8"/>
      <c r="CK366" s="8"/>
      <c r="CL366" s="8"/>
      <c r="CM366" s="15"/>
      <c r="CN366" s="15"/>
      <c r="CO366" s="15"/>
      <c r="CP366" s="15"/>
    </row>
    <row r="367" ht="14.25" customHeight="1">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c r="BO367" s="15"/>
      <c r="BP367" s="15"/>
      <c r="BQ367" s="15"/>
      <c r="BR367" s="15"/>
      <c r="BS367" s="15"/>
      <c r="BT367" s="15"/>
      <c r="BU367" s="15"/>
      <c r="BV367" s="15"/>
      <c r="BW367" s="15"/>
      <c r="BX367" s="15"/>
      <c r="BY367" s="15"/>
      <c r="BZ367" s="15"/>
      <c r="CA367" s="8"/>
      <c r="CB367" s="8"/>
      <c r="CC367" s="8"/>
      <c r="CD367" s="8"/>
      <c r="CE367" s="8"/>
      <c r="CF367" s="8"/>
      <c r="CG367" s="8"/>
      <c r="CH367" s="8"/>
      <c r="CI367" s="8"/>
      <c r="CJ367" s="8"/>
      <c r="CK367" s="8"/>
      <c r="CL367" s="8"/>
      <c r="CM367" s="15"/>
      <c r="CN367" s="15"/>
      <c r="CO367" s="15"/>
      <c r="CP367" s="15"/>
    </row>
    <row r="368" ht="14.25" customHeight="1">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BW368" s="15"/>
      <c r="BX368" s="15"/>
      <c r="BY368" s="15"/>
      <c r="BZ368" s="15"/>
      <c r="CA368" s="8"/>
      <c r="CB368" s="8"/>
      <c r="CC368" s="8"/>
      <c r="CD368" s="8"/>
      <c r="CE368" s="8"/>
      <c r="CF368" s="8"/>
      <c r="CG368" s="8"/>
      <c r="CH368" s="8"/>
      <c r="CI368" s="8"/>
      <c r="CJ368" s="8"/>
      <c r="CK368" s="8"/>
      <c r="CL368" s="8"/>
      <c r="CM368" s="15"/>
      <c r="CN368" s="15"/>
      <c r="CO368" s="15"/>
      <c r="CP368" s="15"/>
    </row>
    <row r="369" ht="14.25" customHeight="1">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BW369" s="15"/>
      <c r="BX369" s="15"/>
      <c r="BY369" s="15"/>
      <c r="BZ369" s="15"/>
      <c r="CA369" s="8"/>
      <c r="CB369" s="8"/>
      <c r="CC369" s="8"/>
      <c r="CD369" s="8"/>
      <c r="CE369" s="8"/>
      <c r="CF369" s="8"/>
      <c r="CG369" s="8"/>
      <c r="CH369" s="8"/>
      <c r="CI369" s="8"/>
      <c r="CJ369" s="8"/>
      <c r="CK369" s="8"/>
      <c r="CL369" s="8"/>
      <c r="CM369" s="15"/>
      <c r="CN369" s="15"/>
      <c r="CO369" s="15"/>
      <c r="CP369" s="15"/>
    </row>
    <row r="370" ht="14.25" customHeight="1">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BW370" s="15"/>
      <c r="BX370" s="15"/>
      <c r="BY370" s="15"/>
      <c r="BZ370" s="15"/>
      <c r="CA370" s="8"/>
      <c r="CB370" s="8"/>
      <c r="CC370" s="8"/>
      <c r="CD370" s="8"/>
      <c r="CE370" s="8"/>
      <c r="CF370" s="8"/>
      <c r="CG370" s="8"/>
      <c r="CH370" s="8"/>
      <c r="CI370" s="8"/>
      <c r="CJ370" s="8"/>
      <c r="CK370" s="8"/>
      <c r="CL370" s="8"/>
      <c r="CM370" s="15"/>
      <c r="CN370" s="15"/>
      <c r="CO370" s="15"/>
      <c r="CP370" s="15"/>
    </row>
    <row r="371" ht="14.25" customHeight="1">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BW371" s="15"/>
      <c r="BX371" s="15"/>
      <c r="BY371" s="15"/>
      <c r="BZ371" s="15"/>
      <c r="CA371" s="8"/>
      <c r="CB371" s="8"/>
      <c r="CC371" s="8"/>
      <c r="CD371" s="8"/>
      <c r="CE371" s="8"/>
      <c r="CF371" s="8"/>
      <c r="CG371" s="8"/>
      <c r="CH371" s="8"/>
      <c r="CI371" s="8"/>
      <c r="CJ371" s="8"/>
      <c r="CK371" s="8"/>
      <c r="CL371" s="8"/>
      <c r="CM371" s="15"/>
      <c r="CN371" s="15"/>
      <c r="CO371" s="15"/>
      <c r="CP371" s="15"/>
    </row>
    <row r="372" ht="14.25" customHeight="1">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BW372" s="15"/>
      <c r="BX372" s="15"/>
      <c r="BY372" s="15"/>
      <c r="BZ372" s="15"/>
      <c r="CA372" s="8"/>
      <c r="CB372" s="8"/>
      <c r="CC372" s="8"/>
      <c r="CD372" s="8"/>
      <c r="CE372" s="8"/>
      <c r="CF372" s="8"/>
      <c r="CG372" s="8"/>
      <c r="CH372" s="8"/>
      <c r="CI372" s="8"/>
      <c r="CJ372" s="8"/>
      <c r="CK372" s="8"/>
      <c r="CL372" s="8"/>
      <c r="CM372" s="15"/>
      <c r="CN372" s="15"/>
      <c r="CO372" s="15"/>
      <c r="CP372" s="15"/>
    </row>
    <row r="373" ht="14.25" customHeight="1">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BW373" s="15"/>
      <c r="BX373" s="15"/>
      <c r="BY373" s="15"/>
      <c r="BZ373" s="15"/>
      <c r="CA373" s="8"/>
      <c r="CB373" s="8"/>
      <c r="CC373" s="8"/>
      <c r="CD373" s="8"/>
      <c r="CE373" s="8"/>
      <c r="CF373" s="8"/>
      <c r="CG373" s="8"/>
      <c r="CH373" s="8"/>
      <c r="CI373" s="8"/>
      <c r="CJ373" s="8"/>
      <c r="CK373" s="8"/>
      <c r="CL373" s="8"/>
      <c r="CM373" s="15"/>
      <c r="CN373" s="15"/>
      <c r="CO373" s="15"/>
      <c r="CP373" s="15"/>
    </row>
    <row r="374" ht="14.25" customHeight="1">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BW374" s="15"/>
      <c r="BX374" s="15"/>
      <c r="BY374" s="15"/>
      <c r="BZ374" s="15"/>
      <c r="CA374" s="8"/>
      <c r="CB374" s="8"/>
      <c r="CC374" s="8"/>
      <c r="CD374" s="8"/>
      <c r="CE374" s="8"/>
      <c r="CF374" s="8"/>
      <c r="CG374" s="8"/>
      <c r="CH374" s="8"/>
      <c r="CI374" s="8"/>
      <c r="CJ374" s="8"/>
      <c r="CK374" s="8"/>
      <c r="CL374" s="8"/>
      <c r="CM374" s="15"/>
      <c r="CN374" s="15"/>
      <c r="CO374" s="15"/>
      <c r="CP374" s="15"/>
    </row>
    <row r="375" ht="14.25" customHeight="1">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N375" s="15"/>
      <c r="BO375" s="15"/>
      <c r="BP375" s="15"/>
      <c r="BQ375" s="15"/>
      <c r="BR375" s="15"/>
      <c r="BS375" s="15"/>
      <c r="BT375" s="15"/>
      <c r="BU375" s="15"/>
      <c r="BV375" s="15"/>
      <c r="BW375" s="15"/>
      <c r="BX375" s="15"/>
      <c r="BY375" s="15"/>
      <c r="BZ375" s="15"/>
      <c r="CA375" s="8"/>
      <c r="CB375" s="8"/>
      <c r="CC375" s="8"/>
      <c r="CD375" s="8"/>
      <c r="CE375" s="8"/>
      <c r="CF375" s="8"/>
      <c r="CG375" s="8"/>
      <c r="CH375" s="8"/>
      <c r="CI375" s="8"/>
      <c r="CJ375" s="8"/>
      <c r="CK375" s="8"/>
      <c r="CL375" s="8"/>
      <c r="CM375" s="15"/>
      <c r="CN375" s="15"/>
      <c r="CO375" s="15"/>
      <c r="CP375" s="15"/>
    </row>
    <row r="376" ht="14.25" customHeight="1">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BW376" s="15"/>
      <c r="BX376" s="15"/>
      <c r="BY376" s="15"/>
      <c r="BZ376" s="15"/>
      <c r="CA376" s="8"/>
      <c r="CB376" s="8"/>
      <c r="CC376" s="8"/>
      <c r="CD376" s="8"/>
      <c r="CE376" s="8"/>
      <c r="CF376" s="8"/>
      <c r="CG376" s="8"/>
      <c r="CH376" s="8"/>
      <c r="CI376" s="8"/>
      <c r="CJ376" s="8"/>
      <c r="CK376" s="8"/>
      <c r="CL376" s="8"/>
      <c r="CM376" s="15"/>
      <c r="CN376" s="15"/>
      <c r="CO376" s="15"/>
      <c r="CP376" s="15"/>
    </row>
    <row r="377" ht="14.25" customHeight="1">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BN377" s="15"/>
      <c r="BO377" s="15"/>
      <c r="BP377" s="15"/>
      <c r="BQ377" s="15"/>
      <c r="BR377" s="15"/>
      <c r="BS377" s="15"/>
      <c r="BT377" s="15"/>
      <c r="BU377" s="15"/>
      <c r="BV377" s="15"/>
      <c r="BW377" s="15"/>
      <c r="BX377" s="15"/>
      <c r="BY377" s="15"/>
      <c r="BZ377" s="15"/>
      <c r="CA377" s="8"/>
      <c r="CB377" s="8"/>
      <c r="CC377" s="8"/>
      <c r="CD377" s="8"/>
      <c r="CE377" s="8"/>
      <c r="CF377" s="8"/>
      <c r="CG377" s="8"/>
      <c r="CH377" s="8"/>
      <c r="CI377" s="8"/>
      <c r="CJ377" s="8"/>
      <c r="CK377" s="8"/>
      <c r="CL377" s="8"/>
      <c r="CM377" s="15"/>
      <c r="CN377" s="15"/>
      <c r="CO377" s="15"/>
      <c r="CP377" s="15"/>
    </row>
    <row r="378" ht="14.25" customHeight="1">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BW378" s="15"/>
      <c r="BX378" s="15"/>
      <c r="BY378" s="15"/>
      <c r="BZ378" s="15"/>
      <c r="CA378" s="8"/>
      <c r="CB378" s="8"/>
      <c r="CC378" s="8"/>
      <c r="CD378" s="8"/>
      <c r="CE378" s="8"/>
      <c r="CF378" s="8"/>
      <c r="CG378" s="8"/>
      <c r="CH378" s="8"/>
      <c r="CI378" s="8"/>
      <c r="CJ378" s="8"/>
      <c r="CK378" s="8"/>
      <c r="CL378" s="8"/>
      <c r="CM378" s="15"/>
      <c r="CN378" s="15"/>
      <c r="CO378" s="15"/>
      <c r="CP378" s="15"/>
    </row>
    <row r="379" ht="14.25" customHeight="1">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BW379" s="15"/>
      <c r="BX379" s="15"/>
      <c r="BY379" s="15"/>
      <c r="BZ379" s="15"/>
      <c r="CA379" s="8"/>
      <c r="CB379" s="8"/>
      <c r="CC379" s="8"/>
      <c r="CD379" s="8"/>
      <c r="CE379" s="8"/>
      <c r="CF379" s="8"/>
      <c r="CG379" s="8"/>
      <c r="CH379" s="8"/>
      <c r="CI379" s="8"/>
      <c r="CJ379" s="8"/>
      <c r="CK379" s="8"/>
      <c r="CL379" s="8"/>
      <c r="CM379" s="15"/>
      <c r="CN379" s="15"/>
      <c r="CO379" s="15"/>
      <c r="CP379" s="15"/>
    </row>
    <row r="380" ht="14.25" customHeight="1">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BN380" s="15"/>
      <c r="BO380" s="15"/>
      <c r="BP380" s="15"/>
      <c r="BQ380" s="15"/>
      <c r="BR380" s="15"/>
      <c r="BS380" s="15"/>
      <c r="BT380" s="15"/>
      <c r="BU380" s="15"/>
      <c r="BV380" s="15"/>
      <c r="BW380" s="15"/>
      <c r="BX380" s="15"/>
      <c r="BY380" s="15"/>
      <c r="BZ380" s="15"/>
      <c r="CA380" s="8"/>
      <c r="CB380" s="8"/>
      <c r="CC380" s="8"/>
      <c r="CD380" s="8"/>
      <c r="CE380" s="8"/>
      <c r="CF380" s="8"/>
      <c r="CG380" s="8"/>
      <c r="CH380" s="8"/>
      <c r="CI380" s="8"/>
      <c r="CJ380" s="8"/>
      <c r="CK380" s="8"/>
      <c r="CL380" s="8"/>
      <c r="CM380" s="15"/>
      <c r="CN380" s="15"/>
      <c r="CO380" s="15"/>
      <c r="CP380" s="15"/>
    </row>
    <row r="381" ht="14.25" customHeight="1">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15"/>
      <c r="BB381" s="15"/>
      <c r="BC381" s="15"/>
      <c r="BD381" s="15"/>
      <c r="BE381" s="15"/>
      <c r="BF381" s="15"/>
      <c r="BG381" s="15"/>
      <c r="BH381" s="15"/>
      <c r="BI381" s="15"/>
      <c r="BJ381" s="15"/>
      <c r="BK381" s="15"/>
      <c r="BL381" s="15"/>
      <c r="BM381" s="15"/>
      <c r="BN381" s="15"/>
      <c r="BO381" s="15"/>
      <c r="BP381" s="15"/>
      <c r="BQ381" s="15"/>
      <c r="BR381" s="15"/>
      <c r="BS381" s="15"/>
      <c r="BT381" s="15"/>
      <c r="BU381" s="15"/>
      <c r="BV381" s="15"/>
      <c r="BW381" s="15"/>
      <c r="BX381" s="15"/>
      <c r="BY381" s="15"/>
      <c r="BZ381" s="15"/>
      <c r="CA381" s="8"/>
      <c r="CB381" s="8"/>
      <c r="CC381" s="8"/>
      <c r="CD381" s="8"/>
      <c r="CE381" s="8"/>
      <c r="CF381" s="8"/>
      <c r="CG381" s="8"/>
      <c r="CH381" s="8"/>
      <c r="CI381" s="8"/>
      <c r="CJ381" s="8"/>
      <c r="CK381" s="8"/>
      <c r="CL381" s="8"/>
      <c r="CM381" s="15"/>
      <c r="CN381" s="15"/>
      <c r="CO381" s="15"/>
      <c r="CP381" s="15"/>
    </row>
    <row r="382" ht="14.25" customHeight="1">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c r="BC382" s="15"/>
      <c r="BD382" s="15"/>
      <c r="BE382" s="15"/>
      <c r="BF382" s="15"/>
      <c r="BG382" s="15"/>
      <c r="BH382" s="15"/>
      <c r="BI382" s="15"/>
      <c r="BJ382" s="15"/>
      <c r="BK382" s="15"/>
      <c r="BL382" s="15"/>
      <c r="BM382" s="15"/>
      <c r="BN382" s="15"/>
      <c r="BO382" s="15"/>
      <c r="BP382" s="15"/>
      <c r="BQ382" s="15"/>
      <c r="BR382" s="15"/>
      <c r="BS382" s="15"/>
      <c r="BT382" s="15"/>
      <c r="BU382" s="15"/>
      <c r="BV382" s="15"/>
      <c r="BW382" s="15"/>
      <c r="BX382" s="15"/>
      <c r="BY382" s="15"/>
      <c r="BZ382" s="15"/>
      <c r="CA382" s="8"/>
      <c r="CB382" s="8"/>
      <c r="CC382" s="8"/>
      <c r="CD382" s="8"/>
      <c r="CE382" s="8"/>
      <c r="CF382" s="8"/>
      <c r="CG382" s="8"/>
      <c r="CH382" s="8"/>
      <c r="CI382" s="8"/>
      <c r="CJ382" s="8"/>
      <c r="CK382" s="8"/>
      <c r="CL382" s="8"/>
      <c r="CM382" s="15"/>
      <c r="CN382" s="15"/>
      <c r="CO382" s="15"/>
      <c r="CP382" s="15"/>
    </row>
    <row r="383" ht="14.25" customHeight="1">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c r="BD383" s="15"/>
      <c r="BE383" s="15"/>
      <c r="BF383" s="15"/>
      <c r="BG383" s="15"/>
      <c r="BH383" s="15"/>
      <c r="BI383" s="15"/>
      <c r="BJ383" s="15"/>
      <c r="BK383" s="15"/>
      <c r="BL383" s="15"/>
      <c r="BM383" s="15"/>
      <c r="BN383" s="15"/>
      <c r="BO383" s="15"/>
      <c r="BP383" s="15"/>
      <c r="BQ383" s="15"/>
      <c r="BR383" s="15"/>
      <c r="BS383" s="15"/>
      <c r="BT383" s="15"/>
      <c r="BU383" s="15"/>
      <c r="BV383" s="15"/>
      <c r="BW383" s="15"/>
      <c r="BX383" s="15"/>
      <c r="BY383" s="15"/>
      <c r="BZ383" s="15"/>
      <c r="CA383" s="8"/>
      <c r="CB383" s="8"/>
      <c r="CC383" s="8"/>
      <c r="CD383" s="8"/>
      <c r="CE383" s="8"/>
      <c r="CF383" s="8"/>
      <c r="CG383" s="8"/>
      <c r="CH383" s="8"/>
      <c r="CI383" s="8"/>
      <c r="CJ383" s="8"/>
      <c r="CK383" s="8"/>
      <c r="CL383" s="8"/>
      <c r="CM383" s="15"/>
      <c r="CN383" s="15"/>
      <c r="CO383" s="15"/>
      <c r="CP383" s="15"/>
    </row>
    <row r="384" ht="14.25" customHeight="1">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c r="BC384" s="15"/>
      <c r="BD384" s="15"/>
      <c r="BE384" s="15"/>
      <c r="BF384" s="15"/>
      <c r="BG384" s="15"/>
      <c r="BH384" s="15"/>
      <c r="BI384" s="15"/>
      <c r="BJ384" s="15"/>
      <c r="BK384" s="15"/>
      <c r="BL384" s="15"/>
      <c r="BM384" s="15"/>
      <c r="BN384" s="15"/>
      <c r="BO384" s="15"/>
      <c r="BP384" s="15"/>
      <c r="BQ384" s="15"/>
      <c r="BR384" s="15"/>
      <c r="BS384" s="15"/>
      <c r="BT384" s="15"/>
      <c r="BU384" s="15"/>
      <c r="BV384" s="15"/>
      <c r="BW384" s="15"/>
      <c r="BX384" s="15"/>
      <c r="BY384" s="15"/>
      <c r="BZ384" s="15"/>
      <c r="CA384" s="8"/>
      <c r="CB384" s="8"/>
      <c r="CC384" s="8"/>
      <c r="CD384" s="8"/>
      <c r="CE384" s="8"/>
      <c r="CF384" s="8"/>
      <c r="CG384" s="8"/>
      <c r="CH384" s="8"/>
      <c r="CI384" s="8"/>
      <c r="CJ384" s="8"/>
      <c r="CK384" s="8"/>
      <c r="CL384" s="8"/>
      <c r="CM384" s="15"/>
      <c r="CN384" s="15"/>
      <c r="CO384" s="15"/>
      <c r="CP384" s="15"/>
    </row>
    <row r="385" ht="14.25" customHeight="1">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5"/>
      <c r="BC385" s="15"/>
      <c r="BD385" s="15"/>
      <c r="BE385" s="15"/>
      <c r="BF385" s="15"/>
      <c r="BG385" s="15"/>
      <c r="BH385" s="15"/>
      <c r="BI385" s="15"/>
      <c r="BJ385" s="15"/>
      <c r="BK385" s="15"/>
      <c r="BL385" s="15"/>
      <c r="BM385" s="15"/>
      <c r="BN385" s="15"/>
      <c r="BO385" s="15"/>
      <c r="BP385" s="15"/>
      <c r="BQ385" s="15"/>
      <c r="BR385" s="15"/>
      <c r="BS385" s="15"/>
      <c r="BT385" s="15"/>
      <c r="BU385" s="15"/>
      <c r="BV385" s="15"/>
      <c r="BW385" s="15"/>
      <c r="BX385" s="15"/>
      <c r="BY385" s="15"/>
      <c r="BZ385" s="15"/>
      <c r="CA385" s="8"/>
      <c r="CB385" s="8"/>
      <c r="CC385" s="8"/>
      <c r="CD385" s="8"/>
      <c r="CE385" s="8"/>
      <c r="CF385" s="8"/>
      <c r="CG385" s="8"/>
      <c r="CH385" s="8"/>
      <c r="CI385" s="8"/>
      <c r="CJ385" s="8"/>
      <c r="CK385" s="8"/>
      <c r="CL385" s="8"/>
      <c r="CM385" s="15"/>
      <c r="CN385" s="15"/>
      <c r="CO385" s="15"/>
      <c r="CP385" s="15"/>
    </row>
    <row r="386" ht="14.25" customHeight="1">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c r="BC386" s="15"/>
      <c r="BD386" s="15"/>
      <c r="BE386" s="15"/>
      <c r="BF386" s="15"/>
      <c r="BG386" s="15"/>
      <c r="BH386" s="15"/>
      <c r="BI386" s="15"/>
      <c r="BJ386" s="15"/>
      <c r="BK386" s="15"/>
      <c r="BL386" s="15"/>
      <c r="BM386" s="15"/>
      <c r="BN386" s="15"/>
      <c r="BO386" s="15"/>
      <c r="BP386" s="15"/>
      <c r="BQ386" s="15"/>
      <c r="BR386" s="15"/>
      <c r="BS386" s="15"/>
      <c r="BT386" s="15"/>
      <c r="BU386" s="15"/>
      <c r="BV386" s="15"/>
      <c r="BW386" s="15"/>
      <c r="BX386" s="15"/>
      <c r="BY386" s="15"/>
      <c r="BZ386" s="15"/>
      <c r="CA386" s="8"/>
      <c r="CB386" s="8"/>
      <c r="CC386" s="8"/>
      <c r="CD386" s="8"/>
      <c r="CE386" s="8"/>
      <c r="CF386" s="8"/>
      <c r="CG386" s="8"/>
      <c r="CH386" s="8"/>
      <c r="CI386" s="8"/>
      <c r="CJ386" s="8"/>
      <c r="CK386" s="8"/>
      <c r="CL386" s="8"/>
      <c r="CM386" s="15"/>
      <c r="CN386" s="15"/>
      <c r="CO386" s="15"/>
      <c r="CP386" s="15"/>
    </row>
    <row r="387" ht="14.25" customHeight="1">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BW387" s="15"/>
      <c r="BX387" s="15"/>
      <c r="BY387" s="15"/>
      <c r="BZ387" s="15"/>
      <c r="CA387" s="8"/>
      <c r="CB387" s="8"/>
      <c r="CC387" s="8"/>
      <c r="CD387" s="8"/>
      <c r="CE387" s="8"/>
      <c r="CF387" s="8"/>
      <c r="CG387" s="8"/>
      <c r="CH387" s="8"/>
      <c r="CI387" s="8"/>
      <c r="CJ387" s="8"/>
      <c r="CK387" s="8"/>
      <c r="CL387" s="8"/>
      <c r="CM387" s="15"/>
      <c r="CN387" s="15"/>
      <c r="CO387" s="15"/>
      <c r="CP387" s="15"/>
    </row>
    <row r="388" ht="14.25" customHeight="1">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BX388" s="15"/>
      <c r="BY388" s="15"/>
      <c r="BZ388" s="15"/>
      <c r="CA388" s="8"/>
      <c r="CB388" s="8"/>
      <c r="CC388" s="8"/>
      <c r="CD388" s="8"/>
      <c r="CE388" s="8"/>
      <c r="CF388" s="8"/>
      <c r="CG388" s="8"/>
      <c r="CH388" s="8"/>
      <c r="CI388" s="8"/>
      <c r="CJ388" s="8"/>
      <c r="CK388" s="8"/>
      <c r="CL388" s="8"/>
      <c r="CM388" s="15"/>
      <c r="CN388" s="15"/>
      <c r="CO388" s="15"/>
      <c r="CP388" s="15"/>
    </row>
    <row r="389" ht="14.25" customHeight="1">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c r="BX389" s="15"/>
      <c r="BY389" s="15"/>
      <c r="BZ389" s="15"/>
      <c r="CA389" s="8"/>
      <c r="CB389" s="8"/>
      <c r="CC389" s="8"/>
      <c r="CD389" s="8"/>
      <c r="CE389" s="8"/>
      <c r="CF389" s="8"/>
      <c r="CG389" s="8"/>
      <c r="CH389" s="8"/>
      <c r="CI389" s="8"/>
      <c r="CJ389" s="8"/>
      <c r="CK389" s="8"/>
      <c r="CL389" s="8"/>
      <c r="CM389" s="15"/>
      <c r="CN389" s="15"/>
      <c r="CO389" s="15"/>
      <c r="CP389" s="15"/>
    </row>
    <row r="390" ht="14.25" customHeight="1">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c r="BO390" s="15"/>
      <c r="BP390" s="15"/>
      <c r="BQ390" s="15"/>
      <c r="BR390" s="15"/>
      <c r="BS390" s="15"/>
      <c r="BT390" s="15"/>
      <c r="BU390" s="15"/>
      <c r="BV390" s="15"/>
      <c r="BW390" s="15"/>
      <c r="BX390" s="15"/>
      <c r="BY390" s="15"/>
      <c r="BZ390" s="15"/>
      <c r="CA390" s="8"/>
      <c r="CB390" s="8"/>
      <c r="CC390" s="8"/>
      <c r="CD390" s="8"/>
      <c r="CE390" s="8"/>
      <c r="CF390" s="8"/>
      <c r="CG390" s="8"/>
      <c r="CH390" s="8"/>
      <c r="CI390" s="8"/>
      <c r="CJ390" s="8"/>
      <c r="CK390" s="8"/>
      <c r="CL390" s="8"/>
      <c r="CM390" s="15"/>
      <c r="CN390" s="15"/>
      <c r="CO390" s="15"/>
      <c r="CP390" s="15"/>
    </row>
    <row r="391" ht="14.25" customHeight="1">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c r="AY391" s="15"/>
      <c r="AZ391" s="15"/>
      <c r="BA391" s="15"/>
      <c r="BB391" s="15"/>
      <c r="BC391" s="15"/>
      <c r="BD391" s="15"/>
      <c r="BE391" s="15"/>
      <c r="BF391" s="15"/>
      <c r="BG391" s="15"/>
      <c r="BH391" s="15"/>
      <c r="BI391" s="15"/>
      <c r="BJ391" s="15"/>
      <c r="BK391" s="15"/>
      <c r="BL391" s="15"/>
      <c r="BM391" s="15"/>
      <c r="BN391" s="15"/>
      <c r="BO391" s="15"/>
      <c r="BP391" s="15"/>
      <c r="BQ391" s="15"/>
      <c r="BR391" s="15"/>
      <c r="BS391" s="15"/>
      <c r="BT391" s="15"/>
      <c r="BU391" s="15"/>
      <c r="BV391" s="15"/>
      <c r="BW391" s="15"/>
      <c r="BX391" s="15"/>
      <c r="BY391" s="15"/>
      <c r="BZ391" s="15"/>
      <c r="CA391" s="8"/>
      <c r="CB391" s="8"/>
      <c r="CC391" s="8"/>
      <c r="CD391" s="8"/>
      <c r="CE391" s="8"/>
      <c r="CF391" s="8"/>
      <c r="CG391" s="8"/>
      <c r="CH391" s="8"/>
      <c r="CI391" s="8"/>
      <c r="CJ391" s="8"/>
      <c r="CK391" s="8"/>
      <c r="CL391" s="8"/>
      <c r="CM391" s="15"/>
      <c r="CN391" s="15"/>
      <c r="CO391" s="15"/>
      <c r="CP391" s="15"/>
    </row>
    <row r="392" ht="14.25" customHeight="1">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c r="BC392" s="15"/>
      <c r="BD392" s="15"/>
      <c r="BE392" s="15"/>
      <c r="BF392" s="15"/>
      <c r="BG392" s="15"/>
      <c r="BH392" s="15"/>
      <c r="BI392" s="15"/>
      <c r="BJ392" s="15"/>
      <c r="BK392" s="15"/>
      <c r="BL392" s="15"/>
      <c r="BM392" s="15"/>
      <c r="BN392" s="15"/>
      <c r="BO392" s="15"/>
      <c r="BP392" s="15"/>
      <c r="BQ392" s="15"/>
      <c r="BR392" s="15"/>
      <c r="BS392" s="15"/>
      <c r="BT392" s="15"/>
      <c r="BU392" s="15"/>
      <c r="BV392" s="15"/>
      <c r="BW392" s="15"/>
      <c r="BX392" s="15"/>
      <c r="BY392" s="15"/>
      <c r="BZ392" s="15"/>
      <c r="CA392" s="8"/>
      <c r="CB392" s="8"/>
      <c r="CC392" s="8"/>
      <c r="CD392" s="8"/>
      <c r="CE392" s="8"/>
      <c r="CF392" s="8"/>
      <c r="CG392" s="8"/>
      <c r="CH392" s="8"/>
      <c r="CI392" s="8"/>
      <c r="CJ392" s="8"/>
      <c r="CK392" s="8"/>
      <c r="CL392" s="8"/>
      <c r="CM392" s="15"/>
      <c r="CN392" s="15"/>
      <c r="CO392" s="15"/>
      <c r="CP392" s="15"/>
    </row>
    <row r="393" ht="14.25" customHeight="1">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5"/>
      <c r="BC393" s="15"/>
      <c r="BD393" s="15"/>
      <c r="BE393" s="15"/>
      <c r="BF393" s="15"/>
      <c r="BG393" s="15"/>
      <c r="BH393" s="15"/>
      <c r="BI393" s="15"/>
      <c r="BJ393" s="15"/>
      <c r="BK393" s="15"/>
      <c r="BL393" s="15"/>
      <c r="BM393" s="15"/>
      <c r="BN393" s="15"/>
      <c r="BO393" s="15"/>
      <c r="BP393" s="15"/>
      <c r="BQ393" s="15"/>
      <c r="BR393" s="15"/>
      <c r="BS393" s="15"/>
      <c r="BT393" s="15"/>
      <c r="BU393" s="15"/>
      <c r="BV393" s="15"/>
      <c r="BW393" s="15"/>
      <c r="BX393" s="15"/>
      <c r="BY393" s="15"/>
      <c r="BZ393" s="15"/>
      <c r="CA393" s="8"/>
      <c r="CB393" s="8"/>
      <c r="CC393" s="8"/>
      <c r="CD393" s="8"/>
      <c r="CE393" s="8"/>
      <c r="CF393" s="8"/>
      <c r="CG393" s="8"/>
      <c r="CH393" s="8"/>
      <c r="CI393" s="8"/>
      <c r="CJ393" s="8"/>
      <c r="CK393" s="8"/>
      <c r="CL393" s="8"/>
      <c r="CM393" s="15"/>
      <c r="CN393" s="15"/>
      <c r="CO393" s="15"/>
      <c r="CP393" s="15"/>
    </row>
    <row r="394" ht="14.25" customHeight="1">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c r="BC394" s="15"/>
      <c r="BD394" s="15"/>
      <c r="BE394" s="15"/>
      <c r="BF394" s="15"/>
      <c r="BG394" s="15"/>
      <c r="BH394" s="15"/>
      <c r="BI394" s="15"/>
      <c r="BJ394" s="15"/>
      <c r="BK394" s="15"/>
      <c r="BL394" s="15"/>
      <c r="BM394" s="15"/>
      <c r="BN394" s="15"/>
      <c r="BO394" s="15"/>
      <c r="BP394" s="15"/>
      <c r="BQ394" s="15"/>
      <c r="BR394" s="15"/>
      <c r="BS394" s="15"/>
      <c r="BT394" s="15"/>
      <c r="BU394" s="15"/>
      <c r="BV394" s="15"/>
      <c r="BW394" s="15"/>
      <c r="BX394" s="15"/>
      <c r="BY394" s="15"/>
      <c r="BZ394" s="15"/>
      <c r="CA394" s="8"/>
      <c r="CB394" s="8"/>
      <c r="CC394" s="8"/>
      <c r="CD394" s="8"/>
      <c r="CE394" s="8"/>
      <c r="CF394" s="8"/>
      <c r="CG394" s="8"/>
      <c r="CH394" s="8"/>
      <c r="CI394" s="8"/>
      <c r="CJ394" s="8"/>
      <c r="CK394" s="8"/>
      <c r="CL394" s="8"/>
      <c r="CM394" s="15"/>
      <c r="CN394" s="15"/>
      <c r="CO394" s="15"/>
      <c r="CP394" s="15"/>
    </row>
    <row r="395" ht="14.25" customHeight="1">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c r="AY395" s="15"/>
      <c r="AZ395" s="15"/>
      <c r="BA395" s="15"/>
      <c r="BB395" s="15"/>
      <c r="BC395" s="15"/>
      <c r="BD395" s="15"/>
      <c r="BE395" s="15"/>
      <c r="BF395" s="15"/>
      <c r="BG395" s="15"/>
      <c r="BH395" s="15"/>
      <c r="BI395" s="15"/>
      <c r="BJ395" s="15"/>
      <c r="BK395" s="15"/>
      <c r="BL395" s="15"/>
      <c r="BM395" s="15"/>
      <c r="BN395" s="15"/>
      <c r="BO395" s="15"/>
      <c r="BP395" s="15"/>
      <c r="BQ395" s="15"/>
      <c r="BR395" s="15"/>
      <c r="BS395" s="15"/>
      <c r="BT395" s="15"/>
      <c r="BU395" s="15"/>
      <c r="BV395" s="15"/>
      <c r="BW395" s="15"/>
      <c r="BX395" s="15"/>
      <c r="BY395" s="15"/>
      <c r="BZ395" s="15"/>
      <c r="CA395" s="8"/>
      <c r="CB395" s="8"/>
      <c r="CC395" s="8"/>
      <c r="CD395" s="8"/>
      <c r="CE395" s="8"/>
      <c r="CF395" s="8"/>
      <c r="CG395" s="8"/>
      <c r="CH395" s="8"/>
      <c r="CI395" s="8"/>
      <c r="CJ395" s="8"/>
      <c r="CK395" s="8"/>
      <c r="CL395" s="8"/>
      <c r="CM395" s="15"/>
      <c r="CN395" s="15"/>
      <c r="CO395" s="15"/>
      <c r="CP395" s="15"/>
    </row>
    <row r="396" ht="14.25" customHeight="1">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c r="BC396" s="15"/>
      <c r="BD396" s="15"/>
      <c r="BE396" s="15"/>
      <c r="BF396" s="15"/>
      <c r="BG396" s="15"/>
      <c r="BH396" s="15"/>
      <c r="BI396" s="15"/>
      <c r="BJ396" s="15"/>
      <c r="BK396" s="15"/>
      <c r="BL396" s="15"/>
      <c r="BM396" s="15"/>
      <c r="BN396" s="15"/>
      <c r="BO396" s="15"/>
      <c r="BP396" s="15"/>
      <c r="BQ396" s="15"/>
      <c r="BR396" s="15"/>
      <c r="BS396" s="15"/>
      <c r="BT396" s="15"/>
      <c r="BU396" s="15"/>
      <c r="BV396" s="15"/>
      <c r="BW396" s="15"/>
      <c r="BX396" s="15"/>
      <c r="BY396" s="15"/>
      <c r="BZ396" s="15"/>
      <c r="CA396" s="8"/>
      <c r="CB396" s="8"/>
      <c r="CC396" s="8"/>
      <c r="CD396" s="8"/>
      <c r="CE396" s="8"/>
      <c r="CF396" s="8"/>
      <c r="CG396" s="8"/>
      <c r="CH396" s="8"/>
      <c r="CI396" s="8"/>
      <c r="CJ396" s="8"/>
      <c r="CK396" s="8"/>
      <c r="CL396" s="8"/>
      <c r="CM396" s="15"/>
      <c r="CN396" s="15"/>
      <c r="CO396" s="15"/>
      <c r="CP396" s="15"/>
    </row>
    <row r="397" ht="14.25" customHeight="1">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15"/>
      <c r="BB397" s="15"/>
      <c r="BC397" s="15"/>
      <c r="BD397" s="15"/>
      <c r="BE397" s="15"/>
      <c r="BF397" s="15"/>
      <c r="BG397" s="15"/>
      <c r="BH397" s="15"/>
      <c r="BI397" s="15"/>
      <c r="BJ397" s="15"/>
      <c r="BK397" s="15"/>
      <c r="BL397" s="15"/>
      <c r="BM397" s="15"/>
      <c r="BN397" s="15"/>
      <c r="BO397" s="15"/>
      <c r="BP397" s="15"/>
      <c r="BQ397" s="15"/>
      <c r="BR397" s="15"/>
      <c r="BS397" s="15"/>
      <c r="BT397" s="15"/>
      <c r="BU397" s="15"/>
      <c r="BV397" s="15"/>
      <c r="BW397" s="15"/>
      <c r="BX397" s="15"/>
      <c r="BY397" s="15"/>
      <c r="BZ397" s="15"/>
      <c r="CA397" s="8"/>
      <c r="CB397" s="8"/>
      <c r="CC397" s="8"/>
      <c r="CD397" s="8"/>
      <c r="CE397" s="8"/>
      <c r="CF397" s="8"/>
      <c r="CG397" s="8"/>
      <c r="CH397" s="8"/>
      <c r="CI397" s="8"/>
      <c r="CJ397" s="8"/>
      <c r="CK397" s="8"/>
      <c r="CL397" s="8"/>
      <c r="CM397" s="15"/>
      <c r="CN397" s="15"/>
      <c r="CO397" s="15"/>
      <c r="CP397" s="15"/>
    </row>
    <row r="398" ht="14.25" customHeight="1">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BW398" s="15"/>
      <c r="BX398" s="15"/>
      <c r="BY398" s="15"/>
      <c r="BZ398" s="15"/>
      <c r="CA398" s="8"/>
      <c r="CB398" s="8"/>
      <c r="CC398" s="8"/>
      <c r="CD398" s="8"/>
      <c r="CE398" s="8"/>
      <c r="CF398" s="8"/>
      <c r="CG398" s="8"/>
      <c r="CH398" s="8"/>
      <c r="CI398" s="8"/>
      <c r="CJ398" s="8"/>
      <c r="CK398" s="8"/>
      <c r="CL398" s="8"/>
      <c r="CM398" s="15"/>
      <c r="CN398" s="15"/>
      <c r="CO398" s="15"/>
      <c r="CP398" s="15"/>
    </row>
    <row r="399" ht="14.25" customHeight="1">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15"/>
      <c r="BB399" s="15"/>
      <c r="BC399" s="15"/>
      <c r="BD399" s="15"/>
      <c r="BE399" s="15"/>
      <c r="BF399" s="15"/>
      <c r="BG399" s="15"/>
      <c r="BH399" s="15"/>
      <c r="BI399" s="15"/>
      <c r="BJ399" s="15"/>
      <c r="BK399" s="15"/>
      <c r="BL399" s="15"/>
      <c r="BM399" s="15"/>
      <c r="BN399" s="15"/>
      <c r="BO399" s="15"/>
      <c r="BP399" s="15"/>
      <c r="BQ399" s="15"/>
      <c r="BR399" s="15"/>
      <c r="BS399" s="15"/>
      <c r="BT399" s="15"/>
      <c r="BU399" s="15"/>
      <c r="BV399" s="15"/>
      <c r="BW399" s="15"/>
      <c r="BX399" s="15"/>
      <c r="BY399" s="15"/>
      <c r="BZ399" s="15"/>
      <c r="CA399" s="8"/>
      <c r="CB399" s="8"/>
      <c r="CC399" s="8"/>
      <c r="CD399" s="8"/>
      <c r="CE399" s="8"/>
      <c r="CF399" s="8"/>
      <c r="CG399" s="8"/>
      <c r="CH399" s="8"/>
      <c r="CI399" s="8"/>
      <c r="CJ399" s="8"/>
      <c r="CK399" s="8"/>
      <c r="CL399" s="8"/>
      <c r="CM399" s="15"/>
      <c r="CN399" s="15"/>
      <c r="CO399" s="15"/>
      <c r="CP399" s="15"/>
    </row>
    <row r="400" ht="14.25" customHeight="1">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c r="BC400" s="15"/>
      <c r="BD400" s="15"/>
      <c r="BE400" s="15"/>
      <c r="BF400" s="15"/>
      <c r="BG400" s="15"/>
      <c r="BH400" s="15"/>
      <c r="BI400" s="15"/>
      <c r="BJ400" s="15"/>
      <c r="BK400" s="15"/>
      <c r="BL400" s="15"/>
      <c r="BM400" s="15"/>
      <c r="BN400" s="15"/>
      <c r="BO400" s="15"/>
      <c r="BP400" s="15"/>
      <c r="BQ400" s="15"/>
      <c r="BR400" s="15"/>
      <c r="BS400" s="15"/>
      <c r="BT400" s="15"/>
      <c r="BU400" s="15"/>
      <c r="BV400" s="15"/>
      <c r="BW400" s="15"/>
      <c r="BX400" s="15"/>
      <c r="BY400" s="15"/>
      <c r="BZ400" s="15"/>
      <c r="CA400" s="8"/>
      <c r="CB400" s="8"/>
      <c r="CC400" s="8"/>
      <c r="CD400" s="8"/>
      <c r="CE400" s="8"/>
      <c r="CF400" s="8"/>
      <c r="CG400" s="8"/>
      <c r="CH400" s="8"/>
      <c r="CI400" s="8"/>
      <c r="CJ400" s="8"/>
      <c r="CK400" s="8"/>
      <c r="CL400" s="8"/>
      <c r="CM400" s="15"/>
      <c r="CN400" s="15"/>
      <c r="CO400" s="15"/>
      <c r="CP400" s="15"/>
    </row>
    <row r="401" ht="14.25" customHeight="1">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15"/>
      <c r="BB401" s="15"/>
      <c r="BC401" s="15"/>
      <c r="BD401" s="15"/>
      <c r="BE401" s="15"/>
      <c r="BF401" s="15"/>
      <c r="BG401" s="15"/>
      <c r="BH401" s="15"/>
      <c r="BI401" s="15"/>
      <c r="BJ401" s="15"/>
      <c r="BK401" s="15"/>
      <c r="BL401" s="15"/>
      <c r="BM401" s="15"/>
      <c r="BN401" s="15"/>
      <c r="BO401" s="15"/>
      <c r="BP401" s="15"/>
      <c r="BQ401" s="15"/>
      <c r="BR401" s="15"/>
      <c r="BS401" s="15"/>
      <c r="BT401" s="15"/>
      <c r="BU401" s="15"/>
      <c r="BV401" s="15"/>
      <c r="BW401" s="15"/>
      <c r="BX401" s="15"/>
      <c r="BY401" s="15"/>
      <c r="BZ401" s="15"/>
      <c r="CA401" s="8"/>
      <c r="CB401" s="8"/>
      <c r="CC401" s="8"/>
      <c r="CD401" s="8"/>
      <c r="CE401" s="8"/>
      <c r="CF401" s="8"/>
      <c r="CG401" s="8"/>
      <c r="CH401" s="8"/>
      <c r="CI401" s="8"/>
      <c r="CJ401" s="8"/>
      <c r="CK401" s="8"/>
      <c r="CL401" s="8"/>
      <c r="CM401" s="15"/>
      <c r="CN401" s="15"/>
      <c r="CO401" s="15"/>
      <c r="CP401" s="15"/>
    </row>
    <row r="402" ht="14.25" customHeight="1">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c r="BD402" s="15"/>
      <c r="BE402" s="15"/>
      <c r="BF402" s="15"/>
      <c r="BG402" s="15"/>
      <c r="BH402" s="15"/>
      <c r="BI402" s="15"/>
      <c r="BJ402" s="15"/>
      <c r="BK402" s="15"/>
      <c r="BL402" s="15"/>
      <c r="BM402" s="15"/>
      <c r="BN402" s="15"/>
      <c r="BO402" s="15"/>
      <c r="BP402" s="15"/>
      <c r="BQ402" s="15"/>
      <c r="BR402" s="15"/>
      <c r="BS402" s="15"/>
      <c r="BT402" s="15"/>
      <c r="BU402" s="15"/>
      <c r="BV402" s="15"/>
      <c r="BW402" s="15"/>
      <c r="BX402" s="15"/>
      <c r="BY402" s="15"/>
      <c r="BZ402" s="15"/>
      <c r="CA402" s="8"/>
      <c r="CB402" s="8"/>
      <c r="CC402" s="8"/>
      <c r="CD402" s="8"/>
      <c r="CE402" s="8"/>
      <c r="CF402" s="8"/>
      <c r="CG402" s="8"/>
      <c r="CH402" s="8"/>
      <c r="CI402" s="8"/>
      <c r="CJ402" s="8"/>
      <c r="CK402" s="8"/>
      <c r="CL402" s="8"/>
      <c r="CM402" s="15"/>
      <c r="CN402" s="15"/>
      <c r="CO402" s="15"/>
      <c r="CP402" s="15"/>
    </row>
    <row r="403" ht="14.25" customHeight="1">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15"/>
      <c r="BB403" s="15"/>
      <c r="BC403" s="15"/>
      <c r="BD403" s="15"/>
      <c r="BE403" s="15"/>
      <c r="BF403" s="15"/>
      <c r="BG403" s="15"/>
      <c r="BH403" s="15"/>
      <c r="BI403" s="15"/>
      <c r="BJ403" s="15"/>
      <c r="BK403" s="15"/>
      <c r="BL403" s="15"/>
      <c r="BM403" s="15"/>
      <c r="BN403" s="15"/>
      <c r="BO403" s="15"/>
      <c r="BP403" s="15"/>
      <c r="BQ403" s="15"/>
      <c r="BR403" s="15"/>
      <c r="BS403" s="15"/>
      <c r="BT403" s="15"/>
      <c r="BU403" s="15"/>
      <c r="BV403" s="15"/>
      <c r="BW403" s="15"/>
      <c r="BX403" s="15"/>
      <c r="BY403" s="15"/>
      <c r="BZ403" s="15"/>
      <c r="CA403" s="8"/>
      <c r="CB403" s="8"/>
      <c r="CC403" s="8"/>
      <c r="CD403" s="8"/>
      <c r="CE403" s="8"/>
      <c r="CF403" s="8"/>
      <c r="CG403" s="8"/>
      <c r="CH403" s="8"/>
      <c r="CI403" s="8"/>
      <c r="CJ403" s="8"/>
      <c r="CK403" s="8"/>
      <c r="CL403" s="8"/>
      <c r="CM403" s="15"/>
      <c r="CN403" s="15"/>
      <c r="CO403" s="15"/>
      <c r="CP403" s="15"/>
    </row>
    <row r="404" ht="14.25" customHeight="1">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c r="BD404" s="15"/>
      <c r="BE404" s="15"/>
      <c r="BF404" s="15"/>
      <c r="BG404" s="15"/>
      <c r="BH404" s="15"/>
      <c r="BI404" s="15"/>
      <c r="BJ404" s="15"/>
      <c r="BK404" s="15"/>
      <c r="BL404" s="15"/>
      <c r="BM404" s="15"/>
      <c r="BN404" s="15"/>
      <c r="BO404" s="15"/>
      <c r="BP404" s="15"/>
      <c r="BQ404" s="15"/>
      <c r="BR404" s="15"/>
      <c r="BS404" s="15"/>
      <c r="BT404" s="15"/>
      <c r="BU404" s="15"/>
      <c r="BV404" s="15"/>
      <c r="BW404" s="15"/>
      <c r="BX404" s="15"/>
      <c r="BY404" s="15"/>
      <c r="BZ404" s="15"/>
      <c r="CA404" s="8"/>
      <c r="CB404" s="8"/>
      <c r="CC404" s="8"/>
      <c r="CD404" s="8"/>
      <c r="CE404" s="8"/>
      <c r="CF404" s="8"/>
      <c r="CG404" s="8"/>
      <c r="CH404" s="8"/>
      <c r="CI404" s="8"/>
      <c r="CJ404" s="8"/>
      <c r="CK404" s="8"/>
      <c r="CL404" s="8"/>
      <c r="CM404" s="15"/>
      <c r="CN404" s="15"/>
      <c r="CO404" s="15"/>
      <c r="CP404" s="15"/>
    </row>
    <row r="405" ht="14.25" customHeight="1">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c r="AY405" s="15"/>
      <c r="AZ405" s="15"/>
      <c r="BA405" s="15"/>
      <c r="BB405" s="15"/>
      <c r="BC405" s="15"/>
      <c r="BD405" s="15"/>
      <c r="BE405" s="15"/>
      <c r="BF405" s="15"/>
      <c r="BG405" s="15"/>
      <c r="BH405" s="15"/>
      <c r="BI405" s="15"/>
      <c r="BJ405" s="15"/>
      <c r="BK405" s="15"/>
      <c r="BL405" s="15"/>
      <c r="BM405" s="15"/>
      <c r="BN405" s="15"/>
      <c r="BO405" s="15"/>
      <c r="BP405" s="15"/>
      <c r="BQ405" s="15"/>
      <c r="BR405" s="15"/>
      <c r="BS405" s="15"/>
      <c r="BT405" s="15"/>
      <c r="BU405" s="15"/>
      <c r="BV405" s="15"/>
      <c r="BW405" s="15"/>
      <c r="BX405" s="15"/>
      <c r="BY405" s="15"/>
      <c r="BZ405" s="15"/>
      <c r="CA405" s="8"/>
      <c r="CB405" s="8"/>
      <c r="CC405" s="8"/>
      <c r="CD405" s="8"/>
      <c r="CE405" s="8"/>
      <c r="CF405" s="8"/>
      <c r="CG405" s="8"/>
      <c r="CH405" s="8"/>
      <c r="CI405" s="8"/>
      <c r="CJ405" s="8"/>
      <c r="CK405" s="8"/>
      <c r="CL405" s="8"/>
      <c r="CM405" s="15"/>
      <c r="CN405" s="15"/>
      <c r="CO405" s="15"/>
      <c r="CP405" s="15"/>
    </row>
    <row r="406" ht="14.25" customHeight="1">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c r="BC406" s="15"/>
      <c r="BD406" s="15"/>
      <c r="BE406" s="15"/>
      <c r="BF406" s="15"/>
      <c r="BG406" s="15"/>
      <c r="BH406" s="15"/>
      <c r="BI406" s="15"/>
      <c r="BJ406" s="15"/>
      <c r="BK406" s="15"/>
      <c r="BL406" s="15"/>
      <c r="BM406" s="15"/>
      <c r="BN406" s="15"/>
      <c r="BO406" s="15"/>
      <c r="BP406" s="15"/>
      <c r="BQ406" s="15"/>
      <c r="BR406" s="15"/>
      <c r="BS406" s="15"/>
      <c r="BT406" s="15"/>
      <c r="BU406" s="15"/>
      <c r="BV406" s="15"/>
      <c r="BW406" s="15"/>
      <c r="BX406" s="15"/>
      <c r="BY406" s="15"/>
      <c r="BZ406" s="15"/>
      <c r="CA406" s="8"/>
      <c r="CB406" s="8"/>
      <c r="CC406" s="8"/>
      <c r="CD406" s="8"/>
      <c r="CE406" s="8"/>
      <c r="CF406" s="8"/>
      <c r="CG406" s="8"/>
      <c r="CH406" s="8"/>
      <c r="CI406" s="8"/>
      <c r="CJ406" s="8"/>
      <c r="CK406" s="8"/>
      <c r="CL406" s="8"/>
      <c r="CM406" s="15"/>
      <c r="CN406" s="15"/>
      <c r="CO406" s="15"/>
      <c r="CP406" s="15"/>
    </row>
    <row r="407" ht="14.25" customHeight="1">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5"/>
      <c r="BC407" s="15"/>
      <c r="BD407" s="15"/>
      <c r="BE407" s="15"/>
      <c r="BF407" s="15"/>
      <c r="BG407" s="15"/>
      <c r="BH407" s="15"/>
      <c r="BI407" s="15"/>
      <c r="BJ407" s="15"/>
      <c r="BK407" s="15"/>
      <c r="BL407" s="15"/>
      <c r="BM407" s="15"/>
      <c r="BN407" s="15"/>
      <c r="BO407" s="15"/>
      <c r="BP407" s="15"/>
      <c r="BQ407" s="15"/>
      <c r="BR407" s="15"/>
      <c r="BS407" s="15"/>
      <c r="BT407" s="15"/>
      <c r="BU407" s="15"/>
      <c r="BV407" s="15"/>
      <c r="BW407" s="15"/>
      <c r="BX407" s="15"/>
      <c r="BY407" s="15"/>
      <c r="BZ407" s="15"/>
      <c r="CA407" s="8"/>
      <c r="CB407" s="8"/>
      <c r="CC407" s="8"/>
      <c r="CD407" s="8"/>
      <c r="CE407" s="8"/>
      <c r="CF407" s="8"/>
      <c r="CG407" s="8"/>
      <c r="CH407" s="8"/>
      <c r="CI407" s="8"/>
      <c r="CJ407" s="8"/>
      <c r="CK407" s="8"/>
      <c r="CL407" s="8"/>
      <c r="CM407" s="15"/>
      <c r="CN407" s="15"/>
      <c r="CO407" s="15"/>
      <c r="CP407" s="15"/>
    </row>
    <row r="408" ht="14.25" customHeight="1">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c r="BC408" s="15"/>
      <c r="BD408" s="15"/>
      <c r="BE408" s="15"/>
      <c r="BF408" s="15"/>
      <c r="BG408" s="15"/>
      <c r="BH408" s="15"/>
      <c r="BI408" s="15"/>
      <c r="BJ408" s="15"/>
      <c r="BK408" s="15"/>
      <c r="BL408" s="15"/>
      <c r="BM408" s="15"/>
      <c r="BN408" s="15"/>
      <c r="BO408" s="15"/>
      <c r="BP408" s="15"/>
      <c r="BQ408" s="15"/>
      <c r="BR408" s="15"/>
      <c r="BS408" s="15"/>
      <c r="BT408" s="15"/>
      <c r="BU408" s="15"/>
      <c r="BV408" s="15"/>
      <c r="BW408" s="15"/>
      <c r="BX408" s="15"/>
      <c r="BY408" s="15"/>
      <c r="BZ408" s="15"/>
      <c r="CA408" s="8"/>
      <c r="CB408" s="8"/>
      <c r="CC408" s="8"/>
      <c r="CD408" s="8"/>
      <c r="CE408" s="8"/>
      <c r="CF408" s="8"/>
      <c r="CG408" s="8"/>
      <c r="CH408" s="8"/>
      <c r="CI408" s="8"/>
      <c r="CJ408" s="8"/>
      <c r="CK408" s="8"/>
      <c r="CL408" s="8"/>
      <c r="CM408" s="15"/>
      <c r="CN408" s="15"/>
      <c r="CO408" s="15"/>
      <c r="CP408" s="15"/>
    </row>
    <row r="409" ht="14.25" customHeight="1">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c r="AY409" s="15"/>
      <c r="AZ409" s="15"/>
      <c r="BA409" s="15"/>
      <c r="BB409" s="15"/>
      <c r="BC409" s="15"/>
      <c r="BD409" s="15"/>
      <c r="BE409" s="15"/>
      <c r="BF409" s="15"/>
      <c r="BG409" s="15"/>
      <c r="BH409" s="15"/>
      <c r="BI409" s="15"/>
      <c r="BJ409" s="15"/>
      <c r="BK409" s="15"/>
      <c r="BL409" s="15"/>
      <c r="BM409" s="15"/>
      <c r="BN409" s="15"/>
      <c r="BO409" s="15"/>
      <c r="BP409" s="15"/>
      <c r="BQ409" s="15"/>
      <c r="BR409" s="15"/>
      <c r="BS409" s="15"/>
      <c r="BT409" s="15"/>
      <c r="BU409" s="15"/>
      <c r="BV409" s="15"/>
      <c r="BW409" s="15"/>
      <c r="BX409" s="15"/>
      <c r="BY409" s="15"/>
      <c r="BZ409" s="15"/>
      <c r="CA409" s="8"/>
      <c r="CB409" s="8"/>
      <c r="CC409" s="8"/>
      <c r="CD409" s="8"/>
      <c r="CE409" s="8"/>
      <c r="CF409" s="8"/>
      <c r="CG409" s="8"/>
      <c r="CH409" s="8"/>
      <c r="CI409" s="8"/>
      <c r="CJ409" s="8"/>
      <c r="CK409" s="8"/>
      <c r="CL409" s="8"/>
      <c r="CM409" s="15"/>
      <c r="CN409" s="15"/>
      <c r="CO409" s="15"/>
      <c r="CP409" s="15"/>
    </row>
    <row r="410" ht="14.25" customHeight="1">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c r="BC410" s="15"/>
      <c r="BD410" s="15"/>
      <c r="BE410" s="15"/>
      <c r="BF410" s="15"/>
      <c r="BG410" s="15"/>
      <c r="BH410" s="15"/>
      <c r="BI410" s="15"/>
      <c r="BJ410" s="15"/>
      <c r="BK410" s="15"/>
      <c r="BL410" s="15"/>
      <c r="BM410" s="15"/>
      <c r="BN410" s="15"/>
      <c r="BO410" s="15"/>
      <c r="BP410" s="15"/>
      <c r="BQ410" s="15"/>
      <c r="BR410" s="15"/>
      <c r="BS410" s="15"/>
      <c r="BT410" s="15"/>
      <c r="BU410" s="15"/>
      <c r="BV410" s="15"/>
      <c r="BW410" s="15"/>
      <c r="BX410" s="15"/>
      <c r="BY410" s="15"/>
      <c r="BZ410" s="15"/>
      <c r="CA410" s="8"/>
      <c r="CB410" s="8"/>
      <c r="CC410" s="8"/>
      <c r="CD410" s="8"/>
      <c r="CE410" s="8"/>
      <c r="CF410" s="8"/>
      <c r="CG410" s="8"/>
      <c r="CH410" s="8"/>
      <c r="CI410" s="8"/>
      <c r="CJ410" s="8"/>
      <c r="CK410" s="8"/>
      <c r="CL410" s="8"/>
      <c r="CM410" s="15"/>
      <c r="CN410" s="15"/>
      <c r="CO410" s="15"/>
      <c r="CP410" s="15"/>
    </row>
    <row r="411" ht="14.25" customHeight="1">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c r="AY411" s="15"/>
      <c r="AZ411" s="15"/>
      <c r="BA411" s="15"/>
      <c r="BB411" s="15"/>
      <c r="BC411" s="15"/>
      <c r="BD411" s="15"/>
      <c r="BE411" s="15"/>
      <c r="BF411" s="15"/>
      <c r="BG411" s="15"/>
      <c r="BH411" s="15"/>
      <c r="BI411" s="15"/>
      <c r="BJ411" s="15"/>
      <c r="BK411" s="15"/>
      <c r="BL411" s="15"/>
      <c r="BM411" s="15"/>
      <c r="BN411" s="15"/>
      <c r="BO411" s="15"/>
      <c r="BP411" s="15"/>
      <c r="BQ411" s="15"/>
      <c r="BR411" s="15"/>
      <c r="BS411" s="15"/>
      <c r="BT411" s="15"/>
      <c r="BU411" s="15"/>
      <c r="BV411" s="15"/>
      <c r="BW411" s="15"/>
      <c r="BX411" s="15"/>
      <c r="BY411" s="15"/>
      <c r="BZ411" s="15"/>
      <c r="CA411" s="8"/>
      <c r="CB411" s="8"/>
      <c r="CC411" s="8"/>
      <c r="CD411" s="8"/>
      <c r="CE411" s="8"/>
      <c r="CF411" s="8"/>
      <c r="CG411" s="8"/>
      <c r="CH411" s="8"/>
      <c r="CI411" s="8"/>
      <c r="CJ411" s="8"/>
      <c r="CK411" s="8"/>
      <c r="CL411" s="8"/>
      <c r="CM411" s="15"/>
      <c r="CN411" s="15"/>
      <c r="CO411" s="15"/>
      <c r="CP411" s="15"/>
    </row>
    <row r="412" ht="14.25" customHeight="1">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c r="BC412" s="15"/>
      <c r="BD412" s="15"/>
      <c r="BE412" s="15"/>
      <c r="BF412" s="15"/>
      <c r="BG412" s="15"/>
      <c r="BH412" s="15"/>
      <c r="BI412" s="15"/>
      <c r="BJ412" s="15"/>
      <c r="BK412" s="15"/>
      <c r="BL412" s="15"/>
      <c r="BM412" s="15"/>
      <c r="BN412" s="15"/>
      <c r="BO412" s="15"/>
      <c r="BP412" s="15"/>
      <c r="BQ412" s="15"/>
      <c r="BR412" s="15"/>
      <c r="BS412" s="15"/>
      <c r="BT412" s="15"/>
      <c r="BU412" s="15"/>
      <c r="BV412" s="15"/>
      <c r="BW412" s="15"/>
      <c r="BX412" s="15"/>
      <c r="BY412" s="15"/>
      <c r="BZ412" s="15"/>
      <c r="CA412" s="8"/>
      <c r="CB412" s="8"/>
      <c r="CC412" s="8"/>
      <c r="CD412" s="8"/>
      <c r="CE412" s="8"/>
      <c r="CF412" s="8"/>
      <c r="CG412" s="8"/>
      <c r="CH412" s="8"/>
      <c r="CI412" s="8"/>
      <c r="CJ412" s="8"/>
      <c r="CK412" s="8"/>
      <c r="CL412" s="8"/>
      <c r="CM412" s="15"/>
      <c r="CN412" s="15"/>
      <c r="CO412" s="15"/>
      <c r="CP412" s="15"/>
    </row>
    <row r="413" ht="14.25" customHeight="1">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15"/>
      <c r="BB413" s="15"/>
      <c r="BC413" s="15"/>
      <c r="BD413" s="15"/>
      <c r="BE413" s="15"/>
      <c r="BF413" s="15"/>
      <c r="BG413" s="15"/>
      <c r="BH413" s="15"/>
      <c r="BI413" s="15"/>
      <c r="BJ413" s="15"/>
      <c r="BK413" s="15"/>
      <c r="BL413" s="15"/>
      <c r="BM413" s="15"/>
      <c r="BN413" s="15"/>
      <c r="BO413" s="15"/>
      <c r="BP413" s="15"/>
      <c r="BQ413" s="15"/>
      <c r="BR413" s="15"/>
      <c r="BS413" s="15"/>
      <c r="BT413" s="15"/>
      <c r="BU413" s="15"/>
      <c r="BV413" s="15"/>
      <c r="BW413" s="15"/>
      <c r="BX413" s="15"/>
      <c r="BY413" s="15"/>
      <c r="BZ413" s="15"/>
      <c r="CA413" s="8"/>
      <c r="CB413" s="8"/>
      <c r="CC413" s="8"/>
      <c r="CD413" s="8"/>
      <c r="CE413" s="8"/>
      <c r="CF413" s="8"/>
      <c r="CG413" s="8"/>
      <c r="CH413" s="8"/>
      <c r="CI413" s="8"/>
      <c r="CJ413" s="8"/>
      <c r="CK413" s="8"/>
      <c r="CL413" s="8"/>
      <c r="CM413" s="15"/>
      <c r="CN413" s="15"/>
      <c r="CO413" s="15"/>
      <c r="CP413" s="15"/>
    </row>
    <row r="414" ht="14.25" customHeight="1">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c r="BC414" s="15"/>
      <c r="BD414" s="15"/>
      <c r="BE414" s="15"/>
      <c r="BF414" s="15"/>
      <c r="BG414" s="15"/>
      <c r="BH414" s="15"/>
      <c r="BI414" s="15"/>
      <c r="BJ414" s="15"/>
      <c r="BK414" s="15"/>
      <c r="BL414" s="15"/>
      <c r="BM414" s="15"/>
      <c r="BN414" s="15"/>
      <c r="BO414" s="15"/>
      <c r="BP414" s="15"/>
      <c r="BQ414" s="15"/>
      <c r="BR414" s="15"/>
      <c r="BS414" s="15"/>
      <c r="BT414" s="15"/>
      <c r="BU414" s="15"/>
      <c r="BV414" s="15"/>
      <c r="BW414" s="15"/>
      <c r="BX414" s="15"/>
      <c r="BY414" s="15"/>
      <c r="BZ414" s="15"/>
      <c r="CA414" s="8"/>
      <c r="CB414" s="8"/>
      <c r="CC414" s="8"/>
      <c r="CD414" s="8"/>
      <c r="CE414" s="8"/>
      <c r="CF414" s="8"/>
      <c r="CG414" s="8"/>
      <c r="CH414" s="8"/>
      <c r="CI414" s="8"/>
      <c r="CJ414" s="8"/>
      <c r="CK414" s="8"/>
      <c r="CL414" s="8"/>
      <c r="CM414" s="15"/>
      <c r="CN414" s="15"/>
      <c r="CO414" s="15"/>
      <c r="CP414" s="15"/>
    </row>
    <row r="415" ht="14.25" customHeight="1">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15"/>
      <c r="BB415" s="15"/>
      <c r="BC415" s="15"/>
      <c r="BD415" s="15"/>
      <c r="BE415" s="15"/>
      <c r="BF415" s="15"/>
      <c r="BG415" s="15"/>
      <c r="BH415" s="15"/>
      <c r="BI415" s="15"/>
      <c r="BJ415" s="15"/>
      <c r="BK415" s="15"/>
      <c r="BL415" s="15"/>
      <c r="BM415" s="15"/>
      <c r="BN415" s="15"/>
      <c r="BO415" s="15"/>
      <c r="BP415" s="15"/>
      <c r="BQ415" s="15"/>
      <c r="BR415" s="15"/>
      <c r="BS415" s="15"/>
      <c r="BT415" s="15"/>
      <c r="BU415" s="15"/>
      <c r="BV415" s="15"/>
      <c r="BW415" s="15"/>
      <c r="BX415" s="15"/>
      <c r="BY415" s="15"/>
      <c r="BZ415" s="15"/>
      <c r="CA415" s="8"/>
      <c r="CB415" s="8"/>
      <c r="CC415" s="8"/>
      <c r="CD415" s="8"/>
      <c r="CE415" s="8"/>
      <c r="CF415" s="8"/>
      <c r="CG415" s="8"/>
      <c r="CH415" s="8"/>
      <c r="CI415" s="8"/>
      <c r="CJ415" s="8"/>
      <c r="CK415" s="8"/>
      <c r="CL415" s="8"/>
      <c r="CM415" s="15"/>
      <c r="CN415" s="15"/>
      <c r="CO415" s="15"/>
      <c r="CP415" s="15"/>
    </row>
    <row r="416" ht="14.25" customHeight="1">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c r="BD416" s="15"/>
      <c r="BE416" s="15"/>
      <c r="BF416" s="15"/>
      <c r="BG416" s="15"/>
      <c r="BH416" s="15"/>
      <c r="BI416" s="15"/>
      <c r="BJ416" s="15"/>
      <c r="BK416" s="15"/>
      <c r="BL416" s="15"/>
      <c r="BM416" s="15"/>
      <c r="BN416" s="15"/>
      <c r="BO416" s="15"/>
      <c r="BP416" s="15"/>
      <c r="BQ416" s="15"/>
      <c r="BR416" s="15"/>
      <c r="BS416" s="15"/>
      <c r="BT416" s="15"/>
      <c r="BU416" s="15"/>
      <c r="BV416" s="15"/>
      <c r="BW416" s="15"/>
      <c r="BX416" s="15"/>
      <c r="BY416" s="15"/>
      <c r="BZ416" s="15"/>
      <c r="CA416" s="8"/>
      <c r="CB416" s="8"/>
      <c r="CC416" s="8"/>
      <c r="CD416" s="8"/>
      <c r="CE416" s="8"/>
      <c r="CF416" s="8"/>
      <c r="CG416" s="8"/>
      <c r="CH416" s="8"/>
      <c r="CI416" s="8"/>
      <c r="CJ416" s="8"/>
      <c r="CK416" s="8"/>
      <c r="CL416" s="8"/>
      <c r="CM416" s="15"/>
      <c r="CN416" s="15"/>
      <c r="CO416" s="15"/>
      <c r="CP416" s="15"/>
    </row>
    <row r="417" ht="14.25" customHeight="1">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5"/>
      <c r="BC417" s="15"/>
      <c r="BD417" s="15"/>
      <c r="BE417" s="15"/>
      <c r="BF417" s="15"/>
      <c r="BG417" s="15"/>
      <c r="BH417" s="15"/>
      <c r="BI417" s="15"/>
      <c r="BJ417" s="15"/>
      <c r="BK417" s="15"/>
      <c r="BL417" s="15"/>
      <c r="BM417" s="15"/>
      <c r="BN417" s="15"/>
      <c r="BO417" s="15"/>
      <c r="BP417" s="15"/>
      <c r="BQ417" s="15"/>
      <c r="BR417" s="15"/>
      <c r="BS417" s="15"/>
      <c r="BT417" s="15"/>
      <c r="BU417" s="15"/>
      <c r="BV417" s="15"/>
      <c r="BW417" s="15"/>
      <c r="BX417" s="15"/>
      <c r="BY417" s="15"/>
      <c r="BZ417" s="15"/>
      <c r="CA417" s="8"/>
      <c r="CB417" s="8"/>
      <c r="CC417" s="8"/>
      <c r="CD417" s="8"/>
      <c r="CE417" s="8"/>
      <c r="CF417" s="8"/>
      <c r="CG417" s="8"/>
      <c r="CH417" s="8"/>
      <c r="CI417" s="8"/>
      <c r="CJ417" s="8"/>
      <c r="CK417" s="8"/>
      <c r="CL417" s="8"/>
      <c r="CM417" s="15"/>
      <c r="CN417" s="15"/>
      <c r="CO417" s="15"/>
      <c r="CP417" s="15"/>
    </row>
    <row r="418" ht="14.25" customHeight="1">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c r="BC418" s="15"/>
      <c r="BD418" s="15"/>
      <c r="BE418" s="15"/>
      <c r="BF418" s="15"/>
      <c r="BG418" s="15"/>
      <c r="BH418" s="15"/>
      <c r="BI418" s="15"/>
      <c r="BJ418" s="15"/>
      <c r="BK418" s="15"/>
      <c r="BL418" s="15"/>
      <c r="BM418" s="15"/>
      <c r="BN418" s="15"/>
      <c r="BO418" s="15"/>
      <c r="BP418" s="15"/>
      <c r="BQ418" s="15"/>
      <c r="BR418" s="15"/>
      <c r="BS418" s="15"/>
      <c r="BT418" s="15"/>
      <c r="BU418" s="15"/>
      <c r="BV418" s="15"/>
      <c r="BW418" s="15"/>
      <c r="BX418" s="15"/>
      <c r="BY418" s="15"/>
      <c r="BZ418" s="15"/>
      <c r="CA418" s="8"/>
      <c r="CB418" s="8"/>
      <c r="CC418" s="8"/>
      <c r="CD418" s="8"/>
      <c r="CE418" s="8"/>
      <c r="CF418" s="8"/>
      <c r="CG418" s="8"/>
      <c r="CH418" s="8"/>
      <c r="CI418" s="8"/>
      <c r="CJ418" s="8"/>
      <c r="CK418" s="8"/>
      <c r="CL418" s="8"/>
      <c r="CM418" s="15"/>
      <c r="CN418" s="15"/>
      <c r="CO418" s="15"/>
      <c r="CP418" s="15"/>
    </row>
    <row r="419" ht="14.25" customHeight="1">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c r="AY419" s="15"/>
      <c r="AZ419" s="15"/>
      <c r="BA419" s="15"/>
      <c r="BB419" s="15"/>
      <c r="BC419" s="15"/>
      <c r="BD419" s="15"/>
      <c r="BE419" s="15"/>
      <c r="BF419" s="15"/>
      <c r="BG419" s="15"/>
      <c r="BH419" s="15"/>
      <c r="BI419" s="15"/>
      <c r="BJ419" s="15"/>
      <c r="BK419" s="15"/>
      <c r="BL419" s="15"/>
      <c r="BM419" s="15"/>
      <c r="BN419" s="15"/>
      <c r="BO419" s="15"/>
      <c r="BP419" s="15"/>
      <c r="BQ419" s="15"/>
      <c r="BR419" s="15"/>
      <c r="BS419" s="15"/>
      <c r="BT419" s="15"/>
      <c r="BU419" s="15"/>
      <c r="BV419" s="15"/>
      <c r="BW419" s="15"/>
      <c r="BX419" s="15"/>
      <c r="BY419" s="15"/>
      <c r="BZ419" s="15"/>
      <c r="CA419" s="8"/>
      <c r="CB419" s="8"/>
      <c r="CC419" s="8"/>
      <c r="CD419" s="8"/>
      <c r="CE419" s="8"/>
      <c r="CF419" s="8"/>
      <c r="CG419" s="8"/>
      <c r="CH419" s="8"/>
      <c r="CI419" s="8"/>
      <c r="CJ419" s="8"/>
      <c r="CK419" s="8"/>
      <c r="CL419" s="8"/>
      <c r="CM419" s="15"/>
      <c r="CN419" s="15"/>
      <c r="CO419" s="15"/>
      <c r="CP419" s="15"/>
    </row>
    <row r="420" ht="14.25" customHeight="1">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c r="BC420" s="15"/>
      <c r="BD420" s="15"/>
      <c r="BE420" s="15"/>
      <c r="BF420" s="15"/>
      <c r="BG420" s="15"/>
      <c r="BH420" s="15"/>
      <c r="BI420" s="15"/>
      <c r="BJ420" s="15"/>
      <c r="BK420" s="15"/>
      <c r="BL420" s="15"/>
      <c r="BM420" s="15"/>
      <c r="BN420" s="15"/>
      <c r="BO420" s="15"/>
      <c r="BP420" s="15"/>
      <c r="BQ420" s="15"/>
      <c r="BR420" s="15"/>
      <c r="BS420" s="15"/>
      <c r="BT420" s="15"/>
      <c r="BU420" s="15"/>
      <c r="BV420" s="15"/>
      <c r="BW420" s="15"/>
      <c r="BX420" s="15"/>
      <c r="BY420" s="15"/>
      <c r="BZ420" s="15"/>
      <c r="CA420" s="8"/>
      <c r="CB420" s="8"/>
      <c r="CC420" s="8"/>
      <c r="CD420" s="8"/>
      <c r="CE420" s="8"/>
      <c r="CF420" s="8"/>
      <c r="CG420" s="8"/>
      <c r="CH420" s="8"/>
      <c r="CI420" s="8"/>
      <c r="CJ420" s="8"/>
      <c r="CK420" s="8"/>
      <c r="CL420" s="8"/>
      <c r="CM420" s="15"/>
      <c r="CN420" s="15"/>
      <c r="CO420" s="15"/>
      <c r="CP420" s="15"/>
    </row>
    <row r="421" ht="14.25" customHeight="1">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c r="AY421" s="15"/>
      <c r="AZ421" s="15"/>
      <c r="BA421" s="15"/>
      <c r="BB421" s="15"/>
      <c r="BC421" s="15"/>
      <c r="BD421" s="15"/>
      <c r="BE421" s="15"/>
      <c r="BF421" s="15"/>
      <c r="BG421" s="15"/>
      <c r="BH421" s="15"/>
      <c r="BI421" s="15"/>
      <c r="BJ421" s="15"/>
      <c r="BK421" s="15"/>
      <c r="BL421" s="15"/>
      <c r="BM421" s="15"/>
      <c r="BN421" s="15"/>
      <c r="BO421" s="15"/>
      <c r="BP421" s="15"/>
      <c r="BQ421" s="15"/>
      <c r="BR421" s="15"/>
      <c r="BS421" s="15"/>
      <c r="BT421" s="15"/>
      <c r="BU421" s="15"/>
      <c r="BV421" s="15"/>
      <c r="BW421" s="15"/>
      <c r="BX421" s="15"/>
      <c r="BY421" s="15"/>
      <c r="BZ421" s="15"/>
      <c r="CA421" s="8"/>
      <c r="CB421" s="8"/>
      <c r="CC421" s="8"/>
      <c r="CD421" s="8"/>
      <c r="CE421" s="8"/>
      <c r="CF421" s="8"/>
      <c r="CG421" s="8"/>
      <c r="CH421" s="8"/>
      <c r="CI421" s="8"/>
      <c r="CJ421" s="8"/>
      <c r="CK421" s="8"/>
      <c r="CL421" s="8"/>
      <c r="CM421" s="15"/>
      <c r="CN421" s="15"/>
      <c r="CO421" s="15"/>
      <c r="CP421" s="15"/>
    </row>
    <row r="422" ht="14.25" customHeight="1">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c r="BC422" s="15"/>
      <c r="BD422" s="15"/>
      <c r="BE422" s="15"/>
      <c r="BF422" s="15"/>
      <c r="BG422" s="15"/>
      <c r="BH422" s="15"/>
      <c r="BI422" s="15"/>
      <c r="BJ422" s="15"/>
      <c r="BK422" s="15"/>
      <c r="BL422" s="15"/>
      <c r="BM422" s="15"/>
      <c r="BN422" s="15"/>
      <c r="BO422" s="15"/>
      <c r="BP422" s="15"/>
      <c r="BQ422" s="15"/>
      <c r="BR422" s="15"/>
      <c r="BS422" s="15"/>
      <c r="BT422" s="15"/>
      <c r="BU422" s="15"/>
      <c r="BV422" s="15"/>
      <c r="BW422" s="15"/>
      <c r="BX422" s="15"/>
      <c r="BY422" s="15"/>
      <c r="BZ422" s="15"/>
      <c r="CA422" s="8"/>
      <c r="CB422" s="8"/>
      <c r="CC422" s="8"/>
      <c r="CD422" s="8"/>
      <c r="CE422" s="8"/>
      <c r="CF422" s="8"/>
      <c r="CG422" s="8"/>
      <c r="CH422" s="8"/>
      <c r="CI422" s="8"/>
      <c r="CJ422" s="8"/>
      <c r="CK422" s="8"/>
      <c r="CL422" s="8"/>
      <c r="CM422" s="15"/>
      <c r="CN422" s="15"/>
      <c r="CO422" s="15"/>
      <c r="CP422" s="15"/>
    </row>
    <row r="423" ht="14.25" customHeight="1">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c r="AY423" s="15"/>
      <c r="AZ423" s="15"/>
      <c r="BA423" s="15"/>
      <c r="BB423" s="15"/>
      <c r="BC423" s="15"/>
      <c r="BD423" s="15"/>
      <c r="BE423" s="15"/>
      <c r="BF423" s="15"/>
      <c r="BG423" s="15"/>
      <c r="BH423" s="15"/>
      <c r="BI423" s="15"/>
      <c r="BJ423" s="15"/>
      <c r="BK423" s="15"/>
      <c r="BL423" s="15"/>
      <c r="BM423" s="15"/>
      <c r="BN423" s="15"/>
      <c r="BO423" s="15"/>
      <c r="BP423" s="15"/>
      <c r="BQ423" s="15"/>
      <c r="BR423" s="15"/>
      <c r="BS423" s="15"/>
      <c r="BT423" s="15"/>
      <c r="BU423" s="15"/>
      <c r="BV423" s="15"/>
      <c r="BW423" s="15"/>
      <c r="BX423" s="15"/>
      <c r="BY423" s="15"/>
      <c r="BZ423" s="15"/>
      <c r="CA423" s="8"/>
      <c r="CB423" s="8"/>
      <c r="CC423" s="8"/>
      <c r="CD423" s="8"/>
      <c r="CE423" s="8"/>
      <c r="CF423" s="8"/>
      <c r="CG423" s="8"/>
      <c r="CH423" s="8"/>
      <c r="CI423" s="8"/>
      <c r="CJ423" s="8"/>
      <c r="CK423" s="8"/>
      <c r="CL423" s="8"/>
      <c r="CM423" s="15"/>
      <c r="CN423" s="15"/>
      <c r="CO423" s="15"/>
      <c r="CP423" s="15"/>
    </row>
    <row r="424" ht="14.25" customHeight="1">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c r="BC424" s="15"/>
      <c r="BD424" s="15"/>
      <c r="BE424" s="15"/>
      <c r="BF424" s="15"/>
      <c r="BG424" s="15"/>
      <c r="BH424" s="15"/>
      <c r="BI424" s="15"/>
      <c r="BJ424" s="15"/>
      <c r="BK424" s="15"/>
      <c r="BL424" s="15"/>
      <c r="BM424" s="15"/>
      <c r="BN424" s="15"/>
      <c r="BO424" s="15"/>
      <c r="BP424" s="15"/>
      <c r="BQ424" s="15"/>
      <c r="BR424" s="15"/>
      <c r="BS424" s="15"/>
      <c r="BT424" s="15"/>
      <c r="BU424" s="15"/>
      <c r="BV424" s="15"/>
      <c r="BW424" s="15"/>
      <c r="BX424" s="15"/>
      <c r="BY424" s="15"/>
      <c r="BZ424" s="15"/>
      <c r="CA424" s="8"/>
      <c r="CB424" s="8"/>
      <c r="CC424" s="8"/>
      <c r="CD424" s="8"/>
      <c r="CE424" s="8"/>
      <c r="CF424" s="8"/>
      <c r="CG424" s="8"/>
      <c r="CH424" s="8"/>
      <c r="CI424" s="8"/>
      <c r="CJ424" s="8"/>
      <c r="CK424" s="8"/>
      <c r="CL424" s="8"/>
      <c r="CM424" s="15"/>
      <c r="CN424" s="15"/>
      <c r="CO424" s="15"/>
      <c r="CP424" s="15"/>
    </row>
    <row r="425" ht="14.25" customHeight="1">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c r="AY425" s="15"/>
      <c r="AZ425" s="15"/>
      <c r="BA425" s="15"/>
      <c r="BB425" s="15"/>
      <c r="BC425" s="15"/>
      <c r="BD425" s="15"/>
      <c r="BE425" s="15"/>
      <c r="BF425" s="15"/>
      <c r="BG425" s="15"/>
      <c r="BH425" s="15"/>
      <c r="BI425" s="15"/>
      <c r="BJ425" s="15"/>
      <c r="BK425" s="15"/>
      <c r="BL425" s="15"/>
      <c r="BM425" s="15"/>
      <c r="BN425" s="15"/>
      <c r="BO425" s="15"/>
      <c r="BP425" s="15"/>
      <c r="BQ425" s="15"/>
      <c r="BR425" s="15"/>
      <c r="BS425" s="15"/>
      <c r="BT425" s="15"/>
      <c r="BU425" s="15"/>
      <c r="BV425" s="15"/>
      <c r="BW425" s="15"/>
      <c r="BX425" s="15"/>
      <c r="BY425" s="15"/>
      <c r="BZ425" s="15"/>
      <c r="CA425" s="8"/>
      <c r="CB425" s="8"/>
      <c r="CC425" s="8"/>
      <c r="CD425" s="8"/>
      <c r="CE425" s="8"/>
      <c r="CF425" s="8"/>
      <c r="CG425" s="8"/>
      <c r="CH425" s="8"/>
      <c r="CI425" s="8"/>
      <c r="CJ425" s="8"/>
      <c r="CK425" s="8"/>
      <c r="CL425" s="8"/>
      <c r="CM425" s="15"/>
      <c r="CN425" s="15"/>
      <c r="CO425" s="15"/>
      <c r="CP425" s="15"/>
    </row>
    <row r="426" ht="14.25" customHeight="1">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c r="BC426" s="15"/>
      <c r="BD426" s="15"/>
      <c r="BE426" s="15"/>
      <c r="BF426" s="15"/>
      <c r="BG426" s="15"/>
      <c r="BH426" s="15"/>
      <c r="BI426" s="15"/>
      <c r="BJ426" s="15"/>
      <c r="BK426" s="15"/>
      <c r="BL426" s="15"/>
      <c r="BM426" s="15"/>
      <c r="BN426" s="15"/>
      <c r="BO426" s="15"/>
      <c r="BP426" s="15"/>
      <c r="BQ426" s="15"/>
      <c r="BR426" s="15"/>
      <c r="BS426" s="15"/>
      <c r="BT426" s="15"/>
      <c r="BU426" s="15"/>
      <c r="BV426" s="15"/>
      <c r="BW426" s="15"/>
      <c r="BX426" s="15"/>
      <c r="BY426" s="15"/>
      <c r="BZ426" s="15"/>
      <c r="CA426" s="8"/>
      <c r="CB426" s="8"/>
      <c r="CC426" s="8"/>
      <c r="CD426" s="8"/>
      <c r="CE426" s="8"/>
      <c r="CF426" s="8"/>
      <c r="CG426" s="8"/>
      <c r="CH426" s="8"/>
      <c r="CI426" s="8"/>
      <c r="CJ426" s="8"/>
      <c r="CK426" s="8"/>
      <c r="CL426" s="8"/>
      <c r="CM426" s="15"/>
      <c r="CN426" s="15"/>
      <c r="CO426" s="15"/>
      <c r="CP426" s="15"/>
    </row>
    <row r="427" ht="14.25" customHeight="1">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5"/>
      <c r="BC427" s="15"/>
      <c r="BD427" s="15"/>
      <c r="BE427" s="15"/>
      <c r="BF427" s="15"/>
      <c r="BG427" s="15"/>
      <c r="BH427" s="15"/>
      <c r="BI427" s="15"/>
      <c r="BJ427" s="15"/>
      <c r="BK427" s="15"/>
      <c r="BL427" s="15"/>
      <c r="BM427" s="15"/>
      <c r="BN427" s="15"/>
      <c r="BO427" s="15"/>
      <c r="BP427" s="15"/>
      <c r="BQ427" s="15"/>
      <c r="BR427" s="15"/>
      <c r="BS427" s="15"/>
      <c r="BT427" s="15"/>
      <c r="BU427" s="15"/>
      <c r="BV427" s="15"/>
      <c r="BW427" s="15"/>
      <c r="BX427" s="15"/>
      <c r="BY427" s="15"/>
      <c r="BZ427" s="15"/>
      <c r="CA427" s="8"/>
      <c r="CB427" s="8"/>
      <c r="CC427" s="8"/>
      <c r="CD427" s="8"/>
      <c r="CE427" s="8"/>
      <c r="CF427" s="8"/>
      <c r="CG427" s="8"/>
      <c r="CH427" s="8"/>
      <c r="CI427" s="8"/>
      <c r="CJ427" s="8"/>
      <c r="CK427" s="8"/>
      <c r="CL427" s="8"/>
      <c r="CM427" s="15"/>
      <c r="CN427" s="15"/>
      <c r="CO427" s="15"/>
      <c r="CP427" s="15"/>
    </row>
    <row r="428" ht="14.25" customHeight="1">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c r="BC428" s="15"/>
      <c r="BD428" s="15"/>
      <c r="BE428" s="15"/>
      <c r="BF428" s="15"/>
      <c r="BG428" s="15"/>
      <c r="BH428" s="15"/>
      <c r="BI428" s="15"/>
      <c r="BJ428" s="15"/>
      <c r="BK428" s="15"/>
      <c r="BL428" s="15"/>
      <c r="BM428" s="15"/>
      <c r="BN428" s="15"/>
      <c r="BO428" s="15"/>
      <c r="BP428" s="15"/>
      <c r="BQ428" s="15"/>
      <c r="BR428" s="15"/>
      <c r="BS428" s="15"/>
      <c r="BT428" s="15"/>
      <c r="BU428" s="15"/>
      <c r="BV428" s="15"/>
      <c r="BW428" s="15"/>
      <c r="BX428" s="15"/>
      <c r="BY428" s="15"/>
      <c r="BZ428" s="15"/>
      <c r="CA428" s="8"/>
      <c r="CB428" s="8"/>
      <c r="CC428" s="8"/>
      <c r="CD428" s="8"/>
      <c r="CE428" s="8"/>
      <c r="CF428" s="8"/>
      <c r="CG428" s="8"/>
      <c r="CH428" s="8"/>
      <c r="CI428" s="8"/>
      <c r="CJ428" s="8"/>
      <c r="CK428" s="8"/>
      <c r="CL428" s="8"/>
      <c r="CM428" s="15"/>
      <c r="CN428" s="15"/>
      <c r="CO428" s="15"/>
      <c r="CP428" s="15"/>
    </row>
    <row r="429" ht="14.25" customHeight="1">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c r="AY429" s="15"/>
      <c r="AZ429" s="15"/>
      <c r="BA429" s="15"/>
      <c r="BB429" s="15"/>
      <c r="BC429" s="15"/>
      <c r="BD429" s="15"/>
      <c r="BE429" s="15"/>
      <c r="BF429" s="15"/>
      <c r="BG429" s="15"/>
      <c r="BH429" s="15"/>
      <c r="BI429" s="15"/>
      <c r="BJ429" s="15"/>
      <c r="BK429" s="15"/>
      <c r="BL429" s="15"/>
      <c r="BM429" s="15"/>
      <c r="BN429" s="15"/>
      <c r="BO429" s="15"/>
      <c r="BP429" s="15"/>
      <c r="BQ429" s="15"/>
      <c r="BR429" s="15"/>
      <c r="BS429" s="15"/>
      <c r="BT429" s="15"/>
      <c r="BU429" s="15"/>
      <c r="BV429" s="15"/>
      <c r="BW429" s="15"/>
      <c r="BX429" s="15"/>
      <c r="BY429" s="15"/>
      <c r="BZ429" s="15"/>
      <c r="CA429" s="8"/>
      <c r="CB429" s="8"/>
      <c r="CC429" s="8"/>
      <c r="CD429" s="8"/>
      <c r="CE429" s="8"/>
      <c r="CF429" s="8"/>
      <c r="CG429" s="8"/>
      <c r="CH429" s="8"/>
      <c r="CI429" s="8"/>
      <c r="CJ429" s="8"/>
      <c r="CK429" s="8"/>
      <c r="CL429" s="8"/>
      <c r="CM429" s="15"/>
      <c r="CN429" s="15"/>
      <c r="CO429" s="15"/>
      <c r="CP429" s="15"/>
    </row>
    <row r="430" ht="14.25" customHeight="1">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c r="BC430" s="15"/>
      <c r="BD430" s="15"/>
      <c r="BE430" s="15"/>
      <c r="BF430" s="15"/>
      <c r="BG430" s="15"/>
      <c r="BH430" s="15"/>
      <c r="BI430" s="15"/>
      <c r="BJ430" s="15"/>
      <c r="BK430" s="15"/>
      <c r="BL430" s="15"/>
      <c r="BM430" s="15"/>
      <c r="BN430" s="15"/>
      <c r="BO430" s="15"/>
      <c r="BP430" s="15"/>
      <c r="BQ430" s="15"/>
      <c r="BR430" s="15"/>
      <c r="BS430" s="15"/>
      <c r="BT430" s="15"/>
      <c r="BU430" s="15"/>
      <c r="BV430" s="15"/>
      <c r="BW430" s="15"/>
      <c r="BX430" s="15"/>
      <c r="BY430" s="15"/>
      <c r="BZ430" s="15"/>
      <c r="CA430" s="8"/>
      <c r="CB430" s="8"/>
      <c r="CC430" s="8"/>
      <c r="CD430" s="8"/>
      <c r="CE430" s="8"/>
      <c r="CF430" s="8"/>
      <c r="CG430" s="8"/>
      <c r="CH430" s="8"/>
      <c r="CI430" s="8"/>
      <c r="CJ430" s="8"/>
      <c r="CK430" s="8"/>
      <c r="CL430" s="8"/>
      <c r="CM430" s="15"/>
      <c r="CN430" s="15"/>
      <c r="CO430" s="15"/>
      <c r="CP430" s="15"/>
    </row>
    <row r="431" ht="14.25" customHeight="1">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c r="AB431" s="15"/>
      <c r="AC431" s="15"/>
      <c r="AD431" s="15"/>
      <c r="AE431" s="15"/>
      <c r="AF431" s="15"/>
      <c r="AG431" s="15"/>
      <c r="AH431" s="15"/>
      <c r="AI431" s="15"/>
      <c r="AJ431" s="15"/>
      <c r="AK431" s="15"/>
      <c r="AL431" s="15"/>
      <c r="AM431" s="15"/>
      <c r="AN431" s="15"/>
      <c r="AO431" s="15"/>
      <c r="AP431" s="15"/>
      <c r="AQ431" s="15"/>
      <c r="AR431" s="15"/>
      <c r="AS431" s="15"/>
      <c r="AT431" s="15"/>
      <c r="AU431" s="15"/>
      <c r="AV431" s="15"/>
      <c r="AW431" s="15"/>
      <c r="AX431" s="15"/>
      <c r="AY431" s="15"/>
      <c r="AZ431" s="15"/>
      <c r="BA431" s="15"/>
      <c r="BB431" s="15"/>
      <c r="BC431" s="15"/>
      <c r="BD431" s="15"/>
      <c r="BE431" s="15"/>
      <c r="BF431" s="15"/>
      <c r="BG431" s="15"/>
      <c r="BH431" s="15"/>
      <c r="BI431" s="15"/>
      <c r="BJ431" s="15"/>
      <c r="BK431" s="15"/>
      <c r="BL431" s="15"/>
      <c r="BM431" s="15"/>
      <c r="BN431" s="15"/>
      <c r="BO431" s="15"/>
      <c r="BP431" s="15"/>
      <c r="BQ431" s="15"/>
      <c r="BR431" s="15"/>
      <c r="BS431" s="15"/>
      <c r="BT431" s="15"/>
      <c r="BU431" s="15"/>
      <c r="BV431" s="15"/>
      <c r="BW431" s="15"/>
      <c r="BX431" s="15"/>
      <c r="BY431" s="15"/>
      <c r="BZ431" s="15"/>
      <c r="CA431" s="8"/>
      <c r="CB431" s="8"/>
      <c r="CC431" s="8"/>
      <c r="CD431" s="8"/>
      <c r="CE431" s="8"/>
      <c r="CF431" s="8"/>
      <c r="CG431" s="8"/>
      <c r="CH431" s="8"/>
      <c r="CI431" s="8"/>
      <c r="CJ431" s="8"/>
      <c r="CK431" s="8"/>
      <c r="CL431" s="8"/>
      <c r="CM431" s="15"/>
      <c r="CN431" s="15"/>
      <c r="CO431" s="15"/>
      <c r="CP431" s="15"/>
    </row>
    <row r="432" ht="14.25" customHeight="1">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c r="BC432" s="15"/>
      <c r="BD432" s="15"/>
      <c r="BE432" s="15"/>
      <c r="BF432" s="15"/>
      <c r="BG432" s="15"/>
      <c r="BH432" s="15"/>
      <c r="BI432" s="15"/>
      <c r="BJ432" s="15"/>
      <c r="BK432" s="15"/>
      <c r="BL432" s="15"/>
      <c r="BM432" s="15"/>
      <c r="BN432" s="15"/>
      <c r="BO432" s="15"/>
      <c r="BP432" s="15"/>
      <c r="BQ432" s="15"/>
      <c r="BR432" s="15"/>
      <c r="BS432" s="15"/>
      <c r="BT432" s="15"/>
      <c r="BU432" s="15"/>
      <c r="BV432" s="15"/>
      <c r="BW432" s="15"/>
      <c r="BX432" s="15"/>
      <c r="BY432" s="15"/>
      <c r="BZ432" s="15"/>
      <c r="CA432" s="8"/>
      <c r="CB432" s="8"/>
      <c r="CC432" s="8"/>
      <c r="CD432" s="8"/>
      <c r="CE432" s="8"/>
      <c r="CF432" s="8"/>
      <c r="CG432" s="8"/>
      <c r="CH432" s="8"/>
      <c r="CI432" s="8"/>
      <c r="CJ432" s="8"/>
      <c r="CK432" s="8"/>
      <c r="CL432" s="8"/>
      <c r="CM432" s="15"/>
      <c r="CN432" s="15"/>
      <c r="CO432" s="15"/>
      <c r="CP432" s="15"/>
    </row>
    <row r="433" ht="14.25" customHeight="1">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15"/>
      <c r="BB433" s="15"/>
      <c r="BC433" s="15"/>
      <c r="BD433" s="15"/>
      <c r="BE433" s="15"/>
      <c r="BF433" s="15"/>
      <c r="BG433" s="15"/>
      <c r="BH433" s="15"/>
      <c r="BI433" s="15"/>
      <c r="BJ433" s="15"/>
      <c r="BK433" s="15"/>
      <c r="BL433" s="15"/>
      <c r="BM433" s="15"/>
      <c r="BN433" s="15"/>
      <c r="BO433" s="15"/>
      <c r="BP433" s="15"/>
      <c r="BQ433" s="15"/>
      <c r="BR433" s="15"/>
      <c r="BS433" s="15"/>
      <c r="BT433" s="15"/>
      <c r="BU433" s="15"/>
      <c r="BV433" s="15"/>
      <c r="BW433" s="15"/>
      <c r="BX433" s="15"/>
      <c r="BY433" s="15"/>
      <c r="BZ433" s="15"/>
      <c r="CA433" s="8"/>
      <c r="CB433" s="8"/>
      <c r="CC433" s="8"/>
      <c r="CD433" s="8"/>
      <c r="CE433" s="8"/>
      <c r="CF433" s="8"/>
      <c r="CG433" s="8"/>
      <c r="CH433" s="8"/>
      <c r="CI433" s="8"/>
      <c r="CJ433" s="8"/>
      <c r="CK433" s="8"/>
      <c r="CL433" s="8"/>
      <c r="CM433" s="15"/>
      <c r="CN433" s="15"/>
      <c r="CO433" s="15"/>
      <c r="CP433" s="15"/>
    </row>
    <row r="434" ht="14.25" customHeight="1">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c r="BC434" s="15"/>
      <c r="BD434" s="15"/>
      <c r="BE434" s="15"/>
      <c r="BF434" s="15"/>
      <c r="BG434" s="15"/>
      <c r="BH434" s="15"/>
      <c r="BI434" s="15"/>
      <c r="BJ434" s="15"/>
      <c r="BK434" s="15"/>
      <c r="BL434" s="15"/>
      <c r="BM434" s="15"/>
      <c r="BN434" s="15"/>
      <c r="BO434" s="15"/>
      <c r="BP434" s="15"/>
      <c r="BQ434" s="15"/>
      <c r="BR434" s="15"/>
      <c r="BS434" s="15"/>
      <c r="BT434" s="15"/>
      <c r="BU434" s="15"/>
      <c r="BV434" s="15"/>
      <c r="BW434" s="15"/>
      <c r="BX434" s="15"/>
      <c r="BY434" s="15"/>
      <c r="BZ434" s="15"/>
      <c r="CA434" s="8"/>
      <c r="CB434" s="8"/>
      <c r="CC434" s="8"/>
      <c r="CD434" s="8"/>
      <c r="CE434" s="8"/>
      <c r="CF434" s="8"/>
      <c r="CG434" s="8"/>
      <c r="CH434" s="8"/>
      <c r="CI434" s="8"/>
      <c r="CJ434" s="8"/>
      <c r="CK434" s="8"/>
      <c r="CL434" s="8"/>
      <c r="CM434" s="15"/>
      <c r="CN434" s="15"/>
      <c r="CO434" s="15"/>
      <c r="CP434" s="15"/>
    </row>
    <row r="435" ht="14.25" customHeight="1">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15"/>
      <c r="BB435" s="15"/>
      <c r="BC435" s="15"/>
      <c r="BD435" s="15"/>
      <c r="BE435" s="15"/>
      <c r="BF435" s="15"/>
      <c r="BG435" s="15"/>
      <c r="BH435" s="15"/>
      <c r="BI435" s="15"/>
      <c r="BJ435" s="15"/>
      <c r="BK435" s="15"/>
      <c r="BL435" s="15"/>
      <c r="BM435" s="15"/>
      <c r="BN435" s="15"/>
      <c r="BO435" s="15"/>
      <c r="BP435" s="15"/>
      <c r="BQ435" s="15"/>
      <c r="BR435" s="15"/>
      <c r="BS435" s="15"/>
      <c r="BT435" s="15"/>
      <c r="BU435" s="15"/>
      <c r="BV435" s="15"/>
      <c r="BW435" s="15"/>
      <c r="BX435" s="15"/>
      <c r="BY435" s="15"/>
      <c r="BZ435" s="15"/>
      <c r="CA435" s="8"/>
      <c r="CB435" s="8"/>
      <c r="CC435" s="8"/>
      <c r="CD435" s="8"/>
      <c r="CE435" s="8"/>
      <c r="CF435" s="8"/>
      <c r="CG435" s="8"/>
      <c r="CH435" s="8"/>
      <c r="CI435" s="8"/>
      <c r="CJ435" s="8"/>
      <c r="CK435" s="8"/>
      <c r="CL435" s="8"/>
      <c r="CM435" s="15"/>
      <c r="CN435" s="15"/>
      <c r="CO435" s="15"/>
      <c r="CP435" s="15"/>
    </row>
    <row r="436" ht="14.25" customHeight="1">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c r="BC436" s="15"/>
      <c r="BD436" s="15"/>
      <c r="BE436" s="15"/>
      <c r="BF436" s="15"/>
      <c r="BG436" s="15"/>
      <c r="BH436" s="15"/>
      <c r="BI436" s="15"/>
      <c r="BJ436" s="15"/>
      <c r="BK436" s="15"/>
      <c r="BL436" s="15"/>
      <c r="BM436" s="15"/>
      <c r="BN436" s="15"/>
      <c r="BO436" s="15"/>
      <c r="BP436" s="15"/>
      <c r="BQ436" s="15"/>
      <c r="BR436" s="15"/>
      <c r="BS436" s="15"/>
      <c r="BT436" s="15"/>
      <c r="BU436" s="15"/>
      <c r="BV436" s="15"/>
      <c r="BW436" s="15"/>
      <c r="BX436" s="15"/>
      <c r="BY436" s="15"/>
      <c r="BZ436" s="15"/>
      <c r="CA436" s="8"/>
      <c r="CB436" s="8"/>
      <c r="CC436" s="8"/>
      <c r="CD436" s="8"/>
      <c r="CE436" s="8"/>
      <c r="CF436" s="8"/>
      <c r="CG436" s="8"/>
      <c r="CH436" s="8"/>
      <c r="CI436" s="8"/>
      <c r="CJ436" s="8"/>
      <c r="CK436" s="8"/>
      <c r="CL436" s="8"/>
      <c r="CM436" s="15"/>
      <c r="CN436" s="15"/>
      <c r="CO436" s="15"/>
      <c r="CP436" s="15"/>
    </row>
    <row r="437" ht="14.25" customHeight="1">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15"/>
      <c r="BB437" s="15"/>
      <c r="BC437" s="15"/>
      <c r="BD437" s="15"/>
      <c r="BE437" s="15"/>
      <c r="BF437" s="15"/>
      <c r="BG437" s="15"/>
      <c r="BH437" s="15"/>
      <c r="BI437" s="15"/>
      <c r="BJ437" s="15"/>
      <c r="BK437" s="15"/>
      <c r="BL437" s="15"/>
      <c r="BM437" s="15"/>
      <c r="BN437" s="15"/>
      <c r="BO437" s="15"/>
      <c r="BP437" s="15"/>
      <c r="BQ437" s="15"/>
      <c r="BR437" s="15"/>
      <c r="BS437" s="15"/>
      <c r="BT437" s="15"/>
      <c r="BU437" s="15"/>
      <c r="BV437" s="15"/>
      <c r="BW437" s="15"/>
      <c r="BX437" s="15"/>
      <c r="BY437" s="15"/>
      <c r="BZ437" s="15"/>
      <c r="CA437" s="8"/>
      <c r="CB437" s="8"/>
      <c r="CC437" s="8"/>
      <c r="CD437" s="8"/>
      <c r="CE437" s="8"/>
      <c r="CF437" s="8"/>
      <c r="CG437" s="8"/>
      <c r="CH437" s="8"/>
      <c r="CI437" s="8"/>
      <c r="CJ437" s="8"/>
      <c r="CK437" s="8"/>
      <c r="CL437" s="8"/>
      <c r="CM437" s="15"/>
      <c r="CN437" s="15"/>
      <c r="CO437" s="15"/>
      <c r="CP437" s="15"/>
    </row>
    <row r="438" ht="14.25" customHeight="1">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c r="BC438" s="15"/>
      <c r="BD438" s="15"/>
      <c r="BE438" s="15"/>
      <c r="BF438" s="15"/>
      <c r="BG438" s="15"/>
      <c r="BH438" s="15"/>
      <c r="BI438" s="15"/>
      <c r="BJ438" s="15"/>
      <c r="BK438" s="15"/>
      <c r="BL438" s="15"/>
      <c r="BM438" s="15"/>
      <c r="BN438" s="15"/>
      <c r="BO438" s="15"/>
      <c r="BP438" s="15"/>
      <c r="BQ438" s="15"/>
      <c r="BR438" s="15"/>
      <c r="BS438" s="15"/>
      <c r="BT438" s="15"/>
      <c r="BU438" s="15"/>
      <c r="BV438" s="15"/>
      <c r="BW438" s="15"/>
      <c r="BX438" s="15"/>
      <c r="BY438" s="15"/>
      <c r="BZ438" s="15"/>
      <c r="CA438" s="8"/>
      <c r="CB438" s="8"/>
      <c r="CC438" s="8"/>
      <c r="CD438" s="8"/>
      <c r="CE438" s="8"/>
      <c r="CF438" s="8"/>
      <c r="CG438" s="8"/>
      <c r="CH438" s="8"/>
      <c r="CI438" s="8"/>
      <c r="CJ438" s="8"/>
      <c r="CK438" s="8"/>
      <c r="CL438" s="8"/>
      <c r="CM438" s="15"/>
      <c r="CN438" s="15"/>
      <c r="CO438" s="15"/>
      <c r="CP438" s="15"/>
    </row>
    <row r="439" ht="14.25" customHeight="1">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15"/>
      <c r="BB439" s="15"/>
      <c r="BC439" s="15"/>
      <c r="BD439" s="15"/>
      <c r="BE439" s="15"/>
      <c r="BF439" s="15"/>
      <c r="BG439" s="15"/>
      <c r="BH439" s="15"/>
      <c r="BI439" s="15"/>
      <c r="BJ439" s="15"/>
      <c r="BK439" s="15"/>
      <c r="BL439" s="15"/>
      <c r="BM439" s="15"/>
      <c r="BN439" s="15"/>
      <c r="BO439" s="15"/>
      <c r="BP439" s="15"/>
      <c r="BQ439" s="15"/>
      <c r="BR439" s="15"/>
      <c r="BS439" s="15"/>
      <c r="BT439" s="15"/>
      <c r="BU439" s="15"/>
      <c r="BV439" s="15"/>
      <c r="BW439" s="15"/>
      <c r="BX439" s="15"/>
      <c r="BY439" s="15"/>
      <c r="BZ439" s="15"/>
      <c r="CA439" s="8"/>
      <c r="CB439" s="8"/>
      <c r="CC439" s="8"/>
      <c r="CD439" s="8"/>
      <c r="CE439" s="8"/>
      <c r="CF439" s="8"/>
      <c r="CG439" s="8"/>
      <c r="CH439" s="8"/>
      <c r="CI439" s="8"/>
      <c r="CJ439" s="8"/>
      <c r="CK439" s="8"/>
      <c r="CL439" s="8"/>
      <c r="CM439" s="15"/>
      <c r="CN439" s="15"/>
      <c r="CO439" s="15"/>
      <c r="CP439" s="15"/>
    </row>
    <row r="440" ht="14.25" customHeight="1">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c r="BC440" s="15"/>
      <c r="BD440" s="15"/>
      <c r="BE440" s="15"/>
      <c r="BF440" s="15"/>
      <c r="BG440" s="15"/>
      <c r="BH440" s="15"/>
      <c r="BI440" s="15"/>
      <c r="BJ440" s="15"/>
      <c r="BK440" s="15"/>
      <c r="BL440" s="15"/>
      <c r="BM440" s="15"/>
      <c r="BN440" s="15"/>
      <c r="BO440" s="15"/>
      <c r="BP440" s="15"/>
      <c r="BQ440" s="15"/>
      <c r="BR440" s="15"/>
      <c r="BS440" s="15"/>
      <c r="BT440" s="15"/>
      <c r="BU440" s="15"/>
      <c r="BV440" s="15"/>
      <c r="BW440" s="15"/>
      <c r="BX440" s="15"/>
      <c r="BY440" s="15"/>
      <c r="BZ440" s="15"/>
      <c r="CA440" s="8"/>
      <c r="CB440" s="8"/>
      <c r="CC440" s="8"/>
      <c r="CD440" s="8"/>
      <c r="CE440" s="8"/>
      <c r="CF440" s="8"/>
      <c r="CG440" s="8"/>
      <c r="CH440" s="8"/>
      <c r="CI440" s="8"/>
      <c r="CJ440" s="8"/>
      <c r="CK440" s="8"/>
      <c r="CL440" s="8"/>
      <c r="CM440" s="15"/>
      <c r="CN440" s="15"/>
      <c r="CO440" s="15"/>
      <c r="CP440" s="15"/>
    </row>
    <row r="441" ht="14.25" customHeight="1">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15"/>
      <c r="BB441" s="15"/>
      <c r="BC441" s="15"/>
      <c r="BD441" s="15"/>
      <c r="BE441" s="15"/>
      <c r="BF441" s="15"/>
      <c r="BG441" s="15"/>
      <c r="BH441" s="15"/>
      <c r="BI441" s="15"/>
      <c r="BJ441" s="15"/>
      <c r="BK441" s="15"/>
      <c r="BL441" s="15"/>
      <c r="BM441" s="15"/>
      <c r="BN441" s="15"/>
      <c r="BO441" s="15"/>
      <c r="BP441" s="15"/>
      <c r="BQ441" s="15"/>
      <c r="BR441" s="15"/>
      <c r="BS441" s="15"/>
      <c r="BT441" s="15"/>
      <c r="BU441" s="15"/>
      <c r="BV441" s="15"/>
      <c r="BW441" s="15"/>
      <c r="BX441" s="15"/>
      <c r="BY441" s="15"/>
      <c r="BZ441" s="15"/>
      <c r="CA441" s="8"/>
      <c r="CB441" s="8"/>
      <c r="CC441" s="8"/>
      <c r="CD441" s="8"/>
      <c r="CE441" s="8"/>
      <c r="CF441" s="8"/>
      <c r="CG441" s="8"/>
      <c r="CH441" s="8"/>
      <c r="CI441" s="8"/>
      <c r="CJ441" s="8"/>
      <c r="CK441" s="8"/>
      <c r="CL441" s="8"/>
      <c r="CM441" s="15"/>
      <c r="CN441" s="15"/>
      <c r="CO441" s="15"/>
      <c r="CP441" s="15"/>
    </row>
    <row r="442" ht="14.25" customHeight="1">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c r="BC442" s="15"/>
      <c r="BD442" s="15"/>
      <c r="BE442" s="15"/>
      <c r="BF442" s="15"/>
      <c r="BG442" s="15"/>
      <c r="BH442" s="15"/>
      <c r="BI442" s="15"/>
      <c r="BJ442" s="15"/>
      <c r="BK442" s="15"/>
      <c r="BL442" s="15"/>
      <c r="BM442" s="15"/>
      <c r="BN442" s="15"/>
      <c r="BO442" s="15"/>
      <c r="BP442" s="15"/>
      <c r="BQ442" s="15"/>
      <c r="BR442" s="15"/>
      <c r="BS442" s="15"/>
      <c r="BT442" s="15"/>
      <c r="BU442" s="15"/>
      <c r="BV442" s="15"/>
      <c r="BW442" s="15"/>
      <c r="BX442" s="15"/>
      <c r="BY442" s="15"/>
      <c r="BZ442" s="15"/>
      <c r="CA442" s="8"/>
      <c r="CB442" s="8"/>
      <c r="CC442" s="8"/>
      <c r="CD442" s="8"/>
      <c r="CE442" s="8"/>
      <c r="CF442" s="8"/>
      <c r="CG442" s="8"/>
      <c r="CH442" s="8"/>
      <c r="CI442" s="8"/>
      <c r="CJ442" s="8"/>
      <c r="CK442" s="8"/>
      <c r="CL442" s="8"/>
      <c r="CM442" s="15"/>
      <c r="CN442" s="15"/>
      <c r="CO442" s="15"/>
      <c r="CP442" s="15"/>
    </row>
    <row r="443" ht="14.25" customHeight="1">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BW443" s="15"/>
      <c r="BX443" s="15"/>
      <c r="BY443" s="15"/>
      <c r="BZ443" s="15"/>
      <c r="CA443" s="8"/>
      <c r="CB443" s="8"/>
      <c r="CC443" s="8"/>
      <c r="CD443" s="8"/>
      <c r="CE443" s="8"/>
      <c r="CF443" s="8"/>
      <c r="CG443" s="8"/>
      <c r="CH443" s="8"/>
      <c r="CI443" s="8"/>
      <c r="CJ443" s="8"/>
      <c r="CK443" s="8"/>
      <c r="CL443" s="8"/>
      <c r="CM443" s="15"/>
      <c r="CN443" s="15"/>
      <c r="CO443" s="15"/>
      <c r="CP443" s="15"/>
    </row>
    <row r="444" ht="14.25" customHeight="1">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BW444" s="15"/>
      <c r="BX444" s="15"/>
      <c r="BY444" s="15"/>
      <c r="BZ444" s="15"/>
      <c r="CA444" s="8"/>
      <c r="CB444" s="8"/>
      <c r="CC444" s="8"/>
      <c r="CD444" s="8"/>
      <c r="CE444" s="8"/>
      <c r="CF444" s="8"/>
      <c r="CG444" s="8"/>
      <c r="CH444" s="8"/>
      <c r="CI444" s="8"/>
      <c r="CJ444" s="8"/>
      <c r="CK444" s="8"/>
      <c r="CL444" s="8"/>
      <c r="CM444" s="15"/>
      <c r="CN444" s="15"/>
      <c r="CO444" s="15"/>
      <c r="CP444" s="15"/>
    </row>
    <row r="445" ht="14.25" customHeight="1">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c r="AB445" s="15"/>
      <c r="AC445" s="15"/>
      <c r="AD445" s="15"/>
      <c r="AE445" s="15"/>
      <c r="AF445" s="15"/>
      <c r="AG445" s="15"/>
      <c r="AH445" s="15"/>
      <c r="AI445" s="15"/>
      <c r="AJ445" s="15"/>
      <c r="AK445" s="15"/>
      <c r="AL445" s="15"/>
      <c r="AM445" s="15"/>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BN445" s="15"/>
      <c r="BO445" s="15"/>
      <c r="BP445" s="15"/>
      <c r="BQ445" s="15"/>
      <c r="BR445" s="15"/>
      <c r="BS445" s="15"/>
      <c r="BT445" s="15"/>
      <c r="BU445" s="15"/>
      <c r="BV445" s="15"/>
      <c r="BW445" s="15"/>
      <c r="BX445" s="15"/>
      <c r="BY445" s="15"/>
      <c r="BZ445" s="15"/>
      <c r="CA445" s="8"/>
      <c r="CB445" s="8"/>
      <c r="CC445" s="8"/>
      <c r="CD445" s="8"/>
      <c r="CE445" s="8"/>
      <c r="CF445" s="8"/>
      <c r="CG445" s="8"/>
      <c r="CH445" s="8"/>
      <c r="CI445" s="8"/>
      <c r="CJ445" s="8"/>
      <c r="CK445" s="8"/>
      <c r="CL445" s="8"/>
      <c r="CM445" s="15"/>
      <c r="CN445" s="15"/>
      <c r="CO445" s="15"/>
      <c r="CP445" s="15"/>
    </row>
    <row r="446" ht="14.25" customHeight="1">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c r="BC446" s="15"/>
      <c r="BD446" s="15"/>
      <c r="BE446" s="15"/>
      <c r="BF446" s="15"/>
      <c r="BG446" s="15"/>
      <c r="BH446" s="15"/>
      <c r="BI446" s="15"/>
      <c r="BJ446" s="15"/>
      <c r="BK446" s="15"/>
      <c r="BL446" s="15"/>
      <c r="BM446" s="15"/>
      <c r="BN446" s="15"/>
      <c r="BO446" s="15"/>
      <c r="BP446" s="15"/>
      <c r="BQ446" s="15"/>
      <c r="BR446" s="15"/>
      <c r="BS446" s="15"/>
      <c r="BT446" s="15"/>
      <c r="BU446" s="15"/>
      <c r="BV446" s="15"/>
      <c r="BW446" s="15"/>
      <c r="BX446" s="15"/>
      <c r="BY446" s="15"/>
      <c r="BZ446" s="15"/>
      <c r="CA446" s="8"/>
      <c r="CB446" s="8"/>
      <c r="CC446" s="8"/>
      <c r="CD446" s="8"/>
      <c r="CE446" s="8"/>
      <c r="CF446" s="8"/>
      <c r="CG446" s="8"/>
      <c r="CH446" s="8"/>
      <c r="CI446" s="8"/>
      <c r="CJ446" s="8"/>
      <c r="CK446" s="8"/>
      <c r="CL446" s="8"/>
      <c r="CM446" s="15"/>
      <c r="CN446" s="15"/>
      <c r="CO446" s="15"/>
      <c r="CP446" s="15"/>
    </row>
    <row r="447" ht="14.25" customHeight="1">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c r="AB447" s="15"/>
      <c r="AC447" s="15"/>
      <c r="AD447" s="15"/>
      <c r="AE447" s="15"/>
      <c r="AF447" s="15"/>
      <c r="AG447" s="15"/>
      <c r="AH447" s="15"/>
      <c r="AI447" s="15"/>
      <c r="AJ447" s="15"/>
      <c r="AK447" s="15"/>
      <c r="AL447" s="15"/>
      <c r="AM447" s="15"/>
      <c r="AN447" s="15"/>
      <c r="AO447" s="15"/>
      <c r="AP447" s="15"/>
      <c r="AQ447" s="15"/>
      <c r="AR447" s="15"/>
      <c r="AS447" s="15"/>
      <c r="AT447" s="15"/>
      <c r="AU447" s="15"/>
      <c r="AV447" s="15"/>
      <c r="AW447" s="15"/>
      <c r="AX447" s="15"/>
      <c r="AY447" s="15"/>
      <c r="AZ447" s="15"/>
      <c r="BA447" s="15"/>
      <c r="BB447" s="15"/>
      <c r="BC447" s="15"/>
      <c r="BD447" s="15"/>
      <c r="BE447" s="15"/>
      <c r="BF447" s="15"/>
      <c r="BG447" s="15"/>
      <c r="BH447" s="15"/>
      <c r="BI447" s="15"/>
      <c r="BJ447" s="15"/>
      <c r="BK447" s="15"/>
      <c r="BL447" s="15"/>
      <c r="BM447" s="15"/>
      <c r="BN447" s="15"/>
      <c r="BO447" s="15"/>
      <c r="BP447" s="15"/>
      <c r="BQ447" s="15"/>
      <c r="BR447" s="15"/>
      <c r="BS447" s="15"/>
      <c r="BT447" s="15"/>
      <c r="BU447" s="15"/>
      <c r="BV447" s="15"/>
      <c r="BW447" s="15"/>
      <c r="BX447" s="15"/>
      <c r="BY447" s="15"/>
      <c r="BZ447" s="15"/>
      <c r="CA447" s="8"/>
      <c r="CB447" s="8"/>
      <c r="CC447" s="8"/>
      <c r="CD447" s="8"/>
      <c r="CE447" s="8"/>
      <c r="CF447" s="8"/>
      <c r="CG447" s="8"/>
      <c r="CH447" s="8"/>
      <c r="CI447" s="8"/>
      <c r="CJ447" s="8"/>
      <c r="CK447" s="8"/>
      <c r="CL447" s="8"/>
      <c r="CM447" s="15"/>
      <c r="CN447" s="15"/>
      <c r="CO447" s="15"/>
      <c r="CP447" s="15"/>
    </row>
    <row r="448" ht="14.25" customHeight="1">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c r="BC448" s="15"/>
      <c r="BD448" s="15"/>
      <c r="BE448" s="15"/>
      <c r="BF448" s="15"/>
      <c r="BG448" s="15"/>
      <c r="BH448" s="15"/>
      <c r="BI448" s="15"/>
      <c r="BJ448" s="15"/>
      <c r="BK448" s="15"/>
      <c r="BL448" s="15"/>
      <c r="BM448" s="15"/>
      <c r="BN448" s="15"/>
      <c r="BO448" s="15"/>
      <c r="BP448" s="15"/>
      <c r="BQ448" s="15"/>
      <c r="BR448" s="15"/>
      <c r="BS448" s="15"/>
      <c r="BT448" s="15"/>
      <c r="BU448" s="15"/>
      <c r="BV448" s="15"/>
      <c r="BW448" s="15"/>
      <c r="BX448" s="15"/>
      <c r="BY448" s="15"/>
      <c r="BZ448" s="15"/>
      <c r="CA448" s="8"/>
      <c r="CB448" s="8"/>
      <c r="CC448" s="8"/>
      <c r="CD448" s="8"/>
      <c r="CE448" s="8"/>
      <c r="CF448" s="8"/>
      <c r="CG448" s="8"/>
      <c r="CH448" s="8"/>
      <c r="CI448" s="8"/>
      <c r="CJ448" s="8"/>
      <c r="CK448" s="8"/>
      <c r="CL448" s="8"/>
      <c r="CM448" s="15"/>
      <c r="CN448" s="15"/>
      <c r="CO448" s="15"/>
      <c r="CP448" s="15"/>
    </row>
    <row r="449" ht="14.25" customHeight="1">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c r="AB449" s="15"/>
      <c r="AC449" s="15"/>
      <c r="AD449" s="15"/>
      <c r="AE449" s="15"/>
      <c r="AF449" s="15"/>
      <c r="AG449" s="15"/>
      <c r="AH449" s="15"/>
      <c r="AI449" s="15"/>
      <c r="AJ449" s="15"/>
      <c r="AK449" s="15"/>
      <c r="AL449" s="15"/>
      <c r="AM449" s="15"/>
      <c r="AN449" s="15"/>
      <c r="AO449" s="15"/>
      <c r="AP449" s="15"/>
      <c r="AQ449" s="15"/>
      <c r="AR449" s="15"/>
      <c r="AS449" s="15"/>
      <c r="AT449" s="15"/>
      <c r="AU449" s="15"/>
      <c r="AV449" s="15"/>
      <c r="AW449" s="15"/>
      <c r="AX449" s="15"/>
      <c r="AY449" s="15"/>
      <c r="AZ449" s="15"/>
      <c r="BA449" s="15"/>
      <c r="BB449" s="15"/>
      <c r="BC449" s="15"/>
      <c r="BD449" s="15"/>
      <c r="BE449" s="15"/>
      <c r="BF449" s="15"/>
      <c r="BG449" s="15"/>
      <c r="BH449" s="15"/>
      <c r="BI449" s="15"/>
      <c r="BJ449" s="15"/>
      <c r="BK449" s="15"/>
      <c r="BL449" s="15"/>
      <c r="BM449" s="15"/>
      <c r="BN449" s="15"/>
      <c r="BO449" s="15"/>
      <c r="BP449" s="15"/>
      <c r="BQ449" s="15"/>
      <c r="BR449" s="15"/>
      <c r="BS449" s="15"/>
      <c r="BT449" s="15"/>
      <c r="BU449" s="15"/>
      <c r="BV449" s="15"/>
      <c r="BW449" s="15"/>
      <c r="BX449" s="15"/>
      <c r="BY449" s="15"/>
      <c r="BZ449" s="15"/>
      <c r="CA449" s="8"/>
      <c r="CB449" s="8"/>
      <c r="CC449" s="8"/>
      <c r="CD449" s="8"/>
      <c r="CE449" s="8"/>
      <c r="CF449" s="8"/>
      <c r="CG449" s="8"/>
      <c r="CH449" s="8"/>
      <c r="CI449" s="8"/>
      <c r="CJ449" s="8"/>
      <c r="CK449" s="8"/>
      <c r="CL449" s="8"/>
      <c r="CM449" s="15"/>
      <c r="CN449" s="15"/>
      <c r="CO449" s="15"/>
      <c r="CP449" s="15"/>
    </row>
    <row r="450" ht="14.25" customHeight="1">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c r="BC450" s="15"/>
      <c r="BD450" s="15"/>
      <c r="BE450" s="15"/>
      <c r="BF450" s="15"/>
      <c r="BG450" s="15"/>
      <c r="BH450" s="15"/>
      <c r="BI450" s="15"/>
      <c r="BJ450" s="15"/>
      <c r="BK450" s="15"/>
      <c r="BL450" s="15"/>
      <c r="BM450" s="15"/>
      <c r="BN450" s="15"/>
      <c r="BO450" s="15"/>
      <c r="BP450" s="15"/>
      <c r="BQ450" s="15"/>
      <c r="BR450" s="15"/>
      <c r="BS450" s="15"/>
      <c r="BT450" s="15"/>
      <c r="BU450" s="15"/>
      <c r="BV450" s="15"/>
      <c r="BW450" s="15"/>
      <c r="BX450" s="15"/>
      <c r="BY450" s="15"/>
      <c r="BZ450" s="15"/>
      <c r="CA450" s="8"/>
      <c r="CB450" s="8"/>
      <c r="CC450" s="8"/>
      <c r="CD450" s="8"/>
      <c r="CE450" s="8"/>
      <c r="CF450" s="8"/>
      <c r="CG450" s="8"/>
      <c r="CH450" s="8"/>
      <c r="CI450" s="8"/>
      <c r="CJ450" s="8"/>
      <c r="CK450" s="8"/>
      <c r="CL450" s="8"/>
      <c r="CM450" s="15"/>
      <c r="CN450" s="15"/>
      <c r="CO450" s="15"/>
      <c r="CP450" s="15"/>
    </row>
    <row r="451" ht="14.25" customHeight="1">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c r="AB451" s="15"/>
      <c r="AC451" s="15"/>
      <c r="AD451" s="15"/>
      <c r="AE451" s="15"/>
      <c r="AF451" s="15"/>
      <c r="AG451" s="15"/>
      <c r="AH451" s="15"/>
      <c r="AI451" s="15"/>
      <c r="AJ451" s="15"/>
      <c r="AK451" s="15"/>
      <c r="AL451" s="15"/>
      <c r="AM451" s="15"/>
      <c r="AN451" s="15"/>
      <c r="AO451" s="15"/>
      <c r="AP451" s="15"/>
      <c r="AQ451" s="15"/>
      <c r="AR451" s="15"/>
      <c r="AS451" s="15"/>
      <c r="AT451" s="15"/>
      <c r="AU451" s="15"/>
      <c r="AV451" s="15"/>
      <c r="AW451" s="15"/>
      <c r="AX451" s="15"/>
      <c r="AY451" s="15"/>
      <c r="AZ451" s="15"/>
      <c r="BA451" s="15"/>
      <c r="BB451" s="15"/>
      <c r="BC451" s="15"/>
      <c r="BD451" s="15"/>
      <c r="BE451" s="15"/>
      <c r="BF451" s="15"/>
      <c r="BG451" s="15"/>
      <c r="BH451" s="15"/>
      <c r="BI451" s="15"/>
      <c r="BJ451" s="15"/>
      <c r="BK451" s="15"/>
      <c r="BL451" s="15"/>
      <c r="BM451" s="15"/>
      <c r="BN451" s="15"/>
      <c r="BO451" s="15"/>
      <c r="BP451" s="15"/>
      <c r="BQ451" s="15"/>
      <c r="BR451" s="15"/>
      <c r="BS451" s="15"/>
      <c r="BT451" s="15"/>
      <c r="BU451" s="15"/>
      <c r="BV451" s="15"/>
      <c r="BW451" s="15"/>
      <c r="BX451" s="15"/>
      <c r="BY451" s="15"/>
      <c r="BZ451" s="15"/>
      <c r="CA451" s="8"/>
      <c r="CB451" s="8"/>
      <c r="CC451" s="8"/>
      <c r="CD451" s="8"/>
      <c r="CE451" s="8"/>
      <c r="CF451" s="8"/>
      <c r="CG451" s="8"/>
      <c r="CH451" s="8"/>
      <c r="CI451" s="8"/>
      <c r="CJ451" s="8"/>
      <c r="CK451" s="8"/>
      <c r="CL451" s="8"/>
      <c r="CM451" s="15"/>
      <c r="CN451" s="15"/>
      <c r="CO451" s="15"/>
      <c r="CP451" s="15"/>
    </row>
    <row r="452" ht="14.25" customHeight="1">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c r="BC452" s="15"/>
      <c r="BD452" s="15"/>
      <c r="BE452" s="15"/>
      <c r="BF452" s="15"/>
      <c r="BG452" s="15"/>
      <c r="BH452" s="15"/>
      <c r="BI452" s="15"/>
      <c r="BJ452" s="15"/>
      <c r="BK452" s="15"/>
      <c r="BL452" s="15"/>
      <c r="BM452" s="15"/>
      <c r="BN452" s="15"/>
      <c r="BO452" s="15"/>
      <c r="BP452" s="15"/>
      <c r="BQ452" s="15"/>
      <c r="BR452" s="15"/>
      <c r="BS452" s="15"/>
      <c r="BT452" s="15"/>
      <c r="BU452" s="15"/>
      <c r="BV452" s="15"/>
      <c r="BW452" s="15"/>
      <c r="BX452" s="15"/>
      <c r="BY452" s="15"/>
      <c r="BZ452" s="15"/>
      <c r="CA452" s="8"/>
      <c r="CB452" s="8"/>
      <c r="CC452" s="8"/>
      <c r="CD452" s="8"/>
      <c r="CE452" s="8"/>
      <c r="CF452" s="8"/>
      <c r="CG452" s="8"/>
      <c r="CH452" s="8"/>
      <c r="CI452" s="8"/>
      <c r="CJ452" s="8"/>
      <c r="CK452" s="8"/>
      <c r="CL452" s="8"/>
      <c r="CM452" s="15"/>
      <c r="CN452" s="15"/>
      <c r="CO452" s="15"/>
      <c r="CP452" s="15"/>
    </row>
    <row r="453" ht="14.25" customHeight="1">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c r="AB453" s="15"/>
      <c r="AC453" s="15"/>
      <c r="AD453" s="15"/>
      <c r="AE453" s="15"/>
      <c r="AF453" s="15"/>
      <c r="AG453" s="15"/>
      <c r="AH453" s="15"/>
      <c r="AI453" s="15"/>
      <c r="AJ453" s="15"/>
      <c r="AK453" s="15"/>
      <c r="AL453" s="15"/>
      <c r="AM453" s="15"/>
      <c r="AN453" s="15"/>
      <c r="AO453" s="15"/>
      <c r="AP453" s="15"/>
      <c r="AQ453" s="15"/>
      <c r="AR453" s="15"/>
      <c r="AS453" s="15"/>
      <c r="AT453" s="15"/>
      <c r="AU453" s="15"/>
      <c r="AV453" s="15"/>
      <c r="AW453" s="15"/>
      <c r="AX453" s="15"/>
      <c r="AY453" s="15"/>
      <c r="AZ453" s="15"/>
      <c r="BA453" s="15"/>
      <c r="BB453" s="15"/>
      <c r="BC453" s="15"/>
      <c r="BD453" s="15"/>
      <c r="BE453" s="15"/>
      <c r="BF453" s="15"/>
      <c r="BG453" s="15"/>
      <c r="BH453" s="15"/>
      <c r="BI453" s="15"/>
      <c r="BJ453" s="15"/>
      <c r="BK453" s="15"/>
      <c r="BL453" s="15"/>
      <c r="BM453" s="15"/>
      <c r="BN453" s="15"/>
      <c r="BO453" s="15"/>
      <c r="BP453" s="15"/>
      <c r="BQ453" s="15"/>
      <c r="BR453" s="15"/>
      <c r="BS453" s="15"/>
      <c r="BT453" s="15"/>
      <c r="BU453" s="15"/>
      <c r="BV453" s="15"/>
      <c r="BW453" s="15"/>
      <c r="BX453" s="15"/>
      <c r="BY453" s="15"/>
      <c r="BZ453" s="15"/>
      <c r="CA453" s="8"/>
      <c r="CB453" s="8"/>
      <c r="CC453" s="8"/>
      <c r="CD453" s="8"/>
      <c r="CE453" s="8"/>
      <c r="CF453" s="8"/>
      <c r="CG453" s="8"/>
      <c r="CH453" s="8"/>
      <c r="CI453" s="8"/>
      <c r="CJ453" s="8"/>
      <c r="CK453" s="8"/>
      <c r="CL453" s="8"/>
      <c r="CM453" s="15"/>
      <c r="CN453" s="15"/>
      <c r="CO453" s="15"/>
      <c r="CP453" s="15"/>
    </row>
    <row r="454" ht="14.25" customHeight="1">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BW454" s="15"/>
      <c r="BX454" s="15"/>
      <c r="BY454" s="15"/>
      <c r="BZ454" s="15"/>
      <c r="CA454" s="8"/>
      <c r="CB454" s="8"/>
      <c r="CC454" s="8"/>
      <c r="CD454" s="8"/>
      <c r="CE454" s="8"/>
      <c r="CF454" s="8"/>
      <c r="CG454" s="8"/>
      <c r="CH454" s="8"/>
      <c r="CI454" s="8"/>
      <c r="CJ454" s="8"/>
      <c r="CK454" s="8"/>
      <c r="CL454" s="8"/>
      <c r="CM454" s="15"/>
      <c r="CN454" s="15"/>
      <c r="CO454" s="15"/>
      <c r="CP454" s="15"/>
    </row>
    <row r="455" ht="14.25" customHeight="1">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c r="AB455" s="15"/>
      <c r="AC455" s="15"/>
      <c r="AD455" s="15"/>
      <c r="AE455" s="15"/>
      <c r="AF455" s="15"/>
      <c r="AG455" s="15"/>
      <c r="AH455" s="15"/>
      <c r="AI455" s="15"/>
      <c r="AJ455" s="15"/>
      <c r="AK455" s="15"/>
      <c r="AL455" s="15"/>
      <c r="AM455" s="15"/>
      <c r="AN455" s="15"/>
      <c r="AO455" s="15"/>
      <c r="AP455" s="15"/>
      <c r="AQ455" s="15"/>
      <c r="AR455" s="15"/>
      <c r="AS455" s="15"/>
      <c r="AT455" s="15"/>
      <c r="AU455" s="15"/>
      <c r="AV455" s="15"/>
      <c r="AW455" s="15"/>
      <c r="AX455" s="15"/>
      <c r="AY455" s="15"/>
      <c r="AZ455" s="15"/>
      <c r="BA455" s="15"/>
      <c r="BB455" s="15"/>
      <c r="BC455" s="15"/>
      <c r="BD455" s="15"/>
      <c r="BE455" s="15"/>
      <c r="BF455" s="15"/>
      <c r="BG455" s="15"/>
      <c r="BH455" s="15"/>
      <c r="BI455" s="15"/>
      <c r="BJ455" s="15"/>
      <c r="BK455" s="15"/>
      <c r="BL455" s="15"/>
      <c r="BM455" s="15"/>
      <c r="BN455" s="15"/>
      <c r="BO455" s="15"/>
      <c r="BP455" s="15"/>
      <c r="BQ455" s="15"/>
      <c r="BR455" s="15"/>
      <c r="BS455" s="15"/>
      <c r="BT455" s="15"/>
      <c r="BU455" s="15"/>
      <c r="BV455" s="15"/>
      <c r="BW455" s="15"/>
      <c r="BX455" s="15"/>
      <c r="BY455" s="15"/>
      <c r="BZ455" s="15"/>
      <c r="CA455" s="8"/>
      <c r="CB455" s="8"/>
      <c r="CC455" s="8"/>
      <c r="CD455" s="8"/>
      <c r="CE455" s="8"/>
      <c r="CF455" s="8"/>
      <c r="CG455" s="8"/>
      <c r="CH455" s="8"/>
      <c r="CI455" s="8"/>
      <c r="CJ455" s="8"/>
      <c r="CK455" s="8"/>
      <c r="CL455" s="8"/>
      <c r="CM455" s="15"/>
      <c r="CN455" s="15"/>
      <c r="CO455" s="15"/>
      <c r="CP455" s="15"/>
    </row>
    <row r="456" ht="14.25" customHeight="1">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c r="BC456" s="15"/>
      <c r="BD456" s="15"/>
      <c r="BE456" s="15"/>
      <c r="BF456" s="15"/>
      <c r="BG456" s="15"/>
      <c r="BH456" s="15"/>
      <c r="BI456" s="15"/>
      <c r="BJ456" s="15"/>
      <c r="BK456" s="15"/>
      <c r="BL456" s="15"/>
      <c r="BM456" s="15"/>
      <c r="BN456" s="15"/>
      <c r="BO456" s="15"/>
      <c r="BP456" s="15"/>
      <c r="BQ456" s="15"/>
      <c r="BR456" s="15"/>
      <c r="BS456" s="15"/>
      <c r="BT456" s="15"/>
      <c r="BU456" s="15"/>
      <c r="BV456" s="15"/>
      <c r="BW456" s="15"/>
      <c r="BX456" s="15"/>
      <c r="BY456" s="15"/>
      <c r="BZ456" s="15"/>
      <c r="CA456" s="8"/>
      <c r="CB456" s="8"/>
      <c r="CC456" s="8"/>
      <c r="CD456" s="8"/>
      <c r="CE456" s="8"/>
      <c r="CF456" s="8"/>
      <c r="CG456" s="8"/>
      <c r="CH456" s="8"/>
      <c r="CI456" s="8"/>
      <c r="CJ456" s="8"/>
      <c r="CK456" s="8"/>
      <c r="CL456" s="8"/>
      <c r="CM456" s="15"/>
      <c r="CN456" s="15"/>
      <c r="CO456" s="15"/>
      <c r="CP456" s="15"/>
    </row>
    <row r="457" ht="14.25" customHeight="1">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c r="AB457" s="15"/>
      <c r="AC457" s="15"/>
      <c r="AD457" s="15"/>
      <c r="AE457" s="15"/>
      <c r="AF457" s="15"/>
      <c r="AG457" s="15"/>
      <c r="AH457" s="15"/>
      <c r="AI457" s="15"/>
      <c r="AJ457" s="15"/>
      <c r="AK457" s="15"/>
      <c r="AL457" s="15"/>
      <c r="AM457" s="15"/>
      <c r="AN457" s="15"/>
      <c r="AO457" s="15"/>
      <c r="AP457" s="15"/>
      <c r="AQ457" s="15"/>
      <c r="AR457" s="15"/>
      <c r="AS457" s="15"/>
      <c r="AT457" s="15"/>
      <c r="AU457" s="15"/>
      <c r="AV457" s="15"/>
      <c r="AW457" s="15"/>
      <c r="AX457" s="15"/>
      <c r="AY457" s="15"/>
      <c r="AZ457" s="15"/>
      <c r="BA457" s="15"/>
      <c r="BB457" s="15"/>
      <c r="BC457" s="15"/>
      <c r="BD457" s="15"/>
      <c r="BE457" s="15"/>
      <c r="BF457" s="15"/>
      <c r="BG457" s="15"/>
      <c r="BH457" s="15"/>
      <c r="BI457" s="15"/>
      <c r="BJ457" s="15"/>
      <c r="BK457" s="15"/>
      <c r="BL457" s="15"/>
      <c r="BM457" s="15"/>
      <c r="BN457" s="15"/>
      <c r="BO457" s="15"/>
      <c r="BP457" s="15"/>
      <c r="BQ457" s="15"/>
      <c r="BR457" s="15"/>
      <c r="BS457" s="15"/>
      <c r="BT457" s="15"/>
      <c r="BU457" s="15"/>
      <c r="BV457" s="15"/>
      <c r="BW457" s="15"/>
      <c r="BX457" s="15"/>
      <c r="BY457" s="15"/>
      <c r="BZ457" s="15"/>
      <c r="CA457" s="8"/>
      <c r="CB457" s="8"/>
      <c r="CC457" s="8"/>
      <c r="CD457" s="8"/>
      <c r="CE457" s="8"/>
      <c r="CF457" s="8"/>
      <c r="CG457" s="8"/>
      <c r="CH457" s="8"/>
      <c r="CI457" s="8"/>
      <c r="CJ457" s="8"/>
      <c r="CK457" s="8"/>
      <c r="CL457" s="8"/>
      <c r="CM457" s="15"/>
      <c r="CN457" s="15"/>
      <c r="CO457" s="15"/>
      <c r="CP457" s="15"/>
    </row>
    <row r="458" ht="14.25" customHeight="1">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c r="BC458" s="15"/>
      <c r="BD458" s="15"/>
      <c r="BE458" s="15"/>
      <c r="BF458" s="15"/>
      <c r="BG458" s="15"/>
      <c r="BH458" s="15"/>
      <c r="BI458" s="15"/>
      <c r="BJ458" s="15"/>
      <c r="BK458" s="15"/>
      <c r="BL458" s="15"/>
      <c r="BM458" s="15"/>
      <c r="BN458" s="15"/>
      <c r="BO458" s="15"/>
      <c r="BP458" s="15"/>
      <c r="BQ458" s="15"/>
      <c r="BR458" s="15"/>
      <c r="BS458" s="15"/>
      <c r="BT458" s="15"/>
      <c r="BU458" s="15"/>
      <c r="BV458" s="15"/>
      <c r="BW458" s="15"/>
      <c r="BX458" s="15"/>
      <c r="BY458" s="15"/>
      <c r="BZ458" s="15"/>
      <c r="CA458" s="8"/>
      <c r="CB458" s="8"/>
      <c r="CC458" s="8"/>
      <c r="CD458" s="8"/>
      <c r="CE458" s="8"/>
      <c r="CF458" s="8"/>
      <c r="CG458" s="8"/>
      <c r="CH458" s="8"/>
      <c r="CI458" s="8"/>
      <c r="CJ458" s="8"/>
      <c r="CK458" s="8"/>
      <c r="CL458" s="8"/>
      <c r="CM458" s="15"/>
      <c r="CN458" s="15"/>
      <c r="CO458" s="15"/>
      <c r="CP458" s="15"/>
    </row>
    <row r="459" ht="14.25" customHeight="1">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R459" s="15"/>
      <c r="AS459" s="15"/>
      <c r="AT459" s="15"/>
      <c r="AU459" s="15"/>
      <c r="AV459" s="15"/>
      <c r="AW459" s="15"/>
      <c r="AX459" s="15"/>
      <c r="AY459" s="15"/>
      <c r="AZ459" s="15"/>
      <c r="BA459" s="15"/>
      <c r="BB459" s="15"/>
      <c r="BC459" s="15"/>
      <c r="BD459" s="15"/>
      <c r="BE459" s="15"/>
      <c r="BF459" s="15"/>
      <c r="BG459" s="15"/>
      <c r="BH459" s="15"/>
      <c r="BI459" s="15"/>
      <c r="BJ459" s="15"/>
      <c r="BK459" s="15"/>
      <c r="BL459" s="15"/>
      <c r="BM459" s="15"/>
      <c r="BN459" s="15"/>
      <c r="BO459" s="15"/>
      <c r="BP459" s="15"/>
      <c r="BQ459" s="15"/>
      <c r="BR459" s="15"/>
      <c r="BS459" s="15"/>
      <c r="BT459" s="15"/>
      <c r="BU459" s="15"/>
      <c r="BV459" s="15"/>
      <c r="BW459" s="15"/>
      <c r="BX459" s="15"/>
      <c r="BY459" s="15"/>
      <c r="BZ459" s="15"/>
      <c r="CA459" s="8"/>
      <c r="CB459" s="8"/>
      <c r="CC459" s="8"/>
      <c r="CD459" s="8"/>
      <c r="CE459" s="8"/>
      <c r="CF459" s="8"/>
      <c r="CG459" s="8"/>
      <c r="CH459" s="8"/>
      <c r="CI459" s="8"/>
      <c r="CJ459" s="8"/>
      <c r="CK459" s="8"/>
      <c r="CL459" s="8"/>
      <c r="CM459" s="15"/>
      <c r="CN459" s="15"/>
      <c r="CO459" s="15"/>
      <c r="CP459" s="15"/>
    </row>
    <row r="460" ht="14.25" customHeight="1">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BW460" s="15"/>
      <c r="BX460" s="15"/>
      <c r="BY460" s="15"/>
      <c r="BZ460" s="15"/>
      <c r="CA460" s="8"/>
      <c r="CB460" s="8"/>
      <c r="CC460" s="8"/>
      <c r="CD460" s="8"/>
      <c r="CE460" s="8"/>
      <c r="CF460" s="8"/>
      <c r="CG460" s="8"/>
      <c r="CH460" s="8"/>
      <c r="CI460" s="8"/>
      <c r="CJ460" s="8"/>
      <c r="CK460" s="8"/>
      <c r="CL460" s="8"/>
      <c r="CM460" s="15"/>
      <c r="CN460" s="15"/>
      <c r="CO460" s="15"/>
      <c r="CP460" s="15"/>
    </row>
    <row r="461" ht="14.25" customHeight="1">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c r="AB461" s="15"/>
      <c r="AC461" s="15"/>
      <c r="AD461" s="15"/>
      <c r="AE461" s="15"/>
      <c r="AF461" s="15"/>
      <c r="AG461" s="15"/>
      <c r="AH461" s="15"/>
      <c r="AI461" s="15"/>
      <c r="AJ461" s="15"/>
      <c r="AK461" s="15"/>
      <c r="AL461" s="15"/>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BN461" s="15"/>
      <c r="BO461" s="15"/>
      <c r="BP461" s="15"/>
      <c r="BQ461" s="15"/>
      <c r="BR461" s="15"/>
      <c r="BS461" s="15"/>
      <c r="BT461" s="15"/>
      <c r="BU461" s="15"/>
      <c r="BV461" s="15"/>
      <c r="BW461" s="15"/>
      <c r="BX461" s="15"/>
      <c r="BY461" s="15"/>
      <c r="BZ461" s="15"/>
      <c r="CA461" s="8"/>
      <c r="CB461" s="8"/>
      <c r="CC461" s="8"/>
      <c r="CD461" s="8"/>
      <c r="CE461" s="8"/>
      <c r="CF461" s="8"/>
      <c r="CG461" s="8"/>
      <c r="CH461" s="8"/>
      <c r="CI461" s="8"/>
      <c r="CJ461" s="8"/>
      <c r="CK461" s="8"/>
      <c r="CL461" s="8"/>
      <c r="CM461" s="15"/>
      <c r="CN461" s="15"/>
      <c r="CO461" s="15"/>
      <c r="CP461" s="15"/>
    </row>
    <row r="462" ht="14.25" customHeight="1">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c r="BC462" s="15"/>
      <c r="BD462" s="15"/>
      <c r="BE462" s="15"/>
      <c r="BF462" s="15"/>
      <c r="BG462" s="15"/>
      <c r="BH462" s="15"/>
      <c r="BI462" s="15"/>
      <c r="BJ462" s="15"/>
      <c r="BK462" s="15"/>
      <c r="BL462" s="15"/>
      <c r="BM462" s="15"/>
      <c r="BN462" s="15"/>
      <c r="BO462" s="15"/>
      <c r="BP462" s="15"/>
      <c r="BQ462" s="15"/>
      <c r="BR462" s="15"/>
      <c r="BS462" s="15"/>
      <c r="BT462" s="15"/>
      <c r="BU462" s="15"/>
      <c r="BV462" s="15"/>
      <c r="BW462" s="15"/>
      <c r="BX462" s="15"/>
      <c r="BY462" s="15"/>
      <c r="BZ462" s="15"/>
      <c r="CA462" s="8"/>
      <c r="CB462" s="8"/>
      <c r="CC462" s="8"/>
      <c r="CD462" s="8"/>
      <c r="CE462" s="8"/>
      <c r="CF462" s="8"/>
      <c r="CG462" s="8"/>
      <c r="CH462" s="8"/>
      <c r="CI462" s="8"/>
      <c r="CJ462" s="8"/>
      <c r="CK462" s="8"/>
      <c r="CL462" s="8"/>
      <c r="CM462" s="15"/>
      <c r="CN462" s="15"/>
      <c r="CO462" s="15"/>
      <c r="CP462" s="15"/>
    </row>
    <row r="463" ht="14.25" customHeight="1">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c r="AY463" s="15"/>
      <c r="AZ463" s="15"/>
      <c r="BA463" s="15"/>
      <c r="BB463" s="15"/>
      <c r="BC463" s="15"/>
      <c r="BD463" s="15"/>
      <c r="BE463" s="15"/>
      <c r="BF463" s="15"/>
      <c r="BG463" s="15"/>
      <c r="BH463" s="15"/>
      <c r="BI463" s="15"/>
      <c r="BJ463" s="15"/>
      <c r="BK463" s="15"/>
      <c r="BL463" s="15"/>
      <c r="BM463" s="15"/>
      <c r="BN463" s="15"/>
      <c r="BO463" s="15"/>
      <c r="BP463" s="15"/>
      <c r="BQ463" s="15"/>
      <c r="BR463" s="15"/>
      <c r="BS463" s="15"/>
      <c r="BT463" s="15"/>
      <c r="BU463" s="15"/>
      <c r="BV463" s="15"/>
      <c r="BW463" s="15"/>
      <c r="BX463" s="15"/>
      <c r="BY463" s="15"/>
      <c r="BZ463" s="15"/>
      <c r="CA463" s="8"/>
      <c r="CB463" s="8"/>
      <c r="CC463" s="8"/>
      <c r="CD463" s="8"/>
      <c r="CE463" s="8"/>
      <c r="CF463" s="8"/>
      <c r="CG463" s="8"/>
      <c r="CH463" s="8"/>
      <c r="CI463" s="8"/>
      <c r="CJ463" s="8"/>
      <c r="CK463" s="8"/>
      <c r="CL463" s="8"/>
      <c r="CM463" s="15"/>
      <c r="CN463" s="15"/>
      <c r="CO463" s="15"/>
      <c r="CP463" s="15"/>
    </row>
    <row r="464" ht="14.25" customHeight="1">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c r="BC464" s="15"/>
      <c r="BD464" s="15"/>
      <c r="BE464" s="15"/>
      <c r="BF464" s="15"/>
      <c r="BG464" s="15"/>
      <c r="BH464" s="15"/>
      <c r="BI464" s="15"/>
      <c r="BJ464" s="15"/>
      <c r="BK464" s="15"/>
      <c r="BL464" s="15"/>
      <c r="BM464" s="15"/>
      <c r="BN464" s="15"/>
      <c r="BO464" s="15"/>
      <c r="BP464" s="15"/>
      <c r="BQ464" s="15"/>
      <c r="BR464" s="15"/>
      <c r="BS464" s="15"/>
      <c r="BT464" s="15"/>
      <c r="BU464" s="15"/>
      <c r="BV464" s="15"/>
      <c r="BW464" s="15"/>
      <c r="BX464" s="15"/>
      <c r="BY464" s="15"/>
      <c r="BZ464" s="15"/>
      <c r="CA464" s="8"/>
      <c r="CB464" s="8"/>
      <c r="CC464" s="8"/>
      <c r="CD464" s="8"/>
      <c r="CE464" s="8"/>
      <c r="CF464" s="8"/>
      <c r="CG464" s="8"/>
      <c r="CH464" s="8"/>
      <c r="CI464" s="8"/>
      <c r="CJ464" s="8"/>
      <c r="CK464" s="8"/>
      <c r="CL464" s="8"/>
      <c r="CM464" s="15"/>
      <c r="CN464" s="15"/>
      <c r="CO464" s="15"/>
      <c r="CP464" s="15"/>
    </row>
    <row r="465" ht="14.25" customHeight="1">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c r="AB465" s="15"/>
      <c r="AC465" s="15"/>
      <c r="AD465" s="15"/>
      <c r="AE465" s="15"/>
      <c r="AF465" s="15"/>
      <c r="AG465" s="15"/>
      <c r="AH465" s="15"/>
      <c r="AI465" s="15"/>
      <c r="AJ465" s="15"/>
      <c r="AK465" s="15"/>
      <c r="AL465" s="15"/>
      <c r="AM465" s="15"/>
      <c r="AN465" s="15"/>
      <c r="AO465" s="15"/>
      <c r="AP465" s="15"/>
      <c r="AQ465" s="15"/>
      <c r="AR465" s="15"/>
      <c r="AS465" s="15"/>
      <c r="AT465" s="15"/>
      <c r="AU465" s="15"/>
      <c r="AV465" s="15"/>
      <c r="AW465" s="15"/>
      <c r="AX465" s="15"/>
      <c r="AY465" s="15"/>
      <c r="AZ465" s="15"/>
      <c r="BA465" s="15"/>
      <c r="BB465" s="15"/>
      <c r="BC465" s="15"/>
      <c r="BD465" s="15"/>
      <c r="BE465" s="15"/>
      <c r="BF465" s="15"/>
      <c r="BG465" s="15"/>
      <c r="BH465" s="15"/>
      <c r="BI465" s="15"/>
      <c r="BJ465" s="15"/>
      <c r="BK465" s="15"/>
      <c r="BL465" s="15"/>
      <c r="BM465" s="15"/>
      <c r="BN465" s="15"/>
      <c r="BO465" s="15"/>
      <c r="BP465" s="15"/>
      <c r="BQ465" s="15"/>
      <c r="BR465" s="15"/>
      <c r="BS465" s="15"/>
      <c r="BT465" s="15"/>
      <c r="BU465" s="15"/>
      <c r="BV465" s="15"/>
      <c r="BW465" s="15"/>
      <c r="BX465" s="15"/>
      <c r="BY465" s="15"/>
      <c r="BZ465" s="15"/>
      <c r="CA465" s="8"/>
      <c r="CB465" s="8"/>
      <c r="CC465" s="8"/>
      <c r="CD465" s="8"/>
      <c r="CE465" s="8"/>
      <c r="CF465" s="8"/>
      <c r="CG465" s="8"/>
      <c r="CH465" s="8"/>
      <c r="CI465" s="8"/>
      <c r="CJ465" s="8"/>
      <c r="CK465" s="8"/>
      <c r="CL465" s="8"/>
      <c r="CM465" s="15"/>
      <c r="CN465" s="15"/>
      <c r="CO465" s="15"/>
      <c r="CP465" s="15"/>
    </row>
    <row r="466" ht="14.25" customHeight="1">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c r="BC466" s="15"/>
      <c r="BD466" s="15"/>
      <c r="BE466" s="15"/>
      <c r="BF466" s="15"/>
      <c r="BG466" s="15"/>
      <c r="BH466" s="15"/>
      <c r="BI466" s="15"/>
      <c r="BJ466" s="15"/>
      <c r="BK466" s="15"/>
      <c r="BL466" s="15"/>
      <c r="BM466" s="15"/>
      <c r="BN466" s="15"/>
      <c r="BO466" s="15"/>
      <c r="BP466" s="15"/>
      <c r="BQ466" s="15"/>
      <c r="BR466" s="15"/>
      <c r="BS466" s="15"/>
      <c r="BT466" s="15"/>
      <c r="BU466" s="15"/>
      <c r="BV466" s="15"/>
      <c r="BW466" s="15"/>
      <c r="BX466" s="15"/>
      <c r="BY466" s="15"/>
      <c r="BZ466" s="15"/>
      <c r="CA466" s="8"/>
      <c r="CB466" s="8"/>
      <c r="CC466" s="8"/>
      <c r="CD466" s="8"/>
      <c r="CE466" s="8"/>
      <c r="CF466" s="8"/>
      <c r="CG466" s="8"/>
      <c r="CH466" s="8"/>
      <c r="CI466" s="8"/>
      <c r="CJ466" s="8"/>
      <c r="CK466" s="8"/>
      <c r="CL466" s="8"/>
      <c r="CM466" s="15"/>
      <c r="CN466" s="15"/>
      <c r="CO466" s="15"/>
      <c r="CP466" s="15"/>
    </row>
    <row r="467" ht="14.25" customHeight="1">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c r="AB467" s="15"/>
      <c r="AC467" s="15"/>
      <c r="AD467" s="15"/>
      <c r="AE467" s="15"/>
      <c r="AF467" s="15"/>
      <c r="AG467" s="15"/>
      <c r="AH467" s="15"/>
      <c r="AI467" s="15"/>
      <c r="AJ467" s="15"/>
      <c r="AK467" s="15"/>
      <c r="AL467" s="15"/>
      <c r="AM467" s="15"/>
      <c r="AN467" s="15"/>
      <c r="AO467" s="15"/>
      <c r="AP467" s="15"/>
      <c r="AQ467" s="15"/>
      <c r="AR467" s="15"/>
      <c r="AS467" s="15"/>
      <c r="AT467" s="15"/>
      <c r="AU467" s="15"/>
      <c r="AV467" s="15"/>
      <c r="AW467" s="15"/>
      <c r="AX467" s="15"/>
      <c r="AY467" s="15"/>
      <c r="AZ467" s="15"/>
      <c r="BA467" s="15"/>
      <c r="BB467" s="15"/>
      <c r="BC467" s="15"/>
      <c r="BD467" s="15"/>
      <c r="BE467" s="15"/>
      <c r="BF467" s="15"/>
      <c r="BG467" s="15"/>
      <c r="BH467" s="15"/>
      <c r="BI467" s="15"/>
      <c r="BJ467" s="15"/>
      <c r="BK467" s="15"/>
      <c r="BL467" s="15"/>
      <c r="BM467" s="15"/>
      <c r="BN467" s="15"/>
      <c r="BO467" s="15"/>
      <c r="BP467" s="15"/>
      <c r="BQ467" s="15"/>
      <c r="BR467" s="15"/>
      <c r="BS467" s="15"/>
      <c r="BT467" s="15"/>
      <c r="BU467" s="15"/>
      <c r="BV467" s="15"/>
      <c r="BW467" s="15"/>
      <c r="BX467" s="15"/>
      <c r="BY467" s="15"/>
      <c r="BZ467" s="15"/>
      <c r="CA467" s="8"/>
      <c r="CB467" s="8"/>
      <c r="CC467" s="8"/>
      <c r="CD467" s="8"/>
      <c r="CE467" s="8"/>
      <c r="CF467" s="8"/>
      <c r="CG467" s="8"/>
      <c r="CH467" s="8"/>
      <c r="CI467" s="8"/>
      <c r="CJ467" s="8"/>
      <c r="CK467" s="8"/>
      <c r="CL467" s="8"/>
      <c r="CM467" s="15"/>
      <c r="CN467" s="15"/>
      <c r="CO467" s="15"/>
      <c r="CP467" s="15"/>
    </row>
    <row r="468" ht="14.25" customHeight="1">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c r="BC468" s="15"/>
      <c r="BD468" s="15"/>
      <c r="BE468" s="15"/>
      <c r="BF468" s="15"/>
      <c r="BG468" s="15"/>
      <c r="BH468" s="15"/>
      <c r="BI468" s="15"/>
      <c r="BJ468" s="15"/>
      <c r="BK468" s="15"/>
      <c r="BL468" s="15"/>
      <c r="BM468" s="15"/>
      <c r="BN468" s="15"/>
      <c r="BO468" s="15"/>
      <c r="BP468" s="15"/>
      <c r="BQ468" s="15"/>
      <c r="BR468" s="15"/>
      <c r="BS468" s="15"/>
      <c r="BT468" s="15"/>
      <c r="BU468" s="15"/>
      <c r="BV468" s="15"/>
      <c r="BW468" s="15"/>
      <c r="BX468" s="15"/>
      <c r="BY468" s="15"/>
      <c r="BZ468" s="15"/>
      <c r="CA468" s="8"/>
      <c r="CB468" s="8"/>
      <c r="CC468" s="8"/>
      <c r="CD468" s="8"/>
      <c r="CE468" s="8"/>
      <c r="CF468" s="8"/>
      <c r="CG468" s="8"/>
      <c r="CH468" s="8"/>
      <c r="CI468" s="8"/>
      <c r="CJ468" s="8"/>
      <c r="CK468" s="8"/>
      <c r="CL468" s="8"/>
      <c r="CM468" s="15"/>
      <c r="CN468" s="15"/>
      <c r="CO468" s="15"/>
      <c r="CP468" s="15"/>
    </row>
    <row r="469" ht="14.25" customHeight="1">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c r="AB469" s="15"/>
      <c r="AC469" s="15"/>
      <c r="AD469" s="15"/>
      <c r="AE469" s="15"/>
      <c r="AF469" s="15"/>
      <c r="AG469" s="15"/>
      <c r="AH469" s="15"/>
      <c r="AI469" s="15"/>
      <c r="AJ469" s="15"/>
      <c r="AK469" s="15"/>
      <c r="AL469" s="15"/>
      <c r="AM469" s="15"/>
      <c r="AN469" s="15"/>
      <c r="AO469" s="15"/>
      <c r="AP469" s="15"/>
      <c r="AQ469" s="15"/>
      <c r="AR469" s="15"/>
      <c r="AS469" s="15"/>
      <c r="AT469" s="15"/>
      <c r="AU469" s="15"/>
      <c r="AV469" s="15"/>
      <c r="AW469" s="15"/>
      <c r="AX469" s="15"/>
      <c r="AY469" s="15"/>
      <c r="AZ469" s="15"/>
      <c r="BA469" s="15"/>
      <c r="BB469" s="15"/>
      <c r="BC469" s="15"/>
      <c r="BD469" s="15"/>
      <c r="BE469" s="15"/>
      <c r="BF469" s="15"/>
      <c r="BG469" s="15"/>
      <c r="BH469" s="15"/>
      <c r="BI469" s="15"/>
      <c r="BJ469" s="15"/>
      <c r="BK469" s="15"/>
      <c r="BL469" s="15"/>
      <c r="BM469" s="15"/>
      <c r="BN469" s="15"/>
      <c r="BO469" s="15"/>
      <c r="BP469" s="15"/>
      <c r="BQ469" s="15"/>
      <c r="BR469" s="15"/>
      <c r="BS469" s="15"/>
      <c r="BT469" s="15"/>
      <c r="BU469" s="15"/>
      <c r="BV469" s="15"/>
      <c r="BW469" s="15"/>
      <c r="BX469" s="15"/>
      <c r="BY469" s="15"/>
      <c r="BZ469" s="15"/>
      <c r="CA469" s="8"/>
      <c r="CB469" s="8"/>
      <c r="CC469" s="8"/>
      <c r="CD469" s="8"/>
      <c r="CE469" s="8"/>
      <c r="CF469" s="8"/>
      <c r="CG469" s="8"/>
      <c r="CH469" s="8"/>
      <c r="CI469" s="8"/>
      <c r="CJ469" s="8"/>
      <c r="CK469" s="8"/>
      <c r="CL469" s="8"/>
      <c r="CM469" s="15"/>
      <c r="CN469" s="15"/>
      <c r="CO469" s="15"/>
      <c r="CP469" s="15"/>
    </row>
    <row r="470" ht="14.25" customHeight="1">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c r="BC470" s="15"/>
      <c r="BD470" s="15"/>
      <c r="BE470" s="15"/>
      <c r="BF470" s="15"/>
      <c r="BG470" s="15"/>
      <c r="BH470" s="15"/>
      <c r="BI470" s="15"/>
      <c r="BJ470" s="15"/>
      <c r="BK470" s="15"/>
      <c r="BL470" s="15"/>
      <c r="BM470" s="15"/>
      <c r="BN470" s="15"/>
      <c r="BO470" s="15"/>
      <c r="BP470" s="15"/>
      <c r="BQ470" s="15"/>
      <c r="BR470" s="15"/>
      <c r="BS470" s="15"/>
      <c r="BT470" s="15"/>
      <c r="BU470" s="15"/>
      <c r="BV470" s="15"/>
      <c r="BW470" s="15"/>
      <c r="BX470" s="15"/>
      <c r="BY470" s="15"/>
      <c r="BZ470" s="15"/>
      <c r="CA470" s="8"/>
      <c r="CB470" s="8"/>
      <c r="CC470" s="8"/>
      <c r="CD470" s="8"/>
      <c r="CE470" s="8"/>
      <c r="CF470" s="8"/>
      <c r="CG470" s="8"/>
      <c r="CH470" s="8"/>
      <c r="CI470" s="8"/>
      <c r="CJ470" s="8"/>
      <c r="CK470" s="8"/>
      <c r="CL470" s="8"/>
      <c r="CM470" s="15"/>
      <c r="CN470" s="15"/>
      <c r="CO470" s="15"/>
      <c r="CP470" s="15"/>
    </row>
    <row r="471" ht="14.25" customHeight="1">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5"/>
      <c r="BC471" s="15"/>
      <c r="BD471" s="15"/>
      <c r="BE471" s="15"/>
      <c r="BF471" s="15"/>
      <c r="BG471" s="15"/>
      <c r="BH471" s="15"/>
      <c r="BI471" s="15"/>
      <c r="BJ471" s="15"/>
      <c r="BK471" s="15"/>
      <c r="BL471" s="15"/>
      <c r="BM471" s="15"/>
      <c r="BN471" s="15"/>
      <c r="BO471" s="15"/>
      <c r="BP471" s="15"/>
      <c r="BQ471" s="15"/>
      <c r="BR471" s="15"/>
      <c r="BS471" s="15"/>
      <c r="BT471" s="15"/>
      <c r="BU471" s="15"/>
      <c r="BV471" s="15"/>
      <c r="BW471" s="15"/>
      <c r="BX471" s="15"/>
      <c r="BY471" s="15"/>
      <c r="BZ471" s="15"/>
      <c r="CA471" s="8"/>
      <c r="CB471" s="8"/>
      <c r="CC471" s="8"/>
      <c r="CD471" s="8"/>
      <c r="CE471" s="8"/>
      <c r="CF471" s="8"/>
      <c r="CG471" s="8"/>
      <c r="CH471" s="8"/>
      <c r="CI471" s="8"/>
      <c r="CJ471" s="8"/>
      <c r="CK471" s="8"/>
      <c r="CL471" s="8"/>
      <c r="CM471" s="15"/>
      <c r="CN471" s="15"/>
      <c r="CO471" s="15"/>
      <c r="CP471" s="15"/>
    </row>
    <row r="472" ht="14.25" customHeight="1">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BW472" s="15"/>
      <c r="BX472" s="15"/>
      <c r="BY472" s="15"/>
      <c r="BZ472" s="15"/>
      <c r="CA472" s="8"/>
      <c r="CB472" s="8"/>
      <c r="CC472" s="8"/>
      <c r="CD472" s="8"/>
      <c r="CE472" s="8"/>
      <c r="CF472" s="8"/>
      <c r="CG472" s="8"/>
      <c r="CH472" s="8"/>
      <c r="CI472" s="8"/>
      <c r="CJ472" s="8"/>
      <c r="CK472" s="8"/>
      <c r="CL472" s="8"/>
      <c r="CM472" s="15"/>
      <c r="CN472" s="15"/>
      <c r="CO472" s="15"/>
      <c r="CP472" s="15"/>
    </row>
    <row r="473" ht="14.25" customHeight="1">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c r="AB473" s="15"/>
      <c r="AC473" s="15"/>
      <c r="AD473" s="15"/>
      <c r="AE473" s="15"/>
      <c r="AF473" s="15"/>
      <c r="AG473" s="15"/>
      <c r="AH473" s="15"/>
      <c r="AI473" s="15"/>
      <c r="AJ473" s="15"/>
      <c r="AK473" s="15"/>
      <c r="AL473" s="15"/>
      <c r="AM473" s="15"/>
      <c r="AN473" s="15"/>
      <c r="AO473" s="15"/>
      <c r="AP473" s="15"/>
      <c r="AQ473" s="15"/>
      <c r="AR473" s="15"/>
      <c r="AS473" s="15"/>
      <c r="AT473" s="15"/>
      <c r="AU473" s="15"/>
      <c r="AV473" s="15"/>
      <c r="AW473" s="15"/>
      <c r="AX473" s="15"/>
      <c r="AY473" s="15"/>
      <c r="AZ473" s="15"/>
      <c r="BA473" s="15"/>
      <c r="BB473" s="15"/>
      <c r="BC473" s="15"/>
      <c r="BD473" s="15"/>
      <c r="BE473" s="15"/>
      <c r="BF473" s="15"/>
      <c r="BG473" s="15"/>
      <c r="BH473" s="15"/>
      <c r="BI473" s="15"/>
      <c r="BJ473" s="15"/>
      <c r="BK473" s="15"/>
      <c r="BL473" s="15"/>
      <c r="BM473" s="15"/>
      <c r="BN473" s="15"/>
      <c r="BO473" s="15"/>
      <c r="BP473" s="15"/>
      <c r="BQ473" s="15"/>
      <c r="BR473" s="15"/>
      <c r="BS473" s="15"/>
      <c r="BT473" s="15"/>
      <c r="BU473" s="15"/>
      <c r="BV473" s="15"/>
      <c r="BW473" s="15"/>
      <c r="BX473" s="15"/>
      <c r="BY473" s="15"/>
      <c r="BZ473" s="15"/>
      <c r="CA473" s="8"/>
      <c r="CB473" s="8"/>
      <c r="CC473" s="8"/>
      <c r="CD473" s="8"/>
      <c r="CE473" s="8"/>
      <c r="CF473" s="8"/>
      <c r="CG473" s="8"/>
      <c r="CH473" s="8"/>
      <c r="CI473" s="8"/>
      <c r="CJ473" s="8"/>
      <c r="CK473" s="8"/>
      <c r="CL473" s="8"/>
      <c r="CM473" s="15"/>
      <c r="CN473" s="15"/>
      <c r="CO473" s="15"/>
      <c r="CP473" s="15"/>
    </row>
    <row r="474" ht="14.25" customHeight="1">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N474" s="15"/>
      <c r="BO474" s="15"/>
      <c r="BP474" s="15"/>
      <c r="BQ474" s="15"/>
      <c r="BR474" s="15"/>
      <c r="BS474" s="15"/>
      <c r="BT474" s="15"/>
      <c r="BU474" s="15"/>
      <c r="BV474" s="15"/>
      <c r="BW474" s="15"/>
      <c r="BX474" s="15"/>
      <c r="BY474" s="15"/>
      <c r="BZ474" s="15"/>
      <c r="CA474" s="8"/>
      <c r="CB474" s="8"/>
      <c r="CC474" s="8"/>
      <c r="CD474" s="8"/>
      <c r="CE474" s="8"/>
      <c r="CF474" s="8"/>
      <c r="CG474" s="8"/>
      <c r="CH474" s="8"/>
      <c r="CI474" s="8"/>
      <c r="CJ474" s="8"/>
      <c r="CK474" s="8"/>
      <c r="CL474" s="8"/>
      <c r="CM474" s="15"/>
      <c r="CN474" s="15"/>
      <c r="CO474" s="15"/>
      <c r="CP474" s="15"/>
    </row>
    <row r="475" ht="14.25" customHeight="1">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c r="AB475" s="15"/>
      <c r="AC475" s="15"/>
      <c r="AD475" s="15"/>
      <c r="AE475" s="15"/>
      <c r="AF475" s="15"/>
      <c r="AG475" s="15"/>
      <c r="AH475" s="15"/>
      <c r="AI475" s="15"/>
      <c r="AJ475" s="15"/>
      <c r="AK475" s="15"/>
      <c r="AL475" s="15"/>
      <c r="AM475" s="15"/>
      <c r="AN475" s="15"/>
      <c r="AO475" s="15"/>
      <c r="AP475" s="15"/>
      <c r="AQ475" s="15"/>
      <c r="AR475" s="15"/>
      <c r="AS475" s="15"/>
      <c r="AT475" s="15"/>
      <c r="AU475" s="15"/>
      <c r="AV475" s="15"/>
      <c r="AW475" s="15"/>
      <c r="AX475" s="15"/>
      <c r="AY475" s="15"/>
      <c r="AZ475" s="15"/>
      <c r="BA475" s="15"/>
      <c r="BB475" s="15"/>
      <c r="BC475" s="15"/>
      <c r="BD475" s="15"/>
      <c r="BE475" s="15"/>
      <c r="BF475" s="15"/>
      <c r="BG475" s="15"/>
      <c r="BH475" s="15"/>
      <c r="BI475" s="15"/>
      <c r="BJ475" s="15"/>
      <c r="BK475" s="15"/>
      <c r="BL475" s="15"/>
      <c r="BM475" s="15"/>
      <c r="BN475" s="15"/>
      <c r="BO475" s="15"/>
      <c r="BP475" s="15"/>
      <c r="BQ475" s="15"/>
      <c r="BR475" s="15"/>
      <c r="BS475" s="15"/>
      <c r="BT475" s="15"/>
      <c r="BU475" s="15"/>
      <c r="BV475" s="15"/>
      <c r="BW475" s="15"/>
      <c r="BX475" s="15"/>
      <c r="BY475" s="15"/>
      <c r="BZ475" s="15"/>
      <c r="CA475" s="8"/>
      <c r="CB475" s="8"/>
      <c r="CC475" s="8"/>
      <c r="CD475" s="8"/>
      <c r="CE475" s="8"/>
      <c r="CF475" s="8"/>
      <c r="CG475" s="8"/>
      <c r="CH475" s="8"/>
      <c r="CI475" s="8"/>
      <c r="CJ475" s="8"/>
      <c r="CK475" s="8"/>
      <c r="CL475" s="8"/>
      <c r="CM475" s="15"/>
      <c r="CN475" s="15"/>
      <c r="CO475" s="15"/>
      <c r="CP475" s="15"/>
    </row>
    <row r="476" ht="14.25" customHeight="1">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c r="BC476" s="15"/>
      <c r="BD476" s="15"/>
      <c r="BE476" s="15"/>
      <c r="BF476" s="15"/>
      <c r="BG476" s="15"/>
      <c r="BH476" s="15"/>
      <c r="BI476" s="15"/>
      <c r="BJ476" s="15"/>
      <c r="BK476" s="15"/>
      <c r="BL476" s="15"/>
      <c r="BM476" s="15"/>
      <c r="BN476" s="15"/>
      <c r="BO476" s="15"/>
      <c r="BP476" s="15"/>
      <c r="BQ476" s="15"/>
      <c r="BR476" s="15"/>
      <c r="BS476" s="15"/>
      <c r="BT476" s="15"/>
      <c r="BU476" s="15"/>
      <c r="BV476" s="15"/>
      <c r="BW476" s="15"/>
      <c r="BX476" s="15"/>
      <c r="BY476" s="15"/>
      <c r="BZ476" s="15"/>
      <c r="CA476" s="8"/>
      <c r="CB476" s="8"/>
      <c r="CC476" s="8"/>
      <c r="CD476" s="8"/>
      <c r="CE476" s="8"/>
      <c r="CF476" s="8"/>
      <c r="CG476" s="8"/>
      <c r="CH476" s="8"/>
      <c r="CI476" s="8"/>
      <c r="CJ476" s="8"/>
      <c r="CK476" s="8"/>
      <c r="CL476" s="8"/>
      <c r="CM476" s="15"/>
      <c r="CN476" s="15"/>
      <c r="CO476" s="15"/>
      <c r="CP476" s="15"/>
    </row>
    <row r="477" ht="14.25" customHeight="1">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5"/>
      <c r="BC477" s="15"/>
      <c r="BD477" s="15"/>
      <c r="BE477" s="15"/>
      <c r="BF477" s="15"/>
      <c r="BG477" s="15"/>
      <c r="BH477" s="15"/>
      <c r="BI477" s="15"/>
      <c r="BJ477" s="15"/>
      <c r="BK477" s="15"/>
      <c r="BL477" s="15"/>
      <c r="BM477" s="15"/>
      <c r="BN477" s="15"/>
      <c r="BO477" s="15"/>
      <c r="BP477" s="15"/>
      <c r="BQ477" s="15"/>
      <c r="BR477" s="15"/>
      <c r="BS477" s="15"/>
      <c r="BT477" s="15"/>
      <c r="BU477" s="15"/>
      <c r="BV477" s="15"/>
      <c r="BW477" s="15"/>
      <c r="BX477" s="15"/>
      <c r="BY477" s="15"/>
      <c r="BZ477" s="15"/>
      <c r="CA477" s="8"/>
      <c r="CB477" s="8"/>
      <c r="CC477" s="8"/>
      <c r="CD477" s="8"/>
      <c r="CE477" s="8"/>
      <c r="CF477" s="8"/>
      <c r="CG477" s="8"/>
      <c r="CH477" s="8"/>
      <c r="CI477" s="8"/>
      <c r="CJ477" s="8"/>
      <c r="CK477" s="8"/>
      <c r="CL477" s="8"/>
      <c r="CM477" s="15"/>
      <c r="CN477" s="15"/>
      <c r="CO477" s="15"/>
      <c r="CP477" s="15"/>
    </row>
    <row r="478" ht="14.25" customHeight="1">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c r="BC478" s="15"/>
      <c r="BD478" s="15"/>
      <c r="BE478" s="15"/>
      <c r="BF478" s="15"/>
      <c r="BG478" s="15"/>
      <c r="BH478" s="15"/>
      <c r="BI478" s="15"/>
      <c r="BJ478" s="15"/>
      <c r="BK478" s="15"/>
      <c r="BL478" s="15"/>
      <c r="BM478" s="15"/>
      <c r="BN478" s="15"/>
      <c r="BO478" s="15"/>
      <c r="BP478" s="15"/>
      <c r="BQ478" s="15"/>
      <c r="BR478" s="15"/>
      <c r="BS478" s="15"/>
      <c r="BT478" s="15"/>
      <c r="BU478" s="15"/>
      <c r="BV478" s="15"/>
      <c r="BW478" s="15"/>
      <c r="BX478" s="15"/>
      <c r="BY478" s="15"/>
      <c r="BZ478" s="15"/>
      <c r="CA478" s="8"/>
      <c r="CB478" s="8"/>
      <c r="CC478" s="8"/>
      <c r="CD478" s="8"/>
      <c r="CE478" s="8"/>
      <c r="CF478" s="8"/>
      <c r="CG478" s="8"/>
      <c r="CH478" s="8"/>
      <c r="CI478" s="8"/>
      <c r="CJ478" s="8"/>
      <c r="CK478" s="8"/>
      <c r="CL478" s="8"/>
      <c r="CM478" s="15"/>
      <c r="CN478" s="15"/>
      <c r="CO478" s="15"/>
      <c r="CP478" s="15"/>
    </row>
    <row r="479" ht="14.25" customHeight="1">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c r="AG479" s="15"/>
      <c r="AH479" s="15"/>
      <c r="AI479" s="15"/>
      <c r="AJ479" s="15"/>
      <c r="AK479" s="15"/>
      <c r="AL479" s="15"/>
      <c r="AM479" s="15"/>
      <c r="AN479" s="15"/>
      <c r="AO479" s="15"/>
      <c r="AP479" s="15"/>
      <c r="AQ479" s="15"/>
      <c r="AR479" s="15"/>
      <c r="AS479" s="15"/>
      <c r="AT479" s="15"/>
      <c r="AU479" s="15"/>
      <c r="AV479" s="15"/>
      <c r="AW479" s="15"/>
      <c r="AX479" s="15"/>
      <c r="AY479" s="15"/>
      <c r="AZ479" s="15"/>
      <c r="BA479" s="15"/>
      <c r="BB479" s="15"/>
      <c r="BC479" s="15"/>
      <c r="BD479" s="15"/>
      <c r="BE479" s="15"/>
      <c r="BF479" s="15"/>
      <c r="BG479" s="15"/>
      <c r="BH479" s="15"/>
      <c r="BI479" s="15"/>
      <c r="BJ479" s="15"/>
      <c r="BK479" s="15"/>
      <c r="BL479" s="15"/>
      <c r="BM479" s="15"/>
      <c r="BN479" s="15"/>
      <c r="BO479" s="15"/>
      <c r="BP479" s="15"/>
      <c r="BQ479" s="15"/>
      <c r="BR479" s="15"/>
      <c r="BS479" s="15"/>
      <c r="BT479" s="15"/>
      <c r="BU479" s="15"/>
      <c r="BV479" s="15"/>
      <c r="BW479" s="15"/>
      <c r="BX479" s="15"/>
      <c r="BY479" s="15"/>
      <c r="BZ479" s="15"/>
      <c r="CA479" s="8"/>
      <c r="CB479" s="8"/>
      <c r="CC479" s="8"/>
      <c r="CD479" s="8"/>
      <c r="CE479" s="8"/>
      <c r="CF479" s="8"/>
      <c r="CG479" s="8"/>
      <c r="CH479" s="8"/>
      <c r="CI479" s="8"/>
      <c r="CJ479" s="8"/>
      <c r="CK479" s="8"/>
      <c r="CL479" s="8"/>
      <c r="CM479" s="15"/>
      <c r="CN479" s="15"/>
      <c r="CO479" s="15"/>
      <c r="CP479" s="15"/>
    </row>
    <row r="480" ht="14.25" customHeight="1">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c r="BC480" s="15"/>
      <c r="BD480" s="15"/>
      <c r="BE480" s="15"/>
      <c r="BF480" s="15"/>
      <c r="BG480" s="15"/>
      <c r="BH480" s="15"/>
      <c r="BI480" s="15"/>
      <c r="BJ480" s="15"/>
      <c r="BK480" s="15"/>
      <c r="BL480" s="15"/>
      <c r="BM480" s="15"/>
      <c r="BN480" s="15"/>
      <c r="BO480" s="15"/>
      <c r="BP480" s="15"/>
      <c r="BQ480" s="15"/>
      <c r="BR480" s="15"/>
      <c r="BS480" s="15"/>
      <c r="BT480" s="15"/>
      <c r="BU480" s="15"/>
      <c r="BV480" s="15"/>
      <c r="BW480" s="15"/>
      <c r="BX480" s="15"/>
      <c r="BY480" s="15"/>
      <c r="BZ480" s="15"/>
      <c r="CA480" s="8"/>
      <c r="CB480" s="8"/>
      <c r="CC480" s="8"/>
      <c r="CD480" s="8"/>
      <c r="CE480" s="8"/>
      <c r="CF480" s="8"/>
      <c r="CG480" s="8"/>
      <c r="CH480" s="8"/>
      <c r="CI480" s="8"/>
      <c r="CJ480" s="8"/>
      <c r="CK480" s="8"/>
      <c r="CL480" s="8"/>
      <c r="CM480" s="15"/>
      <c r="CN480" s="15"/>
      <c r="CO480" s="15"/>
      <c r="CP480" s="15"/>
    </row>
    <row r="481" ht="14.25" customHeight="1">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5"/>
      <c r="BC481" s="15"/>
      <c r="BD481" s="15"/>
      <c r="BE481" s="15"/>
      <c r="BF481" s="15"/>
      <c r="BG481" s="15"/>
      <c r="BH481" s="15"/>
      <c r="BI481" s="15"/>
      <c r="BJ481" s="15"/>
      <c r="BK481" s="15"/>
      <c r="BL481" s="15"/>
      <c r="BM481" s="15"/>
      <c r="BN481" s="15"/>
      <c r="BO481" s="15"/>
      <c r="BP481" s="15"/>
      <c r="BQ481" s="15"/>
      <c r="BR481" s="15"/>
      <c r="BS481" s="15"/>
      <c r="BT481" s="15"/>
      <c r="BU481" s="15"/>
      <c r="BV481" s="15"/>
      <c r="BW481" s="15"/>
      <c r="BX481" s="15"/>
      <c r="BY481" s="15"/>
      <c r="BZ481" s="15"/>
      <c r="CA481" s="8"/>
      <c r="CB481" s="8"/>
      <c r="CC481" s="8"/>
      <c r="CD481" s="8"/>
      <c r="CE481" s="8"/>
      <c r="CF481" s="8"/>
      <c r="CG481" s="8"/>
      <c r="CH481" s="8"/>
      <c r="CI481" s="8"/>
      <c r="CJ481" s="8"/>
      <c r="CK481" s="8"/>
      <c r="CL481" s="8"/>
      <c r="CM481" s="15"/>
      <c r="CN481" s="15"/>
      <c r="CO481" s="15"/>
      <c r="CP481" s="15"/>
    </row>
    <row r="482" ht="14.25" customHeight="1">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c r="BC482" s="15"/>
      <c r="BD482" s="15"/>
      <c r="BE482" s="15"/>
      <c r="BF482" s="15"/>
      <c r="BG482" s="15"/>
      <c r="BH482" s="15"/>
      <c r="BI482" s="15"/>
      <c r="BJ482" s="15"/>
      <c r="BK482" s="15"/>
      <c r="BL482" s="15"/>
      <c r="BM482" s="15"/>
      <c r="BN482" s="15"/>
      <c r="BO482" s="15"/>
      <c r="BP482" s="15"/>
      <c r="BQ482" s="15"/>
      <c r="BR482" s="15"/>
      <c r="BS482" s="15"/>
      <c r="BT482" s="15"/>
      <c r="BU482" s="15"/>
      <c r="BV482" s="15"/>
      <c r="BW482" s="15"/>
      <c r="BX482" s="15"/>
      <c r="BY482" s="15"/>
      <c r="BZ482" s="15"/>
      <c r="CA482" s="8"/>
      <c r="CB482" s="8"/>
      <c r="CC482" s="8"/>
      <c r="CD482" s="8"/>
      <c r="CE482" s="8"/>
      <c r="CF482" s="8"/>
      <c r="CG482" s="8"/>
      <c r="CH482" s="8"/>
      <c r="CI482" s="8"/>
      <c r="CJ482" s="8"/>
      <c r="CK482" s="8"/>
      <c r="CL482" s="8"/>
      <c r="CM482" s="15"/>
      <c r="CN482" s="15"/>
      <c r="CO482" s="15"/>
      <c r="CP482" s="15"/>
    </row>
    <row r="483" ht="14.25" customHeight="1">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BW483" s="15"/>
      <c r="BX483" s="15"/>
      <c r="BY483" s="15"/>
      <c r="BZ483" s="15"/>
      <c r="CA483" s="8"/>
      <c r="CB483" s="8"/>
      <c r="CC483" s="8"/>
      <c r="CD483" s="8"/>
      <c r="CE483" s="8"/>
      <c r="CF483" s="8"/>
      <c r="CG483" s="8"/>
      <c r="CH483" s="8"/>
      <c r="CI483" s="8"/>
      <c r="CJ483" s="8"/>
      <c r="CK483" s="8"/>
      <c r="CL483" s="8"/>
      <c r="CM483" s="15"/>
      <c r="CN483" s="15"/>
      <c r="CO483" s="15"/>
      <c r="CP483" s="15"/>
    </row>
    <row r="484" ht="14.25" customHeight="1">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BW484" s="15"/>
      <c r="BX484" s="15"/>
      <c r="BY484" s="15"/>
      <c r="BZ484" s="15"/>
      <c r="CA484" s="8"/>
      <c r="CB484" s="8"/>
      <c r="CC484" s="8"/>
      <c r="CD484" s="8"/>
      <c r="CE484" s="8"/>
      <c r="CF484" s="8"/>
      <c r="CG484" s="8"/>
      <c r="CH484" s="8"/>
      <c r="CI484" s="8"/>
      <c r="CJ484" s="8"/>
      <c r="CK484" s="8"/>
      <c r="CL484" s="8"/>
      <c r="CM484" s="15"/>
      <c r="CN484" s="15"/>
      <c r="CO484" s="15"/>
      <c r="CP484" s="15"/>
    </row>
    <row r="485" ht="14.25" customHeight="1">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c r="AB485" s="15"/>
      <c r="AC485" s="15"/>
      <c r="AD485" s="15"/>
      <c r="AE485" s="15"/>
      <c r="AF485" s="15"/>
      <c r="AG485" s="15"/>
      <c r="AH485" s="15"/>
      <c r="AI485" s="15"/>
      <c r="AJ485" s="15"/>
      <c r="AK485" s="15"/>
      <c r="AL485" s="15"/>
      <c r="AM485" s="15"/>
      <c r="AN485" s="15"/>
      <c r="AO485" s="15"/>
      <c r="AP485" s="15"/>
      <c r="AQ485" s="15"/>
      <c r="AR485" s="15"/>
      <c r="AS485" s="15"/>
      <c r="AT485" s="15"/>
      <c r="AU485" s="15"/>
      <c r="AV485" s="15"/>
      <c r="AW485" s="15"/>
      <c r="AX485" s="15"/>
      <c r="AY485" s="15"/>
      <c r="AZ485" s="15"/>
      <c r="BA485" s="15"/>
      <c r="BB485" s="15"/>
      <c r="BC485" s="15"/>
      <c r="BD485" s="15"/>
      <c r="BE485" s="15"/>
      <c r="BF485" s="15"/>
      <c r="BG485" s="15"/>
      <c r="BH485" s="15"/>
      <c r="BI485" s="15"/>
      <c r="BJ485" s="15"/>
      <c r="BK485" s="15"/>
      <c r="BL485" s="15"/>
      <c r="BM485" s="15"/>
      <c r="BN485" s="15"/>
      <c r="BO485" s="15"/>
      <c r="BP485" s="15"/>
      <c r="BQ485" s="15"/>
      <c r="BR485" s="15"/>
      <c r="BS485" s="15"/>
      <c r="BT485" s="15"/>
      <c r="BU485" s="15"/>
      <c r="BV485" s="15"/>
      <c r="BW485" s="15"/>
      <c r="BX485" s="15"/>
      <c r="BY485" s="15"/>
      <c r="BZ485" s="15"/>
      <c r="CA485" s="8"/>
      <c r="CB485" s="8"/>
      <c r="CC485" s="8"/>
      <c r="CD485" s="8"/>
      <c r="CE485" s="8"/>
      <c r="CF485" s="8"/>
      <c r="CG485" s="8"/>
      <c r="CH485" s="8"/>
      <c r="CI485" s="8"/>
      <c r="CJ485" s="8"/>
      <c r="CK485" s="8"/>
      <c r="CL485" s="8"/>
      <c r="CM485" s="15"/>
      <c r="CN485" s="15"/>
      <c r="CO485" s="15"/>
      <c r="CP485" s="15"/>
    </row>
    <row r="486" ht="14.25" customHeight="1">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BN486" s="15"/>
      <c r="BO486" s="15"/>
      <c r="BP486" s="15"/>
      <c r="BQ486" s="15"/>
      <c r="BR486" s="15"/>
      <c r="BS486" s="15"/>
      <c r="BT486" s="15"/>
      <c r="BU486" s="15"/>
      <c r="BV486" s="15"/>
      <c r="BW486" s="15"/>
      <c r="BX486" s="15"/>
      <c r="BY486" s="15"/>
      <c r="BZ486" s="15"/>
      <c r="CA486" s="8"/>
      <c r="CB486" s="8"/>
      <c r="CC486" s="8"/>
      <c r="CD486" s="8"/>
      <c r="CE486" s="8"/>
      <c r="CF486" s="8"/>
      <c r="CG486" s="8"/>
      <c r="CH486" s="8"/>
      <c r="CI486" s="8"/>
      <c r="CJ486" s="8"/>
      <c r="CK486" s="8"/>
      <c r="CL486" s="8"/>
      <c r="CM486" s="15"/>
      <c r="CN486" s="15"/>
      <c r="CO486" s="15"/>
      <c r="CP486" s="15"/>
    </row>
    <row r="487" ht="14.25" customHeight="1">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c r="AB487" s="15"/>
      <c r="AC487" s="15"/>
      <c r="AD487" s="15"/>
      <c r="AE487" s="15"/>
      <c r="AF487" s="15"/>
      <c r="AG487" s="15"/>
      <c r="AH487" s="15"/>
      <c r="AI487" s="15"/>
      <c r="AJ487" s="15"/>
      <c r="AK487" s="15"/>
      <c r="AL487" s="15"/>
      <c r="AM487" s="15"/>
      <c r="AN487" s="15"/>
      <c r="AO487" s="15"/>
      <c r="AP487" s="15"/>
      <c r="AQ487" s="15"/>
      <c r="AR487" s="15"/>
      <c r="AS487" s="15"/>
      <c r="AT487" s="15"/>
      <c r="AU487" s="15"/>
      <c r="AV487" s="15"/>
      <c r="AW487" s="15"/>
      <c r="AX487" s="15"/>
      <c r="AY487" s="15"/>
      <c r="AZ487" s="15"/>
      <c r="BA487" s="15"/>
      <c r="BB487" s="15"/>
      <c r="BC487" s="15"/>
      <c r="BD487" s="15"/>
      <c r="BE487" s="15"/>
      <c r="BF487" s="15"/>
      <c r="BG487" s="15"/>
      <c r="BH487" s="15"/>
      <c r="BI487" s="15"/>
      <c r="BJ487" s="15"/>
      <c r="BK487" s="15"/>
      <c r="BL487" s="15"/>
      <c r="BM487" s="15"/>
      <c r="BN487" s="15"/>
      <c r="BO487" s="15"/>
      <c r="BP487" s="15"/>
      <c r="BQ487" s="15"/>
      <c r="BR487" s="15"/>
      <c r="BS487" s="15"/>
      <c r="BT487" s="15"/>
      <c r="BU487" s="15"/>
      <c r="BV487" s="15"/>
      <c r="BW487" s="15"/>
      <c r="BX487" s="15"/>
      <c r="BY487" s="15"/>
      <c r="BZ487" s="15"/>
      <c r="CA487" s="8"/>
      <c r="CB487" s="8"/>
      <c r="CC487" s="8"/>
      <c r="CD487" s="8"/>
      <c r="CE487" s="8"/>
      <c r="CF487" s="8"/>
      <c r="CG487" s="8"/>
      <c r="CH487" s="8"/>
      <c r="CI487" s="8"/>
      <c r="CJ487" s="8"/>
      <c r="CK487" s="8"/>
      <c r="CL487" s="8"/>
      <c r="CM487" s="15"/>
      <c r="CN487" s="15"/>
      <c r="CO487" s="15"/>
      <c r="CP487" s="15"/>
    </row>
    <row r="488" ht="14.25" customHeight="1">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c r="BC488" s="15"/>
      <c r="BD488" s="15"/>
      <c r="BE488" s="15"/>
      <c r="BF488" s="15"/>
      <c r="BG488" s="15"/>
      <c r="BH488" s="15"/>
      <c r="BI488" s="15"/>
      <c r="BJ488" s="15"/>
      <c r="BK488" s="15"/>
      <c r="BL488" s="15"/>
      <c r="BM488" s="15"/>
      <c r="BN488" s="15"/>
      <c r="BO488" s="15"/>
      <c r="BP488" s="15"/>
      <c r="BQ488" s="15"/>
      <c r="BR488" s="15"/>
      <c r="BS488" s="15"/>
      <c r="BT488" s="15"/>
      <c r="BU488" s="15"/>
      <c r="BV488" s="15"/>
      <c r="BW488" s="15"/>
      <c r="BX488" s="15"/>
      <c r="BY488" s="15"/>
      <c r="BZ488" s="15"/>
      <c r="CA488" s="8"/>
      <c r="CB488" s="8"/>
      <c r="CC488" s="8"/>
      <c r="CD488" s="8"/>
      <c r="CE488" s="8"/>
      <c r="CF488" s="8"/>
      <c r="CG488" s="8"/>
      <c r="CH488" s="8"/>
      <c r="CI488" s="8"/>
      <c r="CJ488" s="8"/>
      <c r="CK488" s="8"/>
      <c r="CL488" s="8"/>
      <c r="CM488" s="15"/>
      <c r="CN488" s="15"/>
      <c r="CO488" s="15"/>
      <c r="CP488" s="15"/>
    </row>
    <row r="489" ht="14.25" customHeight="1">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15"/>
      <c r="AF489" s="15"/>
      <c r="AG489" s="15"/>
      <c r="AH489" s="15"/>
      <c r="AI489" s="15"/>
      <c r="AJ489" s="15"/>
      <c r="AK489" s="15"/>
      <c r="AL489" s="15"/>
      <c r="AM489" s="15"/>
      <c r="AN489" s="15"/>
      <c r="AO489" s="15"/>
      <c r="AP489" s="15"/>
      <c r="AQ489" s="15"/>
      <c r="AR489" s="15"/>
      <c r="AS489" s="15"/>
      <c r="AT489" s="15"/>
      <c r="AU489" s="15"/>
      <c r="AV489" s="15"/>
      <c r="AW489" s="15"/>
      <c r="AX489" s="15"/>
      <c r="AY489" s="15"/>
      <c r="AZ489" s="15"/>
      <c r="BA489" s="15"/>
      <c r="BB489" s="15"/>
      <c r="BC489" s="15"/>
      <c r="BD489" s="15"/>
      <c r="BE489" s="15"/>
      <c r="BF489" s="15"/>
      <c r="BG489" s="15"/>
      <c r="BH489" s="15"/>
      <c r="BI489" s="15"/>
      <c r="BJ489" s="15"/>
      <c r="BK489" s="15"/>
      <c r="BL489" s="15"/>
      <c r="BM489" s="15"/>
      <c r="BN489" s="15"/>
      <c r="BO489" s="15"/>
      <c r="BP489" s="15"/>
      <c r="BQ489" s="15"/>
      <c r="BR489" s="15"/>
      <c r="BS489" s="15"/>
      <c r="BT489" s="15"/>
      <c r="BU489" s="15"/>
      <c r="BV489" s="15"/>
      <c r="BW489" s="15"/>
      <c r="BX489" s="15"/>
      <c r="BY489" s="15"/>
      <c r="BZ489" s="15"/>
      <c r="CA489" s="8"/>
      <c r="CB489" s="8"/>
      <c r="CC489" s="8"/>
      <c r="CD489" s="8"/>
      <c r="CE489" s="8"/>
      <c r="CF489" s="8"/>
      <c r="CG489" s="8"/>
      <c r="CH489" s="8"/>
      <c r="CI489" s="8"/>
      <c r="CJ489" s="8"/>
      <c r="CK489" s="8"/>
      <c r="CL489" s="8"/>
      <c r="CM489" s="15"/>
      <c r="CN489" s="15"/>
      <c r="CO489" s="15"/>
      <c r="CP489" s="15"/>
    </row>
    <row r="490" ht="14.25" customHeight="1">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c r="BC490" s="15"/>
      <c r="BD490" s="15"/>
      <c r="BE490" s="15"/>
      <c r="BF490" s="15"/>
      <c r="BG490" s="15"/>
      <c r="BH490" s="15"/>
      <c r="BI490" s="15"/>
      <c r="BJ490" s="15"/>
      <c r="BK490" s="15"/>
      <c r="BL490" s="15"/>
      <c r="BM490" s="15"/>
      <c r="BN490" s="15"/>
      <c r="BO490" s="15"/>
      <c r="BP490" s="15"/>
      <c r="BQ490" s="15"/>
      <c r="BR490" s="15"/>
      <c r="BS490" s="15"/>
      <c r="BT490" s="15"/>
      <c r="BU490" s="15"/>
      <c r="BV490" s="15"/>
      <c r="BW490" s="15"/>
      <c r="BX490" s="15"/>
      <c r="BY490" s="15"/>
      <c r="BZ490" s="15"/>
      <c r="CA490" s="8"/>
      <c r="CB490" s="8"/>
      <c r="CC490" s="8"/>
      <c r="CD490" s="8"/>
      <c r="CE490" s="8"/>
      <c r="CF490" s="8"/>
      <c r="CG490" s="8"/>
      <c r="CH490" s="8"/>
      <c r="CI490" s="8"/>
      <c r="CJ490" s="8"/>
      <c r="CK490" s="8"/>
      <c r="CL490" s="8"/>
      <c r="CM490" s="15"/>
      <c r="CN490" s="15"/>
      <c r="CO490" s="15"/>
      <c r="CP490" s="15"/>
    </row>
    <row r="491" ht="14.25" customHeight="1">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c r="AB491" s="15"/>
      <c r="AC491" s="15"/>
      <c r="AD491" s="15"/>
      <c r="AE491" s="15"/>
      <c r="AF491" s="15"/>
      <c r="AG491" s="15"/>
      <c r="AH491" s="15"/>
      <c r="AI491" s="15"/>
      <c r="AJ491" s="15"/>
      <c r="AK491" s="15"/>
      <c r="AL491" s="15"/>
      <c r="AM491" s="15"/>
      <c r="AN491" s="15"/>
      <c r="AO491" s="15"/>
      <c r="AP491" s="15"/>
      <c r="AQ491" s="15"/>
      <c r="AR491" s="15"/>
      <c r="AS491" s="15"/>
      <c r="AT491" s="15"/>
      <c r="AU491" s="15"/>
      <c r="AV491" s="15"/>
      <c r="AW491" s="15"/>
      <c r="AX491" s="15"/>
      <c r="AY491" s="15"/>
      <c r="AZ491" s="15"/>
      <c r="BA491" s="15"/>
      <c r="BB491" s="15"/>
      <c r="BC491" s="15"/>
      <c r="BD491" s="15"/>
      <c r="BE491" s="15"/>
      <c r="BF491" s="15"/>
      <c r="BG491" s="15"/>
      <c r="BH491" s="15"/>
      <c r="BI491" s="15"/>
      <c r="BJ491" s="15"/>
      <c r="BK491" s="15"/>
      <c r="BL491" s="15"/>
      <c r="BM491" s="15"/>
      <c r="BN491" s="15"/>
      <c r="BO491" s="15"/>
      <c r="BP491" s="15"/>
      <c r="BQ491" s="15"/>
      <c r="BR491" s="15"/>
      <c r="BS491" s="15"/>
      <c r="BT491" s="15"/>
      <c r="BU491" s="15"/>
      <c r="BV491" s="15"/>
      <c r="BW491" s="15"/>
      <c r="BX491" s="15"/>
      <c r="BY491" s="15"/>
      <c r="BZ491" s="15"/>
      <c r="CA491" s="8"/>
      <c r="CB491" s="8"/>
      <c r="CC491" s="8"/>
      <c r="CD491" s="8"/>
      <c r="CE491" s="8"/>
      <c r="CF491" s="8"/>
      <c r="CG491" s="8"/>
      <c r="CH491" s="8"/>
      <c r="CI491" s="8"/>
      <c r="CJ491" s="8"/>
      <c r="CK491" s="8"/>
      <c r="CL491" s="8"/>
      <c r="CM491" s="15"/>
      <c r="CN491" s="15"/>
      <c r="CO491" s="15"/>
      <c r="CP491" s="15"/>
    </row>
    <row r="492" ht="14.25" customHeight="1">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c r="BC492" s="15"/>
      <c r="BD492" s="15"/>
      <c r="BE492" s="15"/>
      <c r="BF492" s="15"/>
      <c r="BG492" s="15"/>
      <c r="BH492" s="15"/>
      <c r="BI492" s="15"/>
      <c r="BJ492" s="15"/>
      <c r="BK492" s="15"/>
      <c r="BL492" s="15"/>
      <c r="BM492" s="15"/>
      <c r="BN492" s="15"/>
      <c r="BO492" s="15"/>
      <c r="BP492" s="15"/>
      <c r="BQ492" s="15"/>
      <c r="BR492" s="15"/>
      <c r="BS492" s="15"/>
      <c r="BT492" s="15"/>
      <c r="BU492" s="15"/>
      <c r="BV492" s="15"/>
      <c r="BW492" s="15"/>
      <c r="BX492" s="15"/>
      <c r="BY492" s="15"/>
      <c r="BZ492" s="15"/>
      <c r="CA492" s="8"/>
      <c r="CB492" s="8"/>
      <c r="CC492" s="8"/>
      <c r="CD492" s="8"/>
      <c r="CE492" s="8"/>
      <c r="CF492" s="8"/>
      <c r="CG492" s="8"/>
      <c r="CH492" s="8"/>
      <c r="CI492" s="8"/>
      <c r="CJ492" s="8"/>
      <c r="CK492" s="8"/>
      <c r="CL492" s="8"/>
      <c r="CM492" s="15"/>
      <c r="CN492" s="15"/>
      <c r="CO492" s="15"/>
      <c r="CP492" s="15"/>
    </row>
    <row r="493" ht="14.25" customHeight="1">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c r="AB493" s="15"/>
      <c r="AC493" s="15"/>
      <c r="AD493" s="15"/>
      <c r="AE493" s="15"/>
      <c r="AF493" s="15"/>
      <c r="AG493" s="15"/>
      <c r="AH493" s="15"/>
      <c r="AI493" s="15"/>
      <c r="AJ493" s="15"/>
      <c r="AK493" s="15"/>
      <c r="AL493" s="15"/>
      <c r="AM493" s="15"/>
      <c r="AN493" s="15"/>
      <c r="AO493" s="15"/>
      <c r="AP493" s="15"/>
      <c r="AQ493" s="15"/>
      <c r="AR493" s="15"/>
      <c r="AS493" s="15"/>
      <c r="AT493" s="15"/>
      <c r="AU493" s="15"/>
      <c r="AV493" s="15"/>
      <c r="AW493" s="15"/>
      <c r="AX493" s="15"/>
      <c r="AY493" s="15"/>
      <c r="AZ493" s="15"/>
      <c r="BA493" s="15"/>
      <c r="BB493" s="15"/>
      <c r="BC493" s="15"/>
      <c r="BD493" s="15"/>
      <c r="BE493" s="15"/>
      <c r="BF493" s="15"/>
      <c r="BG493" s="15"/>
      <c r="BH493" s="15"/>
      <c r="BI493" s="15"/>
      <c r="BJ493" s="15"/>
      <c r="BK493" s="15"/>
      <c r="BL493" s="15"/>
      <c r="BM493" s="15"/>
      <c r="BN493" s="15"/>
      <c r="BO493" s="15"/>
      <c r="BP493" s="15"/>
      <c r="BQ493" s="15"/>
      <c r="BR493" s="15"/>
      <c r="BS493" s="15"/>
      <c r="BT493" s="15"/>
      <c r="BU493" s="15"/>
      <c r="BV493" s="15"/>
      <c r="BW493" s="15"/>
      <c r="BX493" s="15"/>
      <c r="BY493" s="15"/>
      <c r="BZ493" s="15"/>
      <c r="CA493" s="8"/>
      <c r="CB493" s="8"/>
      <c r="CC493" s="8"/>
      <c r="CD493" s="8"/>
      <c r="CE493" s="8"/>
      <c r="CF493" s="8"/>
      <c r="CG493" s="8"/>
      <c r="CH493" s="8"/>
      <c r="CI493" s="8"/>
      <c r="CJ493" s="8"/>
      <c r="CK493" s="8"/>
      <c r="CL493" s="8"/>
      <c r="CM493" s="15"/>
      <c r="CN493" s="15"/>
      <c r="CO493" s="15"/>
      <c r="CP493" s="15"/>
    </row>
    <row r="494" ht="14.25" customHeight="1">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c r="BC494" s="15"/>
      <c r="BD494" s="15"/>
      <c r="BE494" s="15"/>
      <c r="BF494" s="15"/>
      <c r="BG494" s="15"/>
      <c r="BH494" s="15"/>
      <c r="BI494" s="15"/>
      <c r="BJ494" s="15"/>
      <c r="BK494" s="15"/>
      <c r="BL494" s="15"/>
      <c r="BM494" s="15"/>
      <c r="BN494" s="15"/>
      <c r="BO494" s="15"/>
      <c r="BP494" s="15"/>
      <c r="BQ494" s="15"/>
      <c r="BR494" s="15"/>
      <c r="BS494" s="15"/>
      <c r="BT494" s="15"/>
      <c r="BU494" s="15"/>
      <c r="BV494" s="15"/>
      <c r="BW494" s="15"/>
      <c r="BX494" s="15"/>
      <c r="BY494" s="15"/>
      <c r="BZ494" s="15"/>
      <c r="CA494" s="8"/>
      <c r="CB494" s="8"/>
      <c r="CC494" s="8"/>
      <c r="CD494" s="8"/>
      <c r="CE494" s="8"/>
      <c r="CF494" s="8"/>
      <c r="CG494" s="8"/>
      <c r="CH494" s="8"/>
      <c r="CI494" s="8"/>
      <c r="CJ494" s="8"/>
      <c r="CK494" s="8"/>
      <c r="CL494" s="8"/>
      <c r="CM494" s="15"/>
      <c r="CN494" s="15"/>
      <c r="CO494" s="15"/>
      <c r="CP494" s="15"/>
    </row>
    <row r="495" ht="14.25" customHeight="1">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15"/>
      <c r="AF495" s="15"/>
      <c r="AG495" s="15"/>
      <c r="AH495" s="15"/>
      <c r="AI495" s="15"/>
      <c r="AJ495" s="15"/>
      <c r="AK495" s="15"/>
      <c r="AL495" s="15"/>
      <c r="AM495" s="15"/>
      <c r="AN495" s="15"/>
      <c r="AO495" s="15"/>
      <c r="AP495" s="15"/>
      <c r="AQ495" s="15"/>
      <c r="AR495" s="15"/>
      <c r="AS495" s="15"/>
      <c r="AT495" s="15"/>
      <c r="AU495" s="15"/>
      <c r="AV495" s="15"/>
      <c r="AW495" s="15"/>
      <c r="AX495" s="15"/>
      <c r="AY495" s="15"/>
      <c r="AZ495" s="15"/>
      <c r="BA495" s="15"/>
      <c r="BB495" s="15"/>
      <c r="BC495" s="15"/>
      <c r="BD495" s="15"/>
      <c r="BE495" s="15"/>
      <c r="BF495" s="15"/>
      <c r="BG495" s="15"/>
      <c r="BH495" s="15"/>
      <c r="BI495" s="15"/>
      <c r="BJ495" s="15"/>
      <c r="BK495" s="15"/>
      <c r="BL495" s="15"/>
      <c r="BM495" s="15"/>
      <c r="BN495" s="15"/>
      <c r="BO495" s="15"/>
      <c r="BP495" s="15"/>
      <c r="BQ495" s="15"/>
      <c r="BR495" s="15"/>
      <c r="BS495" s="15"/>
      <c r="BT495" s="15"/>
      <c r="BU495" s="15"/>
      <c r="BV495" s="15"/>
      <c r="BW495" s="15"/>
      <c r="BX495" s="15"/>
      <c r="BY495" s="15"/>
      <c r="BZ495" s="15"/>
      <c r="CA495" s="8"/>
      <c r="CB495" s="8"/>
      <c r="CC495" s="8"/>
      <c r="CD495" s="8"/>
      <c r="CE495" s="8"/>
      <c r="CF495" s="8"/>
      <c r="CG495" s="8"/>
      <c r="CH495" s="8"/>
      <c r="CI495" s="8"/>
      <c r="CJ495" s="8"/>
      <c r="CK495" s="8"/>
      <c r="CL495" s="8"/>
      <c r="CM495" s="15"/>
      <c r="CN495" s="15"/>
      <c r="CO495" s="15"/>
      <c r="CP495" s="15"/>
    </row>
    <row r="496" ht="14.25" customHeight="1">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c r="BC496" s="15"/>
      <c r="BD496" s="15"/>
      <c r="BE496" s="15"/>
      <c r="BF496" s="15"/>
      <c r="BG496" s="15"/>
      <c r="BH496" s="15"/>
      <c r="BI496" s="15"/>
      <c r="BJ496" s="15"/>
      <c r="BK496" s="15"/>
      <c r="BL496" s="15"/>
      <c r="BM496" s="15"/>
      <c r="BN496" s="15"/>
      <c r="BO496" s="15"/>
      <c r="BP496" s="15"/>
      <c r="BQ496" s="15"/>
      <c r="BR496" s="15"/>
      <c r="BS496" s="15"/>
      <c r="BT496" s="15"/>
      <c r="BU496" s="15"/>
      <c r="BV496" s="15"/>
      <c r="BW496" s="15"/>
      <c r="BX496" s="15"/>
      <c r="BY496" s="15"/>
      <c r="BZ496" s="15"/>
      <c r="CA496" s="8"/>
      <c r="CB496" s="8"/>
      <c r="CC496" s="8"/>
      <c r="CD496" s="8"/>
      <c r="CE496" s="8"/>
      <c r="CF496" s="8"/>
      <c r="CG496" s="8"/>
      <c r="CH496" s="8"/>
      <c r="CI496" s="8"/>
      <c r="CJ496" s="8"/>
      <c r="CK496" s="8"/>
      <c r="CL496" s="8"/>
      <c r="CM496" s="15"/>
      <c r="CN496" s="15"/>
      <c r="CO496" s="15"/>
      <c r="CP496" s="15"/>
    </row>
    <row r="497" ht="14.25" customHeight="1">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c r="AB497" s="15"/>
      <c r="AC497" s="15"/>
      <c r="AD497" s="15"/>
      <c r="AE497" s="15"/>
      <c r="AF497" s="15"/>
      <c r="AG497" s="15"/>
      <c r="AH497" s="15"/>
      <c r="AI497" s="15"/>
      <c r="AJ497" s="15"/>
      <c r="AK497" s="15"/>
      <c r="AL497" s="15"/>
      <c r="AM497" s="15"/>
      <c r="AN497" s="15"/>
      <c r="AO497" s="15"/>
      <c r="AP497" s="15"/>
      <c r="AQ497" s="15"/>
      <c r="AR497" s="15"/>
      <c r="AS497" s="15"/>
      <c r="AT497" s="15"/>
      <c r="AU497" s="15"/>
      <c r="AV497" s="15"/>
      <c r="AW497" s="15"/>
      <c r="AX497" s="15"/>
      <c r="AY497" s="15"/>
      <c r="AZ497" s="15"/>
      <c r="BA497" s="15"/>
      <c r="BB497" s="15"/>
      <c r="BC497" s="15"/>
      <c r="BD497" s="15"/>
      <c r="BE497" s="15"/>
      <c r="BF497" s="15"/>
      <c r="BG497" s="15"/>
      <c r="BH497" s="15"/>
      <c r="BI497" s="15"/>
      <c r="BJ497" s="15"/>
      <c r="BK497" s="15"/>
      <c r="BL497" s="15"/>
      <c r="BM497" s="15"/>
      <c r="BN497" s="15"/>
      <c r="BO497" s="15"/>
      <c r="BP497" s="15"/>
      <c r="BQ497" s="15"/>
      <c r="BR497" s="15"/>
      <c r="BS497" s="15"/>
      <c r="BT497" s="15"/>
      <c r="BU497" s="15"/>
      <c r="BV497" s="15"/>
      <c r="BW497" s="15"/>
      <c r="BX497" s="15"/>
      <c r="BY497" s="15"/>
      <c r="BZ497" s="15"/>
      <c r="CA497" s="8"/>
      <c r="CB497" s="8"/>
      <c r="CC497" s="8"/>
      <c r="CD497" s="8"/>
      <c r="CE497" s="8"/>
      <c r="CF497" s="8"/>
      <c r="CG497" s="8"/>
      <c r="CH497" s="8"/>
      <c r="CI497" s="8"/>
      <c r="CJ497" s="8"/>
      <c r="CK497" s="8"/>
      <c r="CL497" s="8"/>
      <c r="CM497" s="15"/>
      <c r="CN497" s="15"/>
      <c r="CO497" s="15"/>
      <c r="CP497" s="15"/>
    </row>
    <row r="498" ht="14.25" customHeight="1">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c r="BC498" s="15"/>
      <c r="BD498" s="15"/>
      <c r="BE498" s="15"/>
      <c r="BF498" s="15"/>
      <c r="BG498" s="15"/>
      <c r="BH498" s="15"/>
      <c r="BI498" s="15"/>
      <c r="BJ498" s="15"/>
      <c r="BK498" s="15"/>
      <c r="BL498" s="15"/>
      <c r="BM498" s="15"/>
      <c r="BN498" s="15"/>
      <c r="BO498" s="15"/>
      <c r="BP498" s="15"/>
      <c r="BQ498" s="15"/>
      <c r="BR498" s="15"/>
      <c r="BS498" s="15"/>
      <c r="BT498" s="15"/>
      <c r="BU498" s="15"/>
      <c r="BV498" s="15"/>
      <c r="BW498" s="15"/>
      <c r="BX498" s="15"/>
      <c r="BY498" s="15"/>
      <c r="BZ498" s="15"/>
      <c r="CA498" s="8"/>
      <c r="CB498" s="8"/>
      <c r="CC498" s="8"/>
      <c r="CD498" s="8"/>
      <c r="CE498" s="8"/>
      <c r="CF498" s="8"/>
      <c r="CG498" s="8"/>
      <c r="CH498" s="8"/>
      <c r="CI498" s="8"/>
      <c r="CJ498" s="8"/>
      <c r="CK498" s="8"/>
      <c r="CL498" s="8"/>
      <c r="CM498" s="15"/>
      <c r="CN498" s="15"/>
      <c r="CO498" s="15"/>
      <c r="CP498" s="15"/>
    </row>
    <row r="499" ht="14.25" customHeight="1">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c r="AB499" s="15"/>
      <c r="AC499" s="15"/>
      <c r="AD499" s="15"/>
      <c r="AE499" s="15"/>
      <c r="AF499" s="15"/>
      <c r="AG499" s="15"/>
      <c r="AH499" s="15"/>
      <c r="AI499" s="15"/>
      <c r="AJ499" s="15"/>
      <c r="AK499" s="15"/>
      <c r="AL499" s="15"/>
      <c r="AM499" s="15"/>
      <c r="AN499" s="15"/>
      <c r="AO499" s="15"/>
      <c r="AP499" s="15"/>
      <c r="AQ499" s="15"/>
      <c r="AR499" s="15"/>
      <c r="AS499" s="15"/>
      <c r="AT499" s="15"/>
      <c r="AU499" s="15"/>
      <c r="AV499" s="15"/>
      <c r="AW499" s="15"/>
      <c r="AX499" s="15"/>
      <c r="AY499" s="15"/>
      <c r="AZ499" s="15"/>
      <c r="BA499" s="15"/>
      <c r="BB499" s="15"/>
      <c r="BC499" s="15"/>
      <c r="BD499" s="15"/>
      <c r="BE499" s="15"/>
      <c r="BF499" s="15"/>
      <c r="BG499" s="15"/>
      <c r="BH499" s="15"/>
      <c r="BI499" s="15"/>
      <c r="BJ499" s="15"/>
      <c r="BK499" s="15"/>
      <c r="BL499" s="15"/>
      <c r="BM499" s="15"/>
      <c r="BN499" s="15"/>
      <c r="BO499" s="15"/>
      <c r="BP499" s="15"/>
      <c r="BQ499" s="15"/>
      <c r="BR499" s="15"/>
      <c r="BS499" s="15"/>
      <c r="BT499" s="15"/>
      <c r="BU499" s="15"/>
      <c r="BV499" s="15"/>
      <c r="BW499" s="15"/>
      <c r="BX499" s="15"/>
      <c r="BY499" s="15"/>
      <c r="BZ499" s="15"/>
      <c r="CA499" s="8"/>
      <c r="CB499" s="8"/>
      <c r="CC499" s="8"/>
      <c r="CD499" s="8"/>
      <c r="CE499" s="8"/>
      <c r="CF499" s="8"/>
      <c r="CG499" s="8"/>
      <c r="CH499" s="8"/>
      <c r="CI499" s="8"/>
      <c r="CJ499" s="8"/>
      <c r="CK499" s="8"/>
      <c r="CL499" s="8"/>
      <c r="CM499" s="15"/>
      <c r="CN499" s="15"/>
      <c r="CO499" s="15"/>
      <c r="CP499" s="15"/>
    </row>
    <row r="500" ht="14.25" customHeight="1">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c r="BC500" s="15"/>
      <c r="BD500" s="15"/>
      <c r="BE500" s="15"/>
      <c r="BF500" s="15"/>
      <c r="BG500" s="15"/>
      <c r="BH500" s="15"/>
      <c r="BI500" s="15"/>
      <c r="BJ500" s="15"/>
      <c r="BK500" s="15"/>
      <c r="BL500" s="15"/>
      <c r="BM500" s="15"/>
      <c r="BN500" s="15"/>
      <c r="BO500" s="15"/>
      <c r="BP500" s="15"/>
      <c r="BQ500" s="15"/>
      <c r="BR500" s="15"/>
      <c r="BS500" s="15"/>
      <c r="BT500" s="15"/>
      <c r="BU500" s="15"/>
      <c r="BV500" s="15"/>
      <c r="BW500" s="15"/>
      <c r="BX500" s="15"/>
      <c r="BY500" s="15"/>
      <c r="BZ500" s="15"/>
      <c r="CA500" s="8"/>
      <c r="CB500" s="8"/>
      <c r="CC500" s="8"/>
      <c r="CD500" s="8"/>
      <c r="CE500" s="8"/>
      <c r="CF500" s="8"/>
      <c r="CG500" s="8"/>
      <c r="CH500" s="8"/>
      <c r="CI500" s="8"/>
      <c r="CJ500" s="8"/>
      <c r="CK500" s="8"/>
      <c r="CL500" s="8"/>
      <c r="CM500" s="15"/>
      <c r="CN500" s="15"/>
      <c r="CO500" s="15"/>
      <c r="CP500" s="15"/>
    </row>
    <row r="501" ht="14.25" customHeight="1">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c r="AB501" s="15"/>
      <c r="AC501" s="15"/>
      <c r="AD501" s="15"/>
      <c r="AE501" s="15"/>
      <c r="AF501" s="15"/>
      <c r="AG501" s="15"/>
      <c r="AH501" s="15"/>
      <c r="AI501" s="15"/>
      <c r="AJ501" s="15"/>
      <c r="AK501" s="15"/>
      <c r="AL501" s="15"/>
      <c r="AM501" s="15"/>
      <c r="AN501" s="15"/>
      <c r="AO501" s="15"/>
      <c r="AP501" s="15"/>
      <c r="AQ501" s="15"/>
      <c r="AR501" s="15"/>
      <c r="AS501" s="15"/>
      <c r="AT501" s="15"/>
      <c r="AU501" s="15"/>
      <c r="AV501" s="15"/>
      <c r="AW501" s="15"/>
      <c r="AX501" s="15"/>
      <c r="AY501" s="15"/>
      <c r="AZ501" s="15"/>
      <c r="BA501" s="15"/>
      <c r="BB501" s="15"/>
      <c r="BC501" s="15"/>
      <c r="BD501" s="15"/>
      <c r="BE501" s="15"/>
      <c r="BF501" s="15"/>
      <c r="BG501" s="15"/>
      <c r="BH501" s="15"/>
      <c r="BI501" s="15"/>
      <c r="BJ501" s="15"/>
      <c r="BK501" s="15"/>
      <c r="BL501" s="15"/>
      <c r="BM501" s="15"/>
      <c r="BN501" s="15"/>
      <c r="BO501" s="15"/>
      <c r="BP501" s="15"/>
      <c r="BQ501" s="15"/>
      <c r="BR501" s="15"/>
      <c r="BS501" s="15"/>
      <c r="BT501" s="15"/>
      <c r="BU501" s="15"/>
      <c r="BV501" s="15"/>
      <c r="BW501" s="15"/>
      <c r="BX501" s="15"/>
      <c r="BY501" s="15"/>
      <c r="BZ501" s="15"/>
      <c r="CA501" s="8"/>
      <c r="CB501" s="8"/>
      <c r="CC501" s="8"/>
      <c r="CD501" s="8"/>
      <c r="CE501" s="8"/>
      <c r="CF501" s="8"/>
      <c r="CG501" s="8"/>
      <c r="CH501" s="8"/>
      <c r="CI501" s="8"/>
      <c r="CJ501" s="8"/>
      <c r="CK501" s="8"/>
      <c r="CL501" s="8"/>
      <c r="CM501" s="15"/>
      <c r="CN501" s="15"/>
      <c r="CO501" s="15"/>
      <c r="CP501" s="15"/>
    </row>
    <row r="502" ht="14.25" customHeight="1">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c r="BC502" s="15"/>
      <c r="BD502" s="15"/>
      <c r="BE502" s="15"/>
      <c r="BF502" s="15"/>
      <c r="BG502" s="15"/>
      <c r="BH502" s="15"/>
      <c r="BI502" s="15"/>
      <c r="BJ502" s="15"/>
      <c r="BK502" s="15"/>
      <c r="BL502" s="15"/>
      <c r="BM502" s="15"/>
      <c r="BN502" s="15"/>
      <c r="BO502" s="15"/>
      <c r="BP502" s="15"/>
      <c r="BQ502" s="15"/>
      <c r="BR502" s="15"/>
      <c r="BS502" s="15"/>
      <c r="BT502" s="15"/>
      <c r="BU502" s="15"/>
      <c r="BV502" s="15"/>
      <c r="BW502" s="15"/>
      <c r="BX502" s="15"/>
      <c r="BY502" s="15"/>
      <c r="BZ502" s="15"/>
      <c r="CA502" s="8"/>
      <c r="CB502" s="8"/>
      <c r="CC502" s="8"/>
      <c r="CD502" s="8"/>
      <c r="CE502" s="8"/>
      <c r="CF502" s="8"/>
      <c r="CG502" s="8"/>
      <c r="CH502" s="8"/>
      <c r="CI502" s="8"/>
      <c r="CJ502" s="8"/>
      <c r="CK502" s="8"/>
      <c r="CL502" s="8"/>
      <c r="CM502" s="15"/>
      <c r="CN502" s="15"/>
      <c r="CO502" s="15"/>
      <c r="CP502" s="15"/>
    </row>
    <row r="503" ht="14.25" customHeight="1">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c r="AB503" s="15"/>
      <c r="AC503" s="15"/>
      <c r="AD503" s="15"/>
      <c r="AE503" s="15"/>
      <c r="AF503" s="15"/>
      <c r="AG503" s="15"/>
      <c r="AH503" s="15"/>
      <c r="AI503" s="15"/>
      <c r="AJ503" s="15"/>
      <c r="AK503" s="15"/>
      <c r="AL503" s="15"/>
      <c r="AM503" s="15"/>
      <c r="AN503" s="15"/>
      <c r="AO503" s="15"/>
      <c r="AP503" s="15"/>
      <c r="AQ503" s="15"/>
      <c r="AR503" s="15"/>
      <c r="AS503" s="15"/>
      <c r="AT503" s="15"/>
      <c r="AU503" s="15"/>
      <c r="AV503" s="15"/>
      <c r="AW503" s="15"/>
      <c r="AX503" s="15"/>
      <c r="AY503" s="15"/>
      <c r="AZ503" s="15"/>
      <c r="BA503" s="15"/>
      <c r="BB503" s="15"/>
      <c r="BC503" s="15"/>
      <c r="BD503" s="15"/>
      <c r="BE503" s="15"/>
      <c r="BF503" s="15"/>
      <c r="BG503" s="15"/>
      <c r="BH503" s="15"/>
      <c r="BI503" s="15"/>
      <c r="BJ503" s="15"/>
      <c r="BK503" s="15"/>
      <c r="BL503" s="15"/>
      <c r="BM503" s="15"/>
      <c r="BN503" s="15"/>
      <c r="BO503" s="15"/>
      <c r="BP503" s="15"/>
      <c r="BQ503" s="15"/>
      <c r="BR503" s="15"/>
      <c r="BS503" s="15"/>
      <c r="BT503" s="15"/>
      <c r="BU503" s="15"/>
      <c r="BV503" s="15"/>
      <c r="BW503" s="15"/>
      <c r="BX503" s="15"/>
      <c r="BY503" s="15"/>
      <c r="BZ503" s="15"/>
      <c r="CA503" s="8"/>
      <c r="CB503" s="8"/>
      <c r="CC503" s="8"/>
      <c r="CD503" s="8"/>
      <c r="CE503" s="8"/>
      <c r="CF503" s="8"/>
      <c r="CG503" s="8"/>
      <c r="CH503" s="8"/>
      <c r="CI503" s="8"/>
      <c r="CJ503" s="8"/>
      <c r="CK503" s="8"/>
      <c r="CL503" s="8"/>
      <c r="CM503" s="15"/>
      <c r="CN503" s="15"/>
      <c r="CO503" s="15"/>
      <c r="CP503" s="15"/>
    </row>
    <row r="504" ht="14.25" customHeight="1">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c r="BC504" s="15"/>
      <c r="BD504" s="15"/>
      <c r="BE504" s="15"/>
      <c r="BF504" s="15"/>
      <c r="BG504" s="15"/>
      <c r="BH504" s="15"/>
      <c r="BI504" s="15"/>
      <c r="BJ504" s="15"/>
      <c r="BK504" s="15"/>
      <c r="BL504" s="15"/>
      <c r="BM504" s="15"/>
      <c r="BN504" s="15"/>
      <c r="BO504" s="15"/>
      <c r="BP504" s="15"/>
      <c r="BQ504" s="15"/>
      <c r="BR504" s="15"/>
      <c r="BS504" s="15"/>
      <c r="BT504" s="15"/>
      <c r="BU504" s="15"/>
      <c r="BV504" s="15"/>
      <c r="BW504" s="15"/>
      <c r="BX504" s="15"/>
      <c r="BY504" s="15"/>
      <c r="BZ504" s="15"/>
      <c r="CA504" s="8"/>
      <c r="CB504" s="8"/>
      <c r="CC504" s="8"/>
      <c r="CD504" s="8"/>
      <c r="CE504" s="8"/>
      <c r="CF504" s="8"/>
      <c r="CG504" s="8"/>
      <c r="CH504" s="8"/>
      <c r="CI504" s="8"/>
      <c r="CJ504" s="8"/>
      <c r="CK504" s="8"/>
      <c r="CL504" s="8"/>
      <c r="CM504" s="15"/>
      <c r="CN504" s="15"/>
      <c r="CO504" s="15"/>
      <c r="CP504" s="15"/>
    </row>
    <row r="505" ht="14.25" customHeight="1">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c r="AB505" s="15"/>
      <c r="AC505" s="15"/>
      <c r="AD505" s="15"/>
      <c r="AE505" s="15"/>
      <c r="AF505" s="15"/>
      <c r="AG505" s="15"/>
      <c r="AH505" s="15"/>
      <c r="AI505" s="15"/>
      <c r="AJ505" s="15"/>
      <c r="AK505" s="15"/>
      <c r="AL505" s="15"/>
      <c r="AM505" s="15"/>
      <c r="AN505" s="15"/>
      <c r="AO505" s="15"/>
      <c r="AP505" s="15"/>
      <c r="AQ505" s="15"/>
      <c r="AR505" s="15"/>
      <c r="AS505" s="15"/>
      <c r="AT505" s="15"/>
      <c r="AU505" s="15"/>
      <c r="AV505" s="15"/>
      <c r="AW505" s="15"/>
      <c r="AX505" s="15"/>
      <c r="AY505" s="15"/>
      <c r="AZ505" s="15"/>
      <c r="BA505" s="15"/>
      <c r="BB505" s="15"/>
      <c r="BC505" s="15"/>
      <c r="BD505" s="15"/>
      <c r="BE505" s="15"/>
      <c r="BF505" s="15"/>
      <c r="BG505" s="15"/>
      <c r="BH505" s="15"/>
      <c r="BI505" s="15"/>
      <c r="BJ505" s="15"/>
      <c r="BK505" s="15"/>
      <c r="BL505" s="15"/>
      <c r="BM505" s="15"/>
      <c r="BN505" s="15"/>
      <c r="BO505" s="15"/>
      <c r="BP505" s="15"/>
      <c r="BQ505" s="15"/>
      <c r="BR505" s="15"/>
      <c r="BS505" s="15"/>
      <c r="BT505" s="15"/>
      <c r="BU505" s="15"/>
      <c r="BV505" s="15"/>
      <c r="BW505" s="15"/>
      <c r="BX505" s="15"/>
      <c r="BY505" s="15"/>
      <c r="BZ505" s="15"/>
      <c r="CA505" s="8"/>
      <c r="CB505" s="8"/>
      <c r="CC505" s="8"/>
      <c r="CD505" s="8"/>
      <c r="CE505" s="8"/>
      <c r="CF505" s="8"/>
      <c r="CG505" s="8"/>
      <c r="CH505" s="8"/>
      <c r="CI505" s="8"/>
      <c r="CJ505" s="8"/>
      <c r="CK505" s="8"/>
      <c r="CL505" s="8"/>
      <c r="CM505" s="15"/>
      <c r="CN505" s="15"/>
      <c r="CO505" s="15"/>
      <c r="CP505" s="15"/>
    </row>
    <row r="506" ht="14.25" customHeight="1">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c r="BC506" s="15"/>
      <c r="BD506" s="15"/>
      <c r="BE506" s="15"/>
      <c r="BF506" s="15"/>
      <c r="BG506" s="15"/>
      <c r="BH506" s="15"/>
      <c r="BI506" s="15"/>
      <c r="BJ506" s="15"/>
      <c r="BK506" s="15"/>
      <c r="BL506" s="15"/>
      <c r="BM506" s="15"/>
      <c r="BN506" s="15"/>
      <c r="BO506" s="15"/>
      <c r="BP506" s="15"/>
      <c r="BQ506" s="15"/>
      <c r="BR506" s="15"/>
      <c r="BS506" s="15"/>
      <c r="BT506" s="15"/>
      <c r="BU506" s="15"/>
      <c r="BV506" s="15"/>
      <c r="BW506" s="15"/>
      <c r="BX506" s="15"/>
      <c r="BY506" s="15"/>
      <c r="BZ506" s="15"/>
      <c r="CA506" s="8"/>
      <c r="CB506" s="8"/>
      <c r="CC506" s="8"/>
      <c r="CD506" s="8"/>
      <c r="CE506" s="8"/>
      <c r="CF506" s="8"/>
      <c r="CG506" s="8"/>
      <c r="CH506" s="8"/>
      <c r="CI506" s="8"/>
      <c r="CJ506" s="8"/>
      <c r="CK506" s="8"/>
      <c r="CL506" s="8"/>
      <c r="CM506" s="15"/>
      <c r="CN506" s="15"/>
      <c r="CO506" s="15"/>
      <c r="CP506" s="15"/>
    </row>
    <row r="507" ht="14.25" customHeight="1">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c r="AB507" s="15"/>
      <c r="AC507" s="15"/>
      <c r="AD507" s="15"/>
      <c r="AE507" s="15"/>
      <c r="AF507" s="15"/>
      <c r="AG507" s="15"/>
      <c r="AH507" s="15"/>
      <c r="AI507" s="15"/>
      <c r="AJ507" s="15"/>
      <c r="AK507" s="15"/>
      <c r="AL507" s="15"/>
      <c r="AM507" s="15"/>
      <c r="AN507" s="15"/>
      <c r="AO507" s="15"/>
      <c r="AP507" s="15"/>
      <c r="AQ507" s="15"/>
      <c r="AR507" s="15"/>
      <c r="AS507" s="15"/>
      <c r="AT507" s="15"/>
      <c r="AU507" s="15"/>
      <c r="AV507" s="15"/>
      <c r="AW507" s="15"/>
      <c r="AX507" s="15"/>
      <c r="AY507" s="15"/>
      <c r="AZ507" s="15"/>
      <c r="BA507" s="15"/>
      <c r="BB507" s="15"/>
      <c r="BC507" s="15"/>
      <c r="BD507" s="15"/>
      <c r="BE507" s="15"/>
      <c r="BF507" s="15"/>
      <c r="BG507" s="15"/>
      <c r="BH507" s="15"/>
      <c r="BI507" s="15"/>
      <c r="BJ507" s="15"/>
      <c r="BK507" s="15"/>
      <c r="BL507" s="15"/>
      <c r="BM507" s="15"/>
      <c r="BN507" s="15"/>
      <c r="BO507" s="15"/>
      <c r="BP507" s="15"/>
      <c r="BQ507" s="15"/>
      <c r="BR507" s="15"/>
      <c r="BS507" s="15"/>
      <c r="BT507" s="15"/>
      <c r="BU507" s="15"/>
      <c r="BV507" s="15"/>
      <c r="BW507" s="15"/>
      <c r="BX507" s="15"/>
      <c r="BY507" s="15"/>
      <c r="BZ507" s="15"/>
      <c r="CA507" s="8"/>
      <c r="CB507" s="8"/>
      <c r="CC507" s="8"/>
      <c r="CD507" s="8"/>
      <c r="CE507" s="8"/>
      <c r="CF507" s="8"/>
      <c r="CG507" s="8"/>
      <c r="CH507" s="8"/>
      <c r="CI507" s="8"/>
      <c r="CJ507" s="8"/>
      <c r="CK507" s="8"/>
      <c r="CL507" s="8"/>
      <c r="CM507" s="15"/>
      <c r="CN507" s="15"/>
      <c r="CO507" s="15"/>
      <c r="CP507" s="15"/>
    </row>
    <row r="508" ht="14.25" customHeight="1">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c r="BC508" s="15"/>
      <c r="BD508" s="15"/>
      <c r="BE508" s="15"/>
      <c r="BF508" s="15"/>
      <c r="BG508" s="15"/>
      <c r="BH508" s="15"/>
      <c r="BI508" s="15"/>
      <c r="BJ508" s="15"/>
      <c r="BK508" s="15"/>
      <c r="BL508" s="15"/>
      <c r="BM508" s="15"/>
      <c r="BN508" s="15"/>
      <c r="BO508" s="15"/>
      <c r="BP508" s="15"/>
      <c r="BQ508" s="15"/>
      <c r="BR508" s="15"/>
      <c r="BS508" s="15"/>
      <c r="BT508" s="15"/>
      <c r="BU508" s="15"/>
      <c r="BV508" s="15"/>
      <c r="BW508" s="15"/>
      <c r="BX508" s="15"/>
      <c r="BY508" s="15"/>
      <c r="BZ508" s="15"/>
      <c r="CA508" s="8"/>
      <c r="CB508" s="8"/>
      <c r="CC508" s="8"/>
      <c r="CD508" s="8"/>
      <c r="CE508" s="8"/>
      <c r="CF508" s="8"/>
      <c r="CG508" s="8"/>
      <c r="CH508" s="8"/>
      <c r="CI508" s="8"/>
      <c r="CJ508" s="8"/>
      <c r="CK508" s="8"/>
      <c r="CL508" s="8"/>
      <c r="CM508" s="15"/>
      <c r="CN508" s="15"/>
      <c r="CO508" s="15"/>
      <c r="CP508" s="15"/>
    </row>
    <row r="509" ht="14.25" customHeight="1">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c r="AB509" s="15"/>
      <c r="AC509" s="15"/>
      <c r="AD509" s="15"/>
      <c r="AE509" s="15"/>
      <c r="AF509" s="15"/>
      <c r="AG509" s="15"/>
      <c r="AH509" s="15"/>
      <c r="AI509" s="15"/>
      <c r="AJ509" s="15"/>
      <c r="AK509" s="15"/>
      <c r="AL509" s="15"/>
      <c r="AM509" s="15"/>
      <c r="AN509" s="15"/>
      <c r="AO509" s="15"/>
      <c r="AP509" s="15"/>
      <c r="AQ509" s="15"/>
      <c r="AR509" s="15"/>
      <c r="AS509" s="15"/>
      <c r="AT509" s="15"/>
      <c r="AU509" s="15"/>
      <c r="AV509" s="15"/>
      <c r="AW509" s="15"/>
      <c r="AX509" s="15"/>
      <c r="AY509" s="15"/>
      <c r="AZ509" s="15"/>
      <c r="BA509" s="15"/>
      <c r="BB509" s="15"/>
      <c r="BC509" s="15"/>
      <c r="BD509" s="15"/>
      <c r="BE509" s="15"/>
      <c r="BF509" s="15"/>
      <c r="BG509" s="15"/>
      <c r="BH509" s="15"/>
      <c r="BI509" s="15"/>
      <c r="BJ509" s="15"/>
      <c r="BK509" s="15"/>
      <c r="BL509" s="15"/>
      <c r="BM509" s="15"/>
      <c r="BN509" s="15"/>
      <c r="BO509" s="15"/>
      <c r="BP509" s="15"/>
      <c r="BQ509" s="15"/>
      <c r="BR509" s="15"/>
      <c r="BS509" s="15"/>
      <c r="BT509" s="15"/>
      <c r="BU509" s="15"/>
      <c r="BV509" s="15"/>
      <c r="BW509" s="15"/>
      <c r="BX509" s="15"/>
      <c r="BY509" s="15"/>
      <c r="BZ509" s="15"/>
      <c r="CA509" s="8"/>
      <c r="CB509" s="8"/>
      <c r="CC509" s="8"/>
      <c r="CD509" s="8"/>
      <c r="CE509" s="8"/>
      <c r="CF509" s="8"/>
      <c r="CG509" s="8"/>
      <c r="CH509" s="8"/>
      <c r="CI509" s="8"/>
      <c r="CJ509" s="8"/>
      <c r="CK509" s="8"/>
      <c r="CL509" s="8"/>
      <c r="CM509" s="15"/>
      <c r="CN509" s="15"/>
      <c r="CO509" s="15"/>
      <c r="CP509" s="15"/>
    </row>
    <row r="510" ht="14.25" customHeight="1">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c r="BC510" s="15"/>
      <c r="BD510" s="15"/>
      <c r="BE510" s="15"/>
      <c r="BF510" s="15"/>
      <c r="BG510" s="15"/>
      <c r="BH510" s="15"/>
      <c r="BI510" s="15"/>
      <c r="BJ510" s="15"/>
      <c r="BK510" s="15"/>
      <c r="BL510" s="15"/>
      <c r="BM510" s="15"/>
      <c r="BN510" s="15"/>
      <c r="BO510" s="15"/>
      <c r="BP510" s="15"/>
      <c r="BQ510" s="15"/>
      <c r="BR510" s="15"/>
      <c r="BS510" s="15"/>
      <c r="BT510" s="15"/>
      <c r="BU510" s="15"/>
      <c r="BV510" s="15"/>
      <c r="BW510" s="15"/>
      <c r="BX510" s="15"/>
      <c r="BY510" s="15"/>
      <c r="BZ510" s="15"/>
      <c r="CA510" s="8"/>
      <c r="CB510" s="8"/>
      <c r="CC510" s="8"/>
      <c r="CD510" s="8"/>
      <c r="CE510" s="8"/>
      <c r="CF510" s="8"/>
      <c r="CG510" s="8"/>
      <c r="CH510" s="8"/>
      <c r="CI510" s="8"/>
      <c r="CJ510" s="8"/>
      <c r="CK510" s="8"/>
      <c r="CL510" s="8"/>
      <c r="CM510" s="15"/>
      <c r="CN510" s="15"/>
      <c r="CO510" s="15"/>
      <c r="CP510" s="15"/>
    </row>
    <row r="511" ht="14.25" customHeight="1">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c r="AB511" s="15"/>
      <c r="AC511" s="15"/>
      <c r="AD511" s="15"/>
      <c r="AE511" s="15"/>
      <c r="AF511" s="15"/>
      <c r="AG511" s="15"/>
      <c r="AH511" s="15"/>
      <c r="AI511" s="15"/>
      <c r="AJ511" s="15"/>
      <c r="AK511" s="15"/>
      <c r="AL511" s="15"/>
      <c r="AM511" s="15"/>
      <c r="AN511" s="15"/>
      <c r="AO511" s="15"/>
      <c r="AP511" s="15"/>
      <c r="AQ511" s="15"/>
      <c r="AR511" s="15"/>
      <c r="AS511" s="15"/>
      <c r="AT511" s="15"/>
      <c r="AU511" s="15"/>
      <c r="AV511" s="15"/>
      <c r="AW511" s="15"/>
      <c r="AX511" s="15"/>
      <c r="AY511" s="15"/>
      <c r="AZ511" s="15"/>
      <c r="BA511" s="15"/>
      <c r="BB511" s="15"/>
      <c r="BC511" s="15"/>
      <c r="BD511" s="15"/>
      <c r="BE511" s="15"/>
      <c r="BF511" s="15"/>
      <c r="BG511" s="15"/>
      <c r="BH511" s="15"/>
      <c r="BI511" s="15"/>
      <c r="BJ511" s="15"/>
      <c r="BK511" s="15"/>
      <c r="BL511" s="15"/>
      <c r="BM511" s="15"/>
      <c r="BN511" s="15"/>
      <c r="BO511" s="15"/>
      <c r="BP511" s="15"/>
      <c r="BQ511" s="15"/>
      <c r="BR511" s="15"/>
      <c r="BS511" s="15"/>
      <c r="BT511" s="15"/>
      <c r="BU511" s="15"/>
      <c r="BV511" s="15"/>
      <c r="BW511" s="15"/>
      <c r="BX511" s="15"/>
      <c r="BY511" s="15"/>
      <c r="BZ511" s="15"/>
      <c r="CA511" s="8"/>
      <c r="CB511" s="8"/>
      <c r="CC511" s="8"/>
      <c r="CD511" s="8"/>
      <c r="CE511" s="8"/>
      <c r="CF511" s="8"/>
      <c r="CG511" s="8"/>
      <c r="CH511" s="8"/>
      <c r="CI511" s="8"/>
      <c r="CJ511" s="8"/>
      <c r="CK511" s="8"/>
      <c r="CL511" s="8"/>
      <c r="CM511" s="15"/>
      <c r="CN511" s="15"/>
      <c r="CO511" s="15"/>
      <c r="CP511" s="15"/>
    </row>
    <row r="512" ht="14.25" customHeight="1">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c r="BC512" s="15"/>
      <c r="BD512" s="15"/>
      <c r="BE512" s="15"/>
      <c r="BF512" s="15"/>
      <c r="BG512" s="15"/>
      <c r="BH512" s="15"/>
      <c r="BI512" s="15"/>
      <c r="BJ512" s="15"/>
      <c r="BK512" s="15"/>
      <c r="BL512" s="15"/>
      <c r="BM512" s="15"/>
      <c r="BN512" s="15"/>
      <c r="BO512" s="15"/>
      <c r="BP512" s="15"/>
      <c r="BQ512" s="15"/>
      <c r="BR512" s="15"/>
      <c r="BS512" s="15"/>
      <c r="BT512" s="15"/>
      <c r="BU512" s="15"/>
      <c r="BV512" s="15"/>
      <c r="BW512" s="15"/>
      <c r="BX512" s="15"/>
      <c r="BY512" s="15"/>
      <c r="BZ512" s="15"/>
      <c r="CA512" s="8"/>
      <c r="CB512" s="8"/>
      <c r="CC512" s="8"/>
      <c r="CD512" s="8"/>
      <c r="CE512" s="8"/>
      <c r="CF512" s="8"/>
      <c r="CG512" s="8"/>
      <c r="CH512" s="8"/>
      <c r="CI512" s="8"/>
      <c r="CJ512" s="8"/>
      <c r="CK512" s="8"/>
      <c r="CL512" s="8"/>
      <c r="CM512" s="15"/>
      <c r="CN512" s="15"/>
      <c r="CO512" s="15"/>
      <c r="CP512" s="15"/>
    </row>
    <row r="513" ht="14.25" customHeight="1">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c r="AB513" s="15"/>
      <c r="AC513" s="15"/>
      <c r="AD513" s="15"/>
      <c r="AE513" s="15"/>
      <c r="AF513" s="15"/>
      <c r="AG513" s="15"/>
      <c r="AH513" s="15"/>
      <c r="AI513" s="15"/>
      <c r="AJ513" s="15"/>
      <c r="AK513" s="15"/>
      <c r="AL513" s="15"/>
      <c r="AM513" s="15"/>
      <c r="AN513" s="15"/>
      <c r="AO513" s="15"/>
      <c r="AP513" s="15"/>
      <c r="AQ513" s="15"/>
      <c r="AR513" s="15"/>
      <c r="AS513" s="15"/>
      <c r="AT513" s="15"/>
      <c r="AU513" s="15"/>
      <c r="AV513" s="15"/>
      <c r="AW513" s="15"/>
      <c r="AX513" s="15"/>
      <c r="AY513" s="15"/>
      <c r="AZ513" s="15"/>
      <c r="BA513" s="15"/>
      <c r="BB513" s="15"/>
      <c r="BC513" s="15"/>
      <c r="BD513" s="15"/>
      <c r="BE513" s="15"/>
      <c r="BF513" s="15"/>
      <c r="BG513" s="15"/>
      <c r="BH513" s="15"/>
      <c r="BI513" s="15"/>
      <c r="BJ513" s="15"/>
      <c r="BK513" s="15"/>
      <c r="BL513" s="15"/>
      <c r="BM513" s="15"/>
      <c r="BN513" s="15"/>
      <c r="BO513" s="15"/>
      <c r="BP513" s="15"/>
      <c r="BQ513" s="15"/>
      <c r="BR513" s="15"/>
      <c r="BS513" s="15"/>
      <c r="BT513" s="15"/>
      <c r="BU513" s="15"/>
      <c r="BV513" s="15"/>
      <c r="BW513" s="15"/>
      <c r="BX513" s="15"/>
      <c r="BY513" s="15"/>
      <c r="BZ513" s="15"/>
      <c r="CA513" s="8"/>
      <c r="CB513" s="8"/>
      <c r="CC513" s="8"/>
      <c r="CD513" s="8"/>
      <c r="CE513" s="8"/>
      <c r="CF513" s="8"/>
      <c r="CG513" s="8"/>
      <c r="CH513" s="8"/>
      <c r="CI513" s="8"/>
      <c r="CJ513" s="8"/>
      <c r="CK513" s="8"/>
      <c r="CL513" s="8"/>
      <c r="CM513" s="15"/>
      <c r="CN513" s="15"/>
      <c r="CO513" s="15"/>
      <c r="CP513" s="15"/>
    </row>
    <row r="514" ht="14.25" customHeight="1">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c r="BC514" s="15"/>
      <c r="BD514" s="15"/>
      <c r="BE514" s="15"/>
      <c r="BF514" s="15"/>
      <c r="BG514" s="15"/>
      <c r="BH514" s="15"/>
      <c r="BI514" s="15"/>
      <c r="BJ514" s="15"/>
      <c r="BK514" s="15"/>
      <c r="BL514" s="15"/>
      <c r="BM514" s="15"/>
      <c r="BN514" s="15"/>
      <c r="BO514" s="15"/>
      <c r="BP514" s="15"/>
      <c r="BQ514" s="15"/>
      <c r="BR514" s="15"/>
      <c r="BS514" s="15"/>
      <c r="BT514" s="15"/>
      <c r="BU514" s="15"/>
      <c r="BV514" s="15"/>
      <c r="BW514" s="15"/>
      <c r="BX514" s="15"/>
      <c r="BY514" s="15"/>
      <c r="BZ514" s="15"/>
      <c r="CA514" s="8"/>
      <c r="CB514" s="8"/>
      <c r="CC514" s="8"/>
      <c r="CD514" s="8"/>
      <c r="CE514" s="8"/>
      <c r="CF514" s="8"/>
      <c r="CG514" s="8"/>
      <c r="CH514" s="8"/>
      <c r="CI514" s="8"/>
      <c r="CJ514" s="8"/>
      <c r="CK514" s="8"/>
      <c r="CL514" s="8"/>
      <c r="CM514" s="15"/>
      <c r="CN514" s="15"/>
      <c r="CO514" s="15"/>
      <c r="CP514" s="15"/>
    </row>
    <row r="515" ht="14.25" customHeight="1">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c r="AB515" s="15"/>
      <c r="AC515" s="15"/>
      <c r="AD515" s="15"/>
      <c r="AE515" s="15"/>
      <c r="AF515" s="15"/>
      <c r="AG515" s="15"/>
      <c r="AH515" s="15"/>
      <c r="AI515" s="15"/>
      <c r="AJ515" s="15"/>
      <c r="AK515" s="15"/>
      <c r="AL515" s="15"/>
      <c r="AM515" s="15"/>
      <c r="AN515" s="15"/>
      <c r="AO515" s="15"/>
      <c r="AP515" s="15"/>
      <c r="AQ515" s="15"/>
      <c r="AR515" s="15"/>
      <c r="AS515" s="15"/>
      <c r="AT515" s="15"/>
      <c r="AU515" s="15"/>
      <c r="AV515" s="15"/>
      <c r="AW515" s="15"/>
      <c r="AX515" s="15"/>
      <c r="AY515" s="15"/>
      <c r="AZ515" s="15"/>
      <c r="BA515" s="15"/>
      <c r="BB515" s="15"/>
      <c r="BC515" s="15"/>
      <c r="BD515" s="15"/>
      <c r="BE515" s="15"/>
      <c r="BF515" s="15"/>
      <c r="BG515" s="15"/>
      <c r="BH515" s="15"/>
      <c r="BI515" s="15"/>
      <c r="BJ515" s="15"/>
      <c r="BK515" s="15"/>
      <c r="BL515" s="15"/>
      <c r="BM515" s="15"/>
      <c r="BN515" s="15"/>
      <c r="BO515" s="15"/>
      <c r="BP515" s="15"/>
      <c r="BQ515" s="15"/>
      <c r="BR515" s="15"/>
      <c r="BS515" s="15"/>
      <c r="BT515" s="15"/>
      <c r="BU515" s="15"/>
      <c r="BV515" s="15"/>
      <c r="BW515" s="15"/>
      <c r="BX515" s="15"/>
      <c r="BY515" s="15"/>
      <c r="BZ515" s="15"/>
      <c r="CA515" s="8"/>
      <c r="CB515" s="8"/>
      <c r="CC515" s="8"/>
      <c r="CD515" s="8"/>
      <c r="CE515" s="8"/>
      <c r="CF515" s="8"/>
      <c r="CG515" s="8"/>
      <c r="CH515" s="8"/>
      <c r="CI515" s="8"/>
      <c r="CJ515" s="8"/>
      <c r="CK515" s="8"/>
      <c r="CL515" s="8"/>
      <c r="CM515" s="15"/>
      <c r="CN515" s="15"/>
      <c r="CO515" s="15"/>
      <c r="CP515" s="15"/>
    </row>
    <row r="516" ht="14.25" customHeight="1">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c r="BC516" s="15"/>
      <c r="BD516" s="15"/>
      <c r="BE516" s="15"/>
      <c r="BF516" s="15"/>
      <c r="BG516" s="15"/>
      <c r="BH516" s="15"/>
      <c r="BI516" s="15"/>
      <c r="BJ516" s="15"/>
      <c r="BK516" s="15"/>
      <c r="BL516" s="15"/>
      <c r="BM516" s="15"/>
      <c r="BN516" s="15"/>
      <c r="BO516" s="15"/>
      <c r="BP516" s="15"/>
      <c r="BQ516" s="15"/>
      <c r="BR516" s="15"/>
      <c r="BS516" s="15"/>
      <c r="BT516" s="15"/>
      <c r="BU516" s="15"/>
      <c r="BV516" s="15"/>
      <c r="BW516" s="15"/>
      <c r="BX516" s="15"/>
      <c r="BY516" s="15"/>
      <c r="BZ516" s="15"/>
      <c r="CA516" s="8"/>
      <c r="CB516" s="8"/>
      <c r="CC516" s="8"/>
      <c r="CD516" s="8"/>
      <c r="CE516" s="8"/>
      <c r="CF516" s="8"/>
      <c r="CG516" s="8"/>
      <c r="CH516" s="8"/>
      <c r="CI516" s="8"/>
      <c r="CJ516" s="8"/>
      <c r="CK516" s="8"/>
      <c r="CL516" s="8"/>
      <c r="CM516" s="15"/>
      <c r="CN516" s="15"/>
      <c r="CO516" s="15"/>
      <c r="CP516" s="15"/>
    </row>
    <row r="517" ht="14.25" customHeight="1">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15"/>
      <c r="AH517" s="15"/>
      <c r="AI517" s="15"/>
      <c r="AJ517" s="15"/>
      <c r="AK517" s="15"/>
      <c r="AL517" s="15"/>
      <c r="AM517" s="15"/>
      <c r="AN517" s="15"/>
      <c r="AO517" s="15"/>
      <c r="AP517" s="15"/>
      <c r="AQ517" s="15"/>
      <c r="AR517" s="15"/>
      <c r="AS517" s="15"/>
      <c r="AT517" s="15"/>
      <c r="AU517" s="15"/>
      <c r="AV517" s="15"/>
      <c r="AW517" s="15"/>
      <c r="AX517" s="15"/>
      <c r="AY517" s="15"/>
      <c r="AZ517" s="15"/>
      <c r="BA517" s="15"/>
      <c r="BB517" s="15"/>
      <c r="BC517" s="15"/>
      <c r="BD517" s="15"/>
      <c r="BE517" s="15"/>
      <c r="BF517" s="15"/>
      <c r="BG517" s="15"/>
      <c r="BH517" s="15"/>
      <c r="BI517" s="15"/>
      <c r="BJ517" s="15"/>
      <c r="BK517" s="15"/>
      <c r="BL517" s="15"/>
      <c r="BM517" s="15"/>
      <c r="BN517" s="15"/>
      <c r="BO517" s="15"/>
      <c r="BP517" s="15"/>
      <c r="BQ517" s="15"/>
      <c r="BR517" s="15"/>
      <c r="BS517" s="15"/>
      <c r="BT517" s="15"/>
      <c r="BU517" s="15"/>
      <c r="BV517" s="15"/>
      <c r="BW517" s="15"/>
      <c r="BX517" s="15"/>
      <c r="BY517" s="15"/>
      <c r="BZ517" s="15"/>
      <c r="CA517" s="8"/>
      <c r="CB517" s="8"/>
      <c r="CC517" s="8"/>
      <c r="CD517" s="8"/>
      <c r="CE517" s="8"/>
      <c r="CF517" s="8"/>
      <c r="CG517" s="8"/>
      <c r="CH517" s="8"/>
      <c r="CI517" s="8"/>
      <c r="CJ517" s="8"/>
      <c r="CK517" s="8"/>
      <c r="CL517" s="8"/>
      <c r="CM517" s="15"/>
      <c r="CN517" s="15"/>
      <c r="CO517" s="15"/>
      <c r="CP517" s="15"/>
    </row>
    <row r="518" ht="14.25" customHeight="1">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c r="BC518" s="15"/>
      <c r="BD518" s="15"/>
      <c r="BE518" s="15"/>
      <c r="BF518" s="15"/>
      <c r="BG518" s="15"/>
      <c r="BH518" s="15"/>
      <c r="BI518" s="15"/>
      <c r="BJ518" s="15"/>
      <c r="BK518" s="15"/>
      <c r="BL518" s="15"/>
      <c r="BM518" s="15"/>
      <c r="BN518" s="15"/>
      <c r="BO518" s="15"/>
      <c r="BP518" s="15"/>
      <c r="BQ518" s="15"/>
      <c r="BR518" s="15"/>
      <c r="BS518" s="15"/>
      <c r="BT518" s="15"/>
      <c r="BU518" s="15"/>
      <c r="BV518" s="15"/>
      <c r="BW518" s="15"/>
      <c r="BX518" s="15"/>
      <c r="BY518" s="15"/>
      <c r="BZ518" s="15"/>
      <c r="CA518" s="8"/>
      <c r="CB518" s="8"/>
      <c r="CC518" s="8"/>
      <c r="CD518" s="8"/>
      <c r="CE518" s="8"/>
      <c r="CF518" s="8"/>
      <c r="CG518" s="8"/>
      <c r="CH518" s="8"/>
      <c r="CI518" s="8"/>
      <c r="CJ518" s="8"/>
      <c r="CK518" s="8"/>
      <c r="CL518" s="8"/>
      <c r="CM518" s="15"/>
      <c r="CN518" s="15"/>
      <c r="CO518" s="15"/>
      <c r="CP518" s="15"/>
    </row>
    <row r="519" ht="14.25" customHeight="1">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c r="AG519" s="15"/>
      <c r="AH519" s="15"/>
      <c r="AI519" s="15"/>
      <c r="AJ519" s="15"/>
      <c r="AK519" s="15"/>
      <c r="AL519" s="15"/>
      <c r="AM519" s="15"/>
      <c r="AN519" s="15"/>
      <c r="AO519" s="15"/>
      <c r="AP519" s="15"/>
      <c r="AQ519" s="15"/>
      <c r="AR519" s="15"/>
      <c r="AS519" s="15"/>
      <c r="AT519" s="15"/>
      <c r="AU519" s="15"/>
      <c r="AV519" s="15"/>
      <c r="AW519" s="15"/>
      <c r="AX519" s="15"/>
      <c r="AY519" s="15"/>
      <c r="AZ519" s="15"/>
      <c r="BA519" s="15"/>
      <c r="BB519" s="15"/>
      <c r="BC519" s="15"/>
      <c r="BD519" s="15"/>
      <c r="BE519" s="15"/>
      <c r="BF519" s="15"/>
      <c r="BG519" s="15"/>
      <c r="BH519" s="15"/>
      <c r="BI519" s="15"/>
      <c r="BJ519" s="15"/>
      <c r="BK519" s="15"/>
      <c r="BL519" s="15"/>
      <c r="BM519" s="15"/>
      <c r="BN519" s="15"/>
      <c r="BO519" s="15"/>
      <c r="BP519" s="15"/>
      <c r="BQ519" s="15"/>
      <c r="BR519" s="15"/>
      <c r="BS519" s="15"/>
      <c r="BT519" s="15"/>
      <c r="BU519" s="15"/>
      <c r="BV519" s="15"/>
      <c r="BW519" s="15"/>
      <c r="BX519" s="15"/>
      <c r="BY519" s="15"/>
      <c r="BZ519" s="15"/>
      <c r="CA519" s="8"/>
      <c r="CB519" s="8"/>
      <c r="CC519" s="8"/>
      <c r="CD519" s="8"/>
      <c r="CE519" s="8"/>
      <c r="CF519" s="8"/>
      <c r="CG519" s="8"/>
      <c r="CH519" s="8"/>
      <c r="CI519" s="8"/>
      <c r="CJ519" s="8"/>
      <c r="CK519" s="8"/>
      <c r="CL519" s="8"/>
      <c r="CM519" s="15"/>
      <c r="CN519" s="15"/>
      <c r="CO519" s="15"/>
      <c r="CP519" s="15"/>
    </row>
    <row r="520" ht="14.25" customHeight="1">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c r="BC520" s="15"/>
      <c r="BD520" s="15"/>
      <c r="BE520" s="15"/>
      <c r="BF520" s="15"/>
      <c r="BG520" s="15"/>
      <c r="BH520" s="15"/>
      <c r="BI520" s="15"/>
      <c r="BJ520" s="15"/>
      <c r="BK520" s="15"/>
      <c r="BL520" s="15"/>
      <c r="BM520" s="15"/>
      <c r="BN520" s="15"/>
      <c r="BO520" s="15"/>
      <c r="BP520" s="15"/>
      <c r="BQ520" s="15"/>
      <c r="BR520" s="15"/>
      <c r="BS520" s="15"/>
      <c r="BT520" s="15"/>
      <c r="BU520" s="15"/>
      <c r="BV520" s="15"/>
      <c r="BW520" s="15"/>
      <c r="BX520" s="15"/>
      <c r="BY520" s="15"/>
      <c r="BZ520" s="15"/>
      <c r="CA520" s="8"/>
      <c r="CB520" s="8"/>
      <c r="CC520" s="8"/>
      <c r="CD520" s="8"/>
      <c r="CE520" s="8"/>
      <c r="CF520" s="8"/>
      <c r="CG520" s="8"/>
      <c r="CH520" s="8"/>
      <c r="CI520" s="8"/>
      <c r="CJ520" s="8"/>
      <c r="CK520" s="8"/>
      <c r="CL520" s="8"/>
      <c r="CM520" s="15"/>
      <c r="CN520" s="15"/>
      <c r="CO520" s="15"/>
      <c r="CP520" s="15"/>
    </row>
    <row r="521" ht="14.25" customHeight="1">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c r="AG521" s="15"/>
      <c r="AH521" s="15"/>
      <c r="AI521" s="15"/>
      <c r="AJ521" s="15"/>
      <c r="AK521" s="15"/>
      <c r="AL521" s="15"/>
      <c r="AM521" s="15"/>
      <c r="AN521" s="15"/>
      <c r="AO521" s="15"/>
      <c r="AP521" s="15"/>
      <c r="AQ521" s="15"/>
      <c r="AR521" s="15"/>
      <c r="AS521" s="15"/>
      <c r="AT521" s="15"/>
      <c r="AU521" s="15"/>
      <c r="AV521" s="15"/>
      <c r="AW521" s="15"/>
      <c r="AX521" s="15"/>
      <c r="AY521" s="15"/>
      <c r="AZ521" s="15"/>
      <c r="BA521" s="15"/>
      <c r="BB521" s="15"/>
      <c r="BC521" s="15"/>
      <c r="BD521" s="15"/>
      <c r="BE521" s="15"/>
      <c r="BF521" s="15"/>
      <c r="BG521" s="15"/>
      <c r="BH521" s="15"/>
      <c r="BI521" s="15"/>
      <c r="BJ521" s="15"/>
      <c r="BK521" s="15"/>
      <c r="BL521" s="15"/>
      <c r="BM521" s="15"/>
      <c r="BN521" s="15"/>
      <c r="BO521" s="15"/>
      <c r="BP521" s="15"/>
      <c r="BQ521" s="15"/>
      <c r="BR521" s="15"/>
      <c r="BS521" s="15"/>
      <c r="BT521" s="15"/>
      <c r="BU521" s="15"/>
      <c r="BV521" s="15"/>
      <c r="BW521" s="15"/>
      <c r="BX521" s="15"/>
      <c r="BY521" s="15"/>
      <c r="BZ521" s="15"/>
      <c r="CA521" s="8"/>
      <c r="CB521" s="8"/>
      <c r="CC521" s="8"/>
      <c r="CD521" s="8"/>
      <c r="CE521" s="8"/>
      <c r="CF521" s="8"/>
      <c r="CG521" s="8"/>
      <c r="CH521" s="8"/>
      <c r="CI521" s="8"/>
      <c r="CJ521" s="8"/>
      <c r="CK521" s="8"/>
      <c r="CL521" s="8"/>
      <c r="CM521" s="15"/>
      <c r="CN521" s="15"/>
      <c r="CO521" s="15"/>
      <c r="CP521" s="15"/>
    </row>
    <row r="522" ht="14.25" customHeight="1">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c r="BC522" s="15"/>
      <c r="BD522" s="15"/>
      <c r="BE522" s="15"/>
      <c r="BF522" s="15"/>
      <c r="BG522" s="15"/>
      <c r="BH522" s="15"/>
      <c r="BI522" s="15"/>
      <c r="BJ522" s="15"/>
      <c r="BK522" s="15"/>
      <c r="BL522" s="15"/>
      <c r="BM522" s="15"/>
      <c r="BN522" s="15"/>
      <c r="BO522" s="15"/>
      <c r="BP522" s="15"/>
      <c r="BQ522" s="15"/>
      <c r="BR522" s="15"/>
      <c r="BS522" s="15"/>
      <c r="BT522" s="15"/>
      <c r="BU522" s="15"/>
      <c r="BV522" s="15"/>
      <c r="BW522" s="15"/>
      <c r="BX522" s="15"/>
      <c r="BY522" s="15"/>
      <c r="BZ522" s="15"/>
      <c r="CA522" s="8"/>
      <c r="CB522" s="8"/>
      <c r="CC522" s="8"/>
      <c r="CD522" s="8"/>
      <c r="CE522" s="8"/>
      <c r="CF522" s="8"/>
      <c r="CG522" s="8"/>
      <c r="CH522" s="8"/>
      <c r="CI522" s="8"/>
      <c r="CJ522" s="8"/>
      <c r="CK522" s="8"/>
      <c r="CL522" s="8"/>
      <c r="CM522" s="15"/>
      <c r="CN522" s="15"/>
      <c r="CO522" s="15"/>
      <c r="CP522" s="15"/>
    </row>
    <row r="523" ht="14.25" customHeight="1">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c r="AB523" s="15"/>
      <c r="AC523" s="15"/>
      <c r="AD523" s="15"/>
      <c r="AE523" s="15"/>
      <c r="AF523" s="15"/>
      <c r="AG523" s="15"/>
      <c r="AH523" s="15"/>
      <c r="AI523" s="15"/>
      <c r="AJ523" s="15"/>
      <c r="AK523" s="15"/>
      <c r="AL523" s="15"/>
      <c r="AM523" s="15"/>
      <c r="AN523" s="15"/>
      <c r="AO523" s="15"/>
      <c r="AP523" s="15"/>
      <c r="AQ523" s="15"/>
      <c r="AR523" s="15"/>
      <c r="AS523" s="15"/>
      <c r="AT523" s="15"/>
      <c r="AU523" s="15"/>
      <c r="AV523" s="15"/>
      <c r="AW523" s="15"/>
      <c r="AX523" s="15"/>
      <c r="AY523" s="15"/>
      <c r="AZ523" s="15"/>
      <c r="BA523" s="15"/>
      <c r="BB523" s="15"/>
      <c r="BC523" s="15"/>
      <c r="BD523" s="15"/>
      <c r="BE523" s="15"/>
      <c r="BF523" s="15"/>
      <c r="BG523" s="15"/>
      <c r="BH523" s="15"/>
      <c r="BI523" s="15"/>
      <c r="BJ523" s="15"/>
      <c r="BK523" s="15"/>
      <c r="BL523" s="15"/>
      <c r="BM523" s="15"/>
      <c r="BN523" s="15"/>
      <c r="BO523" s="15"/>
      <c r="BP523" s="15"/>
      <c r="BQ523" s="15"/>
      <c r="BR523" s="15"/>
      <c r="BS523" s="15"/>
      <c r="BT523" s="15"/>
      <c r="BU523" s="15"/>
      <c r="BV523" s="15"/>
      <c r="BW523" s="15"/>
      <c r="BX523" s="15"/>
      <c r="BY523" s="15"/>
      <c r="BZ523" s="15"/>
      <c r="CA523" s="8"/>
      <c r="CB523" s="8"/>
      <c r="CC523" s="8"/>
      <c r="CD523" s="8"/>
      <c r="CE523" s="8"/>
      <c r="CF523" s="8"/>
      <c r="CG523" s="8"/>
      <c r="CH523" s="8"/>
      <c r="CI523" s="8"/>
      <c r="CJ523" s="8"/>
      <c r="CK523" s="8"/>
      <c r="CL523" s="8"/>
      <c r="CM523" s="15"/>
      <c r="CN523" s="15"/>
      <c r="CO523" s="15"/>
      <c r="CP523" s="15"/>
    </row>
    <row r="524" ht="14.25" customHeight="1">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c r="BC524" s="15"/>
      <c r="BD524" s="15"/>
      <c r="BE524" s="15"/>
      <c r="BF524" s="15"/>
      <c r="BG524" s="15"/>
      <c r="BH524" s="15"/>
      <c r="BI524" s="15"/>
      <c r="BJ524" s="15"/>
      <c r="BK524" s="15"/>
      <c r="BL524" s="15"/>
      <c r="BM524" s="15"/>
      <c r="BN524" s="15"/>
      <c r="BO524" s="15"/>
      <c r="BP524" s="15"/>
      <c r="BQ524" s="15"/>
      <c r="BR524" s="15"/>
      <c r="BS524" s="15"/>
      <c r="BT524" s="15"/>
      <c r="BU524" s="15"/>
      <c r="BV524" s="15"/>
      <c r="BW524" s="15"/>
      <c r="BX524" s="15"/>
      <c r="BY524" s="15"/>
      <c r="BZ524" s="15"/>
      <c r="CA524" s="8"/>
      <c r="CB524" s="8"/>
      <c r="CC524" s="8"/>
      <c r="CD524" s="8"/>
      <c r="CE524" s="8"/>
      <c r="CF524" s="8"/>
      <c r="CG524" s="8"/>
      <c r="CH524" s="8"/>
      <c r="CI524" s="8"/>
      <c r="CJ524" s="8"/>
      <c r="CK524" s="8"/>
      <c r="CL524" s="8"/>
      <c r="CM524" s="15"/>
      <c r="CN524" s="15"/>
      <c r="CO524" s="15"/>
      <c r="CP524" s="15"/>
    </row>
    <row r="525" ht="14.25" customHeight="1">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c r="AB525" s="15"/>
      <c r="AC525" s="15"/>
      <c r="AD525" s="15"/>
      <c r="AE525" s="15"/>
      <c r="AF525" s="15"/>
      <c r="AG525" s="15"/>
      <c r="AH525" s="15"/>
      <c r="AI525" s="15"/>
      <c r="AJ525" s="15"/>
      <c r="AK525" s="15"/>
      <c r="AL525" s="15"/>
      <c r="AM525" s="15"/>
      <c r="AN525" s="15"/>
      <c r="AO525" s="15"/>
      <c r="AP525" s="15"/>
      <c r="AQ525" s="15"/>
      <c r="AR525" s="15"/>
      <c r="AS525" s="15"/>
      <c r="AT525" s="15"/>
      <c r="AU525" s="15"/>
      <c r="AV525" s="15"/>
      <c r="AW525" s="15"/>
      <c r="AX525" s="15"/>
      <c r="AY525" s="15"/>
      <c r="AZ525" s="15"/>
      <c r="BA525" s="15"/>
      <c r="BB525" s="15"/>
      <c r="BC525" s="15"/>
      <c r="BD525" s="15"/>
      <c r="BE525" s="15"/>
      <c r="BF525" s="15"/>
      <c r="BG525" s="15"/>
      <c r="BH525" s="15"/>
      <c r="BI525" s="15"/>
      <c r="BJ525" s="15"/>
      <c r="BK525" s="15"/>
      <c r="BL525" s="15"/>
      <c r="BM525" s="15"/>
      <c r="BN525" s="15"/>
      <c r="BO525" s="15"/>
      <c r="BP525" s="15"/>
      <c r="BQ525" s="15"/>
      <c r="BR525" s="15"/>
      <c r="BS525" s="15"/>
      <c r="BT525" s="15"/>
      <c r="BU525" s="15"/>
      <c r="BV525" s="15"/>
      <c r="BW525" s="15"/>
      <c r="BX525" s="15"/>
      <c r="BY525" s="15"/>
      <c r="BZ525" s="15"/>
      <c r="CA525" s="8"/>
      <c r="CB525" s="8"/>
      <c r="CC525" s="8"/>
      <c r="CD525" s="8"/>
      <c r="CE525" s="8"/>
      <c r="CF525" s="8"/>
      <c r="CG525" s="8"/>
      <c r="CH525" s="8"/>
      <c r="CI525" s="8"/>
      <c r="CJ525" s="8"/>
      <c r="CK525" s="8"/>
      <c r="CL525" s="8"/>
      <c r="CM525" s="15"/>
      <c r="CN525" s="15"/>
      <c r="CO525" s="15"/>
      <c r="CP525" s="15"/>
    </row>
    <row r="526" ht="14.25" customHeight="1">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c r="BC526" s="15"/>
      <c r="BD526" s="15"/>
      <c r="BE526" s="15"/>
      <c r="BF526" s="15"/>
      <c r="BG526" s="15"/>
      <c r="BH526" s="15"/>
      <c r="BI526" s="15"/>
      <c r="BJ526" s="15"/>
      <c r="BK526" s="15"/>
      <c r="BL526" s="15"/>
      <c r="BM526" s="15"/>
      <c r="BN526" s="15"/>
      <c r="BO526" s="15"/>
      <c r="BP526" s="15"/>
      <c r="BQ526" s="15"/>
      <c r="BR526" s="15"/>
      <c r="BS526" s="15"/>
      <c r="BT526" s="15"/>
      <c r="BU526" s="15"/>
      <c r="BV526" s="15"/>
      <c r="BW526" s="15"/>
      <c r="BX526" s="15"/>
      <c r="BY526" s="15"/>
      <c r="BZ526" s="15"/>
      <c r="CA526" s="8"/>
      <c r="CB526" s="8"/>
      <c r="CC526" s="8"/>
      <c r="CD526" s="8"/>
      <c r="CE526" s="8"/>
      <c r="CF526" s="8"/>
      <c r="CG526" s="8"/>
      <c r="CH526" s="8"/>
      <c r="CI526" s="8"/>
      <c r="CJ526" s="8"/>
      <c r="CK526" s="8"/>
      <c r="CL526" s="8"/>
      <c r="CM526" s="15"/>
      <c r="CN526" s="15"/>
      <c r="CO526" s="15"/>
      <c r="CP526" s="15"/>
    </row>
    <row r="527" ht="14.25" customHeight="1">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5"/>
      <c r="BC527" s="15"/>
      <c r="BD527" s="15"/>
      <c r="BE527" s="15"/>
      <c r="BF527" s="15"/>
      <c r="BG527" s="15"/>
      <c r="BH527" s="15"/>
      <c r="BI527" s="15"/>
      <c r="BJ527" s="15"/>
      <c r="BK527" s="15"/>
      <c r="BL527" s="15"/>
      <c r="BM527" s="15"/>
      <c r="BN527" s="15"/>
      <c r="BO527" s="15"/>
      <c r="BP527" s="15"/>
      <c r="BQ527" s="15"/>
      <c r="BR527" s="15"/>
      <c r="BS527" s="15"/>
      <c r="BT527" s="15"/>
      <c r="BU527" s="15"/>
      <c r="BV527" s="15"/>
      <c r="BW527" s="15"/>
      <c r="BX527" s="15"/>
      <c r="BY527" s="15"/>
      <c r="BZ527" s="15"/>
      <c r="CA527" s="8"/>
      <c r="CB527" s="8"/>
      <c r="CC527" s="8"/>
      <c r="CD527" s="8"/>
      <c r="CE527" s="8"/>
      <c r="CF527" s="8"/>
      <c r="CG527" s="8"/>
      <c r="CH527" s="8"/>
      <c r="CI527" s="8"/>
      <c r="CJ527" s="8"/>
      <c r="CK527" s="8"/>
      <c r="CL527" s="8"/>
      <c r="CM527" s="15"/>
      <c r="CN527" s="15"/>
      <c r="CO527" s="15"/>
      <c r="CP527" s="15"/>
    </row>
    <row r="528" ht="14.25" customHeight="1">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c r="BC528" s="15"/>
      <c r="BD528" s="15"/>
      <c r="BE528" s="15"/>
      <c r="BF528" s="15"/>
      <c r="BG528" s="15"/>
      <c r="BH528" s="15"/>
      <c r="BI528" s="15"/>
      <c r="BJ528" s="15"/>
      <c r="BK528" s="15"/>
      <c r="BL528" s="15"/>
      <c r="BM528" s="15"/>
      <c r="BN528" s="15"/>
      <c r="BO528" s="15"/>
      <c r="BP528" s="15"/>
      <c r="BQ528" s="15"/>
      <c r="BR528" s="15"/>
      <c r="BS528" s="15"/>
      <c r="BT528" s="15"/>
      <c r="BU528" s="15"/>
      <c r="BV528" s="15"/>
      <c r="BW528" s="15"/>
      <c r="BX528" s="15"/>
      <c r="BY528" s="15"/>
      <c r="BZ528" s="15"/>
      <c r="CA528" s="8"/>
      <c r="CB528" s="8"/>
      <c r="CC528" s="8"/>
      <c r="CD528" s="8"/>
      <c r="CE528" s="8"/>
      <c r="CF528" s="8"/>
      <c r="CG528" s="8"/>
      <c r="CH528" s="8"/>
      <c r="CI528" s="8"/>
      <c r="CJ528" s="8"/>
      <c r="CK528" s="8"/>
      <c r="CL528" s="8"/>
      <c r="CM528" s="15"/>
      <c r="CN528" s="15"/>
      <c r="CO528" s="15"/>
      <c r="CP528" s="15"/>
    </row>
    <row r="529" ht="14.25" customHeight="1">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c r="AB529" s="15"/>
      <c r="AC529" s="15"/>
      <c r="AD529" s="15"/>
      <c r="AE529" s="15"/>
      <c r="AF529" s="15"/>
      <c r="AG529" s="15"/>
      <c r="AH529" s="15"/>
      <c r="AI529" s="15"/>
      <c r="AJ529" s="15"/>
      <c r="AK529" s="15"/>
      <c r="AL529" s="15"/>
      <c r="AM529" s="15"/>
      <c r="AN529" s="15"/>
      <c r="AO529" s="15"/>
      <c r="AP529" s="15"/>
      <c r="AQ529" s="15"/>
      <c r="AR529" s="15"/>
      <c r="AS529" s="15"/>
      <c r="AT529" s="15"/>
      <c r="AU529" s="15"/>
      <c r="AV529" s="15"/>
      <c r="AW529" s="15"/>
      <c r="AX529" s="15"/>
      <c r="AY529" s="15"/>
      <c r="AZ529" s="15"/>
      <c r="BA529" s="15"/>
      <c r="BB529" s="15"/>
      <c r="BC529" s="15"/>
      <c r="BD529" s="15"/>
      <c r="BE529" s="15"/>
      <c r="BF529" s="15"/>
      <c r="BG529" s="15"/>
      <c r="BH529" s="15"/>
      <c r="BI529" s="15"/>
      <c r="BJ529" s="15"/>
      <c r="BK529" s="15"/>
      <c r="BL529" s="15"/>
      <c r="BM529" s="15"/>
      <c r="BN529" s="15"/>
      <c r="BO529" s="15"/>
      <c r="BP529" s="15"/>
      <c r="BQ529" s="15"/>
      <c r="BR529" s="15"/>
      <c r="BS529" s="15"/>
      <c r="BT529" s="15"/>
      <c r="BU529" s="15"/>
      <c r="BV529" s="15"/>
      <c r="BW529" s="15"/>
      <c r="BX529" s="15"/>
      <c r="BY529" s="15"/>
      <c r="BZ529" s="15"/>
      <c r="CA529" s="8"/>
      <c r="CB529" s="8"/>
      <c r="CC529" s="8"/>
      <c r="CD529" s="8"/>
      <c r="CE529" s="8"/>
      <c r="CF529" s="8"/>
      <c r="CG529" s="8"/>
      <c r="CH529" s="8"/>
      <c r="CI529" s="8"/>
      <c r="CJ529" s="8"/>
      <c r="CK529" s="8"/>
      <c r="CL529" s="8"/>
      <c r="CM529" s="15"/>
      <c r="CN529" s="15"/>
      <c r="CO529" s="15"/>
      <c r="CP529" s="15"/>
    </row>
    <row r="530" ht="14.25" customHeight="1">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c r="BC530" s="15"/>
      <c r="BD530" s="15"/>
      <c r="BE530" s="15"/>
      <c r="BF530" s="15"/>
      <c r="BG530" s="15"/>
      <c r="BH530" s="15"/>
      <c r="BI530" s="15"/>
      <c r="BJ530" s="15"/>
      <c r="BK530" s="15"/>
      <c r="BL530" s="15"/>
      <c r="BM530" s="15"/>
      <c r="BN530" s="15"/>
      <c r="BO530" s="15"/>
      <c r="BP530" s="15"/>
      <c r="BQ530" s="15"/>
      <c r="BR530" s="15"/>
      <c r="BS530" s="15"/>
      <c r="BT530" s="15"/>
      <c r="BU530" s="15"/>
      <c r="BV530" s="15"/>
      <c r="BW530" s="15"/>
      <c r="BX530" s="15"/>
      <c r="BY530" s="15"/>
      <c r="BZ530" s="15"/>
      <c r="CA530" s="8"/>
      <c r="CB530" s="8"/>
      <c r="CC530" s="8"/>
      <c r="CD530" s="8"/>
      <c r="CE530" s="8"/>
      <c r="CF530" s="8"/>
      <c r="CG530" s="8"/>
      <c r="CH530" s="8"/>
      <c r="CI530" s="8"/>
      <c r="CJ530" s="8"/>
      <c r="CK530" s="8"/>
      <c r="CL530" s="8"/>
      <c r="CM530" s="15"/>
      <c r="CN530" s="15"/>
      <c r="CO530" s="15"/>
      <c r="CP530" s="15"/>
    </row>
    <row r="531" ht="14.25" customHeight="1">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c r="AB531" s="15"/>
      <c r="AC531" s="15"/>
      <c r="AD531" s="15"/>
      <c r="AE531" s="15"/>
      <c r="AF531" s="15"/>
      <c r="AG531" s="15"/>
      <c r="AH531" s="15"/>
      <c r="AI531" s="15"/>
      <c r="AJ531" s="15"/>
      <c r="AK531" s="15"/>
      <c r="AL531" s="15"/>
      <c r="AM531" s="15"/>
      <c r="AN531" s="15"/>
      <c r="AO531" s="15"/>
      <c r="AP531" s="15"/>
      <c r="AQ531" s="15"/>
      <c r="AR531" s="15"/>
      <c r="AS531" s="15"/>
      <c r="AT531" s="15"/>
      <c r="AU531" s="15"/>
      <c r="AV531" s="15"/>
      <c r="AW531" s="15"/>
      <c r="AX531" s="15"/>
      <c r="AY531" s="15"/>
      <c r="AZ531" s="15"/>
      <c r="BA531" s="15"/>
      <c r="BB531" s="15"/>
      <c r="BC531" s="15"/>
      <c r="BD531" s="15"/>
      <c r="BE531" s="15"/>
      <c r="BF531" s="15"/>
      <c r="BG531" s="15"/>
      <c r="BH531" s="15"/>
      <c r="BI531" s="15"/>
      <c r="BJ531" s="15"/>
      <c r="BK531" s="15"/>
      <c r="BL531" s="15"/>
      <c r="BM531" s="15"/>
      <c r="BN531" s="15"/>
      <c r="BO531" s="15"/>
      <c r="BP531" s="15"/>
      <c r="BQ531" s="15"/>
      <c r="BR531" s="15"/>
      <c r="BS531" s="15"/>
      <c r="BT531" s="15"/>
      <c r="BU531" s="15"/>
      <c r="BV531" s="15"/>
      <c r="BW531" s="15"/>
      <c r="BX531" s="15"/>
      <c r="BY531" s="15"/>
      <c r="BZ531" s="15"/>
      <c r="CA531" s="8"/>
      <c r="CB531" s="8"/>
      <c r="CC531" s="8"/>
      <c r="CD531" s="8"/>
      <c r="CE531" s="8"/>
      <c r="CF531" s="8"/>
      <c r="CG531" s="8"/>
      <c r="CH531" s="8"/>
      <c r="CI531" s="8"/>
      <c r="CJ531" s="8"/>
      <c r="CK531" s="8"/>
      <c r="CL531" s="8"/>
      <c r="CM531" s="15"/>
      <c r="CN531" s="15"/>
      <c r="CO531" s="15"/>
      <c r="CP531" s="15"/>
    </row>
    <row r="532" ht="14.25" customHeight="1">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c r="BC532" s="15"/>
      <c r="BD532" s="15"/>
      <c r="BE532" s="15"/>
      <c r="BF532" s="15"/>
      <c r="BG532" s="15"/>
      <c r="BH532" s="15"/>
      <c r="BI532" s="15"/>
      <c r="BJ532" s="15"/>
      <c r="BK532" s="15"/>
      <c r="BL532" s="15"/>
      <c r="BM532" s="15"/>
      <c r="BN532" s="15"/>
      <c r="BO532" s="15"/>
      <c r="BP532" s="15"/>
      <c r="BQ532" s="15"/>
      <c r="BR532" s="15"/>
      <c r="BS532" s="15"/>
      <c r="BT532" s="15"/>
      <c r="BU532" s="15"/>
      <c r="BV532" s="15"/>
      <c r="BW532" s="15"/>
      <c r="BX532" s="15"/>
      <c r="BY532" s="15"/>
      <c r="BZ532" s="15"/>
      <c r="CA532" s="8"/>
      <c r="CB532" s="8"/>
      <c r="CC532" s="8"/>
      <c r="CD532" s="8"/>
      <c r="CE532" s="8"/>
      <c r="CF532" s="8"/>
      <c r="CG532" s="8"/>
      <c r="CH532" s="8"/>
      <c r="CI532" s="8"/>
      <c r="CJ532" s="8"/>
      <c r="CK532" s="8"/>
      <c r="CL532" s="8"/>
      <c r="CM532" s="15"/>
      <c r="CN532" s="15"/>
      <c r="CO532" s="15"/>
      <c r="CP532" s="15"/>
    </row>
    <row r="533" ht="14.25" customHeight="1">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c r="AG533" s="15"/>
      <c r="AH533" s="15"/>
      <c r="AI533" s="15"/>
      <c r="AJ533" s="15"/>
      <c r="AK533" s="15"/>
      <c r="AL533" s="15"/>
      <c r="AM533" s="15"/>
      <c r="AN533" s="15"/>
      <c r="AO533" s="15"/>
      <c r="AP533" s="15"/>
      <c r="AQ533" s="15"/>
      <c r="AR533" s="15"/>
      <c r="AS533" s="15"/>
      <c r="AT533" s="15"/>
      <c r="AU533" s="15"/>
      <c r="AV533" s="15"/>
      <c r="AW533" s="15"/>
      <c r="AX533" s="15"/>
      <c r="AY533" s="15"/>
      <c r="AZ533" s="15"/>
      <c r="BA533" s="15"/>
      <c r="BB533" s="15"/>
      <c r="BC533" s="15"/>
      <c r="BD533" s="15"/>
      <c r="BE533" s="15"/>
      <c r="BF533" s="15"/>
      <c r="BG533" s="15"/>
      <c r="BH533" s="15"/>
      <c r="BI533" s="15"/>
      <c r="BJ533" s="15"/>
      <c r="BK533" s="15"/>
      <c r="BL533" s="15"/>
      <c r="BM533" s="15"/>
      <c r="BN533" s="15"/>
      <c r="BO533" s="15"/>
      <c r="BP533" s="15"/>
      <c r="BQ533" s="15"/>
      <c r="BR533" s="15"/>
      <c r="BS533" s="15"/>
      <c r="BT533" s="15"/>
      <c r="BU533" s="15"/>
      <c r="BV533" s="15"/>
      <c r="BW533" s="15"/>
      <c r="BX533" s="15"/>
      <c r="BY533" s="15"/>
      <c r="BZ533" s="15"/>
      <c r="CA533" s="8"/>
      <c r="CB533" s="8"/>
      <c r="CC533" s="8"/>
      <c r="CD533" s="8"/>
      <c r="CE533" s="8"/>
      <c r="CF533" s="8"/>
      <c r="CG533" s="8"/>
      <c r="CH533" s="8"/>
      <c r="CI533" s="8"/>
      <c r="CJ533" s="8"/>
      <c r="CK533" s="8"/>
      <c r="CL533" s="8"/>
      <c r="CM533" s="15"/>
      <c r="CN533" s="15"/>
      <c r="CO533" s="15"/>
      <c r="CP533" s="15"/>
    </row>
    <row r="534" ht="14.25" customHeight="1">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c r="BC534" s="15"/>
      <c r="BD534" s="15"/>
      <c r="BE534" s="15"/>
      <c r="BF534" s="15"/>
      <c r="BG534" s="15"/>
      <c r="BH534" s="15"/>
      <c r="BI534" s="15"/>
      <c r="BJ534" s="15"/>
      <c r="BK534" s="15"/>
      <c r="BL534" s="15"/>
      <c r="BM534" s="15"/>
      <c r="BN534" s="15"/>
      <c r="BO534" s="15"/>
      <c r="BP534" s="15"/>
      <c r="BQ534" s="15"/>
      <c r="BR534" s="15"/>
      <c r="BS534" s="15"/>
      <c r="BT534" s="15"/>
      <c r="BU534" s="15"/>
      <c r="BV534" s="15"/>
      <c r="BW534" s="15"/>
      <c r="BX534" s="15"/>
      <c r="BY534" s="15"/>
      <c r="BZ534" s="15"/>
      <c r="CA534" s="8"/>
      <c r="CB534" s="8"/>
      <c r="CC534" s="8"/>
      <c r="CD534" s="8"/>
      <c r="CE534" s="8"/>
      <c r="CF534" s="8"/>
      <c r="CG534" s="8"/>
      <c r="CH534" s="8"/>
      <c r="CI534" s="8"/>
      <c r="CJ534" s="8"/>
      <c r="CK534" s="8"/>
      <c r="CL534" s="8"/>
      <c r="CM534" s="15"/>
      <c r="CN534" s="15"/>
      <c r="CO534" s="15"/>
      <c r="CP534" s="15"/>
    </row>
    <row r="535" ht="14.25" customHeight="1">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c r="AG535" s="15"/>
      <c r="AH535" s="15"/>
      <c r="AI535" s="15"/>
      <c r="AJ535" s="15"/>
      <c r="AK535" s="15"/>
      <c r="AL535" s="15"/>
      <c r="AM535" s="15"/>
      <c r="AN535" s="15"/>
      <c r="AO535" s="15"/>
      <c r="AP535" s="15"/>
      <c r="AQ535" s="15"/>
      <c r="AR535" s="15"/>
      <c r="AS535" s="15"/>
      <c r="AT535" s="15"/>
      <c r="AU535" s="15"/>
      <c r="AV535" s="15"/>
      <c r="AW535" s="15"/>
      <c r="AX535" s="15"/>
      <c r="AY535" s="15"/>
      <c r="AZ535" s="15"/>
      <c r="BA535" s="15"/>
      <c r="BB535" s="15"/>
      <c r="BC535" s="15"/>
      <c r="BD535" s="15"/>
      <c r="BE535" s="15"/>
      <c r="BF535" s="15"/>
      <c r="BG535" s="15"/>
      <c r="BH535" s="15"/>
      <c r="BI535" s="15"/>
      <c r="BJ535" s="15"/>
      <c r="BK535" s="15"/>
      <c r="BL535" s="15"/>
      <c r="BM535" s="15"/>
      <c r="BN535" s="15"/>
      <c r="BO535" s="15"/>
      <c r="BP535" s="15"/>
      <c r="BQ535" s="15"/>
      <c r="BR535" s="15"/>
      <c r="BS535" s="15"/>
      <c r="BT535" s="15"/>
      <c r="BU535" s="15"/>
      <c r="BV535" s="15"/>
      <c r="BW535" s="15"/>
      <c r="BX535" s="15"/>
      <c r="BY535" s="15"/>
      <c r="BZ535" s="15"/>
      <c r="CA535" s="8"/>
      <c r="CB535" s="8"/>
      <c r="CC535" s="8"/>
      <c r="CD535" s="8"/>
      <c r="CE535" s="8"/>
      <c r="CF535" s="8"/>
      <c r="CG535" s="8"/>
      <c r="CH535" s="8"/>
      <c r="CI535" s="8"/>
      <c r="CJ535" s="8"/>
      <c r="CK535" s="8"/>
      <c r="CL535" s="8"/>
      <c r="CM535" s="15"/>
      <c r="CN535" s="15"/>
      <c r="CO535" s="15"/>
      <c r="CP535" s="15"/>
    </row>
    <row r="536" ht="14.25" customHeight="1">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c r="BC536" s="15"/>
      <c r="BD536" s="15"/>
      <c r="BE536" s="15"/>
      <c r="BF536" s="15"/>
      <c r="BG536" s="15"/>
      <c r="BH536" s="15"/>
      <c r="BI536" s="15"/>
      <c r="BJ536" s="15"/>
      <c r="BK536" s="15"/>
      <c r="BL536" s="15"/>
      <c r="BM536" s="15"/>
      <c r="BN536" s="15"/>
      <c r="BO536" s="15"/>
      <c r="BP536" s="15"/>
      <c r="BQ536" s="15"/>
      <c r="BR536" s="15"/>
      <c r="BS536" s="15"/>
      <c r="BT536" s="15"/>
      <c r="BU536" s="15"/>
      <c r="BV536" s="15"/>
      <c r="BW536" s="15"/>
      <c r="BX536" s="15"/>
      <c r="BY536" s="15"/>
      <c r="BZ536" s="15"/>
      <c r="CA536" s="8"/>
      <c r="CB536" s="8"/>
      <c r="CC536" s="8"/>
      <c r="CD536" s="8"/>
      <c r="CE536" s="8"/>
      <c r="CF536" s="8"/>
      <c r="CG536" s="8"/>
      <c r="CH536" s="8"/>
      <c r="CI536" s="8"/>
      <c r="CJ536" s="8"/>
      <c r="CK536" s="8"/>
      <c r="CL536" s="8"/>
      <c r="CM536" s="15"/>
      <c r="CN536" s="15"/>
      <c r="CO536" s="15"/>
      <c r="CP536" s="15"/>
    </row>
    <row r="537" ht="14.25" customHeight="1">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c r="AG537" s="15"/>
      <c r="AH537" s="15"/>
      <c r="AI537" s="15"/>
      <c r="AJ537" s="15"/>
      <c r="AK537" s="15"/>
      <c r="AL537" s="15"/>
      <c r="AM537" s="15"/>
      <c r="AN537" s="15"/>
      <c r="AO537" s="15"/>
      <c r="AP537" s="15"/>
      <c r="AQ537" s="15"/>
      <c r="AR537" s="15"/>
      <c r="AS537" s="15"/>
      <c r="AT537" s="15"/>
      <c r="AU537" s="15"/>
      <c r="AV537" s="15"/>
      <c r="AW537" s="15"/>
      <c r="AX537" s="15"/>
      <c r="AY537" s="15"/>
      <c r="AZ537" s="15"/>
      <c r="BA537" s="15"/>
      <c r="BB537" s="15"/>
      <c r="BC537" s="15"/>
      <c r="BD537" s="15"/>
      <c r="BE537" s="15"/>
      <c r="BF537" s="15"/>
      <c r="BG537" s="15"/>
      <c r="BH537" s="15"/>
      <c r="BI537" s="15"/>
      <c r="BJ537" s="15"/>
      <c r="BK537" s="15"/>
      <c r="BL537" s="15"/>
      <c r="BM537" s="15"/>
      <c r="BN537" s="15"/>
      <c r="BO537" s="15"/>
      <c r="BP537" s="15"/>
      <c r="BQ537" s="15"/>
      <c r="BR537" s="15"/>
      <c r="BS537" s="15"/>
      <c r="BT537" s="15"/>
      <c r="BU537" s="15"/>
      <c r="BV537" s="15"/>
      <c r="BW537" s="15"/>
      <c r="BX537" s="15"/>
      <c r="BY537" s="15"/>
      <c r="BZ537" s="15"/>
      <c r="CA537" s="8"/>
      <c r="CB537" s="8"/>
      <c r="CC537" s="8"/>
      <c r="CD537" s="8"/>
      <c r="CE537" s="8"/>
      <c r="CF537" s="8"/>
      <c r="CG537" s="8"/>
      <c r="CH537" s="8"/>
      <c r="CI537" s="8"/>
      <c r="CJ537" s="8"/>
      <c r="CK537" s="8"/>
      <c r="CL537" s="8"/>
      <c r="CM537" s="15"/>
      <c r="CN537" s="15"/>
      <c r="CO537" s="15"/>
      <c r="CP537" s="15"/>
    </row>
    <row r="538" ht="14.25" customHeight="1">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c r="BC538" s="15"/>
      <c r="BD538" s="15"/>
      <c r="BE538" s="15"/>
      <c r="BF538" s="15"/>
      <c r="BG538" s="15"/>
      <c r="BH538" s="15"/>
      <c r="BI538" s="15"/>
      <c r="BJ538" s="15"/>
      <c r="BK538" s="15"/>
      <c r="BL538" s="15"/>
      <c r="BM538" s="15"/>
      <c r="BN538" s="15"/>
      <c r="BO538" s="15"/>
      <c r="BP538" s="15"/>
      <c r="BQ538" s="15"/>
      <c r="BR538" s="15"/>
      <c r="BS538" s="15"/>
      <c r="BT538" s="15"/>
      <c r="BU538" s="15"/>
      <c r="BV538" s="15"/>
      <c r="BW538" s="15"/>
      <c r="BX538" s="15"/>
      <c r="BY538" s="15"/>
      <c r="BZ538" s="15"/>
      <c r="CA538" s="8"/>
      <c r="CB538" s="8"/>
      <c r="CC538" s="8"/>
      <c r="CD538" s="8"/>
      <c r="CE538" s="8"/>
      <c r="CF538" s="8"/>
      <c r="CG538" s="8"/>
      <c r="CH538" s="8"/>
      <c r="CI538" s="8"/>
      <c r="CJ538" s="8"/>
      <c r="CK538" s="8"/>
      <c r="CL538" s="8"/>
      <c r="CM538" s="15"/>
      <c r="CN538" s="15"/>
      <c r="CO538" s="15"/>
      <c r="CP538" s="15"/>
    </row>
    <row r="539" ht="14.25" customHeight="1">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c r="AB539" s="15"/>
      <c r="AC539" s="15"/>
      <c r="AD539" s="15"/>
      <c r="AE539" s="15"/>
      <c r="AF539" s="15"/>
      <c r="AG539" s="15"/>
      <c r="AH539" s="15"/>
      <c r="AI539" s="15"/>
      <c r="AJ539" s="15"/>
      <c r="AK539" s="15"/>
      <c r="AL539" s="15"/>
      <c r="AM539" s="15"/>
      <c r="AN539" s="15"/>
      <c r="AO539" s="15"/>
      <c r="AP539" s="15"/>
      <c r="AQ539" s="15"/>
      <c r="AR539" s="15"/>
      <c r="AS539" s="15"/>
      <c r="AT539" s="15"/>
      <c r="AU539" s="15"/>
      <c r="AV539" s="15"/>
      <c r="AW539" s="15"/>
      <c r="AX539" s="15"/>
      <c r="AY539" s="15"/>
      <c r="AZ539" s="15"/>
      <c r="BA539" s="15"/>
      <c r="BB539" s="15"/>
      <c r="BC539" s="15"/>
      <c r="BD539" s="15"/>
      <c r="BE539" s="15"/>
      <c r="BF539" s="15"/>
      <c r="BG539" s="15"/>
      <c r="BH539" s="15"/>
      <c r="BI539" s="15"/>
      <c r="BJ539" s="15"/>
      <c r="BK539" s="15"/>
      <c r="BL539" s="15"/>
      <c r="BM539" s="15"/>
      <c r="BN539" s="15"/>
      <c r="BO539" s="15"/>
      <c r="BP539" s="15"/>
      <c r="BQ539" s="15"/>
      <c r="BR539" s="15"/>
      <c r="BS539" s="15"/>
      <c r="BT539" s="15"/>
      <c r="BU539" s="15"/>
      <c r="BV539" s="15"/>
      <c r="BW539" s="15"/>
      <c r="BX539" s="15"/>
      <c r="BY539" s="15"/>
      <c r="BZ539" s="15"/>
      <c r="CA539" s="8"/>
      <c r="CB539" s="8"/>
      <c r="CC539" s="8"/>
      <c r="CD539" s="8"/>
      <c r="CE539" s="8"/>
      <c r="CF539" s="8"/>
      <c r="CG539" s="8"/>
      <c r="CH539" s="8"/>
      <c r="CI539" s="8"/>
      <c r="CJ539" s="8"/>
      <c r="CK539" s="8"/>
      <c r="CL539" s="8"/>
      <c r="CM539" s="15"/>
      <c r="CN539" s="15"/>
      <c r="CO539" s="15"/>
      <c r="CP539" s="15"/>
    </row>
    <row r="540" ht="14.25" customHeight="1">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c r="BC540" s="15"/>
      <c r="BD540" s="15"/>
      <c r="BE540" s="15"/>
      <c r="BF540" s="15"/>
      <c r="BG540" s="15"/>
      <c r="BH540" s="15"/>
      <c r="BI540" s="15"/>
      <c r="BJ540" s="15"/>
      <c r="BK540" s="15"/>
      <c r="BL540" s="15"/>
      <c r="BM540" s="15"/>
      <c r="BN540" s="15"/>
      <c r="BO540" s="15"/>
      <c r="BP540" s="15"/>
      <c r="BQ540" s="15"/>
      <c r="BR540" s="15"/>
      <c r="BS540" s="15"/>
      <c r="BT540" s="15"/>
      <c r="BU540" s="15"/>
      <c r="BV540" s="15"/>
      <c r="BW540" s="15"/>
      <c r="BX540" s="15"/>
      <c r="BY540" s="15"/>
      <c r="BZ540" s="15"/>
      <c r="CA540" s="8"/>
      <c r="CB540" s="8"/>
      <c r="CC540" s="8"/>
      <c r="CD540" s="8"/>
      <c r="CE540" s="8"/>
      <c r="CF540" s="8"/>
      <c r="CG540" s="8"/>
      <c r="CH540" s="8"/>
      <c r="CI540" s="8"/>
      <c r="CJ540" s="8"/>
      <c r="CK540" s="8"/>
      <c r="CL540" s="8"/>
      <c r="CM540" s="15"/>
      <c r="CN540" s="15"/>
      <c r="CO540" s="15"/>
      <c r="CP540" s="15"/>
    </row>
    <row r="541" ht="14.25" customHeight="1">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c r="AY541" s="15"/>
      <c r="AZ541" s="15"/>
      <c r="BA541" s="15"/>
      <c r="BB541" s="15"/>
      <c r="BC541" s="15"/>
      <c r="BD541" s="15"/>
      <c r="BE541" s="15"/>
      <c r="BF541" s="15"/>
      <c r="BG541" s="15"/>
      <c r="BH541" s="15"/>
      <c r="BI541" s="15"/>
      <c r="BJ541" s="15"/>
      <c r="BK541" s="15"/>
      <c r="BL541" s="15"/>
      <c r="BM541" s="15"/>
      <c r="BN541" s="15"/>
      <c r="BO541" s="15"/>
      <c r="BP541" s="15"/>
      <c r="BQ541" s="15"/>
      <c r="BR541" s="15"/>
      <c r="BS541" s="15"/>
      <c r="BT541" s="15"/>
      <c r="BU541" s="15"/>
      <c r="BV541" s="15"/>
      <c r="BW541" s="15"/>
      <c r="BX541" s="15"/>
      <c r="BY541" s="15"/>
      <c r="BZ541" s="15"/>
      <c r="CA541" s="8"/>
      <c r="CB541" s="8"/>
      <c r="CC541" s="8"/>
      <c r="CD541" s="8"/>
      <c r="CE541" s="8"/>
      <c r="CF541" s="8"/>
      <c r="CG541" s="8"/>
      <c r="CH541" s="8"/>
      <c r="CI541" s="8"/>
      <c r="CJ541" s="8"/>
      <c r="CK541" s="8"/>
      <c r="CL541" s="8"/>
      <c r="CM541" s="15"/>
      <c r="CN541" s="15"/>
      <c r="CO541" s="15"/>
      <c r="CP541" s="15"/>
    </row>
    <row r="542" ht="14.25" customHeight="1">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c r="BC542" s="15"/>
      <c r="BD542" s="15"/>
      <c r="BE542" s="15"/>
      <c r="BF542" s="15"/>
      <c r="BG542" s="15"/>
      <c r="BH542" s="15"/>
      <c r="BI542" s="15"/>
      <c r="BJ542" s="15"/>
      <c r="BK542" s="15"/>
      <c r="BL542" s="15"/>
      <c r="BM542" s="15"/>
      <c r="BN542" s="15"/>
      <c r="BO542" s="15"/>
      <c r="BP542" s="15"/>
      <c r="BQ542" s="15"/>
      <c r="BR542" s="15"/>
      <c r="BS542" s="15"/>
      <c r="BT542" s="15"/>
      <c r="BU542" s="15"/>
      <c r="BV542" s="15"/>
      <c r="BW542" s="15"/>
      <c r="BX542" s="15"/>
      <c r="BY542" s="15"/>
      <c r="BZ542" s="15"/>
      <c r="CA542" s="8"/>
      <c r="CB542" s="8"/>
      <c r="CC542" s="8"/>
      <c r="CD542" s="8"/>
      <c r="CE542" s="8"/>
      <c r="CF542" s="8"/>
      <c r="CG542" s="8"/>
      <c r="CH542" s="8"/>
      <c r="CI542" s="8"/>
      <c r="CJ542" s="8"/>
      <c r="CK542" s="8"/>
      <c r="CL542" s="8"/>
      <c r="CM542" s="15"/>
      <c r="CN542" s="15"/>
      <c r="CO542" s="15"/>
      <c r="CP542" s="15"/>
    </row>
    <row r="543" ht="14.25" customHeight="1">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c r="AG543" s="15"/>
      <c r="AH543" s="15"/>
      <c r="AI543" s="15"/>
      <c r="AJ543" s="15"/>
      <c r="AK543" s="15"/>
      <c r="AL543" s="15"/>
      <c r="AM543" s="15"/>
      <c r="AN543" s="15"/>
      <c r="AO543" s="15"/>
      <c r="AP543" s="15"/>
      <c r="AQ543" s="15"/>
      <c r="AR543" s="15"/>
      <c r="AS543" s="15"/>
      <c r="AT543" s="15"/>
      <c r="AU543" s="15"/>
      <c r="AV543" s="15"/>
      <c r="AW543" s="15"/>
      <c r="AX543" s="15"/>
      <c r="AY543" s="15"/>
      <c r="AZ543" s="15"/>
      <c r="BA543" s="15"/>
      <c r="BB543" s="15"/>
      <c r="BC543" s="15"/>
      <c r="BD543" s="15"/>
      <c r="BE543" s="15"/>
      <c r="BF543" s="15"/>
      <c r="BG543" s="15"/>
      <c r="BH543" s="15"/>
      <c r="BI543" s="15"/>
      <c r="BJ543" s="15"/>
      <c r="BK543" s="15"/>
      <c r="BL543" s="15"/>
      <c r="BM543" s="15"/>
      <c r="BN543" s="15"/>
      <c r="BO543" s="15"/>
      <c r="BP543" s="15"/>
      <c r="BQ543" s="15"/>
      <c r="BR543" s="15"/>
      <c r="BS543" s="15"/>
      <c r="BT543" s="15"/>
      <c r="BU543" s="15"/>
      <c r="BV543" s="15"/>
      <c r="BW543" s="15"/>
      <c r="BX543" s="15"/>
      <c r="BY543" s="15"/>
      <c r="BZ543" s="15"/>
      <c r="CA543" s="8"/>
      <c r="CB543" s="8"/>
      <c r="CC543" s="8"/>
      <c r="CD543" s="8"/>
      <c r="CE543" s="8"/>
      <c r="CF543" s="8"/>
      <c r="CG543" s="8"/>
      <c r="CH543" s="8"/>
      <c r="CI543" s="8"/>
      <c r="CJ543" s="8"/>
      <c r="CK543" s="8"/>
      <c r="CL543" s="8"/>
      <c r="CM543" s="15"/>
      <c r="CN543" s="15"/>
      <c r="CO543" s="15"/>
      <c r="CP543" s="15"/>
    </row>
    <row r="544" ht="14.25" customHeight="1">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c r="BC544" s="15"/>
      <c r="BD544" s="15"/>
      <c r="BE544" s="15"/>
      <c r="BF544" s="15"/>
      <c r="BG544" s="15"/>
      <c r="BH544" s="15"/>
      <c r="BI544" s="15"/>
      <c r="BJ544" s="15"/>
      <c r="BK544" s="15"/>
      <c r="BL544" s="15"/>
      <c r="BM544" s="15"/>
      <c r="BN544" s="15"/>
      <c r="BO544" s="15"/>
      <c r="BP544" s="15"/>
      <c r="BQ544" s="15"/>
      <c r="BR544" s="15"/>
      <c r="BS544" s="15"/>
      <c r="BT544" s="15"/>
      <c r="BU544" s="15"/>
      <c r="BV544" s="15"/>
      <c r="BW544" s="15"/>
      <c r="BX544" s="15"/>
      <c r="BY544" s="15"/>
      <c r="BZ544" s="15"/>
      <c r="CA544" s="8"/>
      <c r="CB544" s="8"/>
      <c r="CC544" s="8"/>
      <c r="CD544" s="8"/>
      <c r="CE544" s="8"/>
      <c r="CF544" s="8"/>
      <c r="CG544" s="8"/>
      <c r="CH544" s="8"/>
      <c r="CI544" s="8"/>
      <c r="CJ544" s="8"/>
      <c r="CK544" s="8"/>
      <c r="CL544" s="8"/>
      <c r="CM544" s="15"/>
      <c r="CN544" s="15"/>
      <c r="CO544" s="15"/>
      <c r="CP544" s="15"/>
    </row>
    <row r="545" ht="14.25" customHeight="1">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c r="AG545" s="15"/>
      <c r="AH545" s="15"/>
      <c r="AI545" s="15"/>
      <c r="AJ545" s="15"/>
      <c r="AK545" s="15"/>
      <c r="AL545" s="15"/>
      <c r="AM545" s="15"/>
      <c r="AN545" s="15"/>
      <c r="AO545" s="15"/>
      <c r="AP545" s="15"/>
      <c r="AQ545" s="15"/>
      <c r="AR545" s="15"/>
      <c r="AS545" s="15"/>
      <c r="AT545" s="15"/>
      <c r="AU545" s="15"/>
      <c r="AV545" s="15"/>
      <c r="AW545" s="15"/>
      <c r="AX545" s="15"/>
      <c r="AY545" s="15"/>
      <c r="AZ545" s="15"/>
      <c r="BA545" s="15"/>
      <c r="BB545" s="15"/>
      <c r="BC545" s="15"/>
      <c r="BD545" s="15"/>
      <c r="BE545" s="15"/>
      <c r="BF545" s="15"/>
      <c r="BG545" s="15"/>
      <c r="BH545" s="15"/>
      <c r="BI545" s="15"/>
      <c r="BJ545" s="15"/>
      <c r="BK545" s="15"/>
      <c r="BL545" s="15"/>
      <c r="BM545" s="15"/>
      <c r="BN545" s="15"/>
      <c r="BO545" s="15"/>
      <c r="BP545" s="15"/>
      <c r="BQ545" s="15"/>
      <c r="BR545" s="15"/>
      <c r="BS545" s="15"/>
      <c r="BT545" s="15"/>
      <c r="BU545" s="15"/>
      <c r="BV545" s="15"/>
      <c r="BW545" s="15"/>
      <c r="BX545" s="15"/>
      <c r="BY545" s="15"/>
      <c r="BZ545" s="15"/>
      <c r="CA545" s="8"/>
      <c r="CB545" s="8"/>
      <c r="CC545" s="8"/>
      <c r="CD545" s="8"/>
      <c r="CE545" s="8"/>
      <c r="CF545" s="8"/>
      <c r="CG545" s="8"/>
      <c r="CH545" s="8"/>
      <c r="CI545" s="8"/>
      <c r="CJ545" s="8"/>
      <c r="CK545" s="8"/>
      <c r="CL545" s="8"/>
      <c r="CM545" s="15"/>
      <c r="CN545" s="15"/>
      <c r="CO545" s="15"/>
      <c r="CP545" s="15"/>
    </row>
    <row r="546" ht="14.25" customHeight="1">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c r="BC546" s="15"/>
      <c r="BD546" s="15"/>
      <c r="BE546" s="15"/>
      <c r="BF546" s="15"/>
      <c r="BG546" s="15"/>
      <c r="BH546" s="15"/>
      <c r="BI546" s="15"/>
      <c r="BJ546" s="15"/>
      <c r="BK546" s="15"/>
      <c r="BL546" s="15"/>
      <c r="BM546" s="15"/>
      <c r="BN546" s="15"/>
      <c r="BO546" s="15"/>
      <c r="BP546" s="15"/>
      <c r="BQ546" s="15"/>
      <c r="BR546" s="15"/>
      <c r="BS546" s="15"/>
      <c r="BT546" s="15"/>
      <c r="BU546" s="15"/>
      <c r="BV546" s="15"/>
      <c r="BW546" s="15"/>
      <c r="BX546" s="15"/>
      <c r="BY546" s="15"/>
      <c r="BZ546" s="15"/>
      <c r="CA546" s="8"/>
      <c r="CB546" s="8"/>
      <c r="CC546" s="8"/>
      <c r="CD546" s="8"/>
      <c r="CE546" s="8"/>
      <c r="CF546" s="8"/>
      <c r="CG546" s="8"/>
      <c r="CH546" s="8"/>
      <c r="CI546" s="8"/>
      <c r="CJ546" s="8"/>
      <c r="CK546" s="8"/>
      <c r="CL546" s="8"/>
      <c r="CM546" s="15"/>
      <c r="CN546" s="15"/>
      <c r="CO546" s="15"/>
      <c r="CP546" s="15"/>
    </row>
    <row r="547" ht="14.25" customHeight="1">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c r="AG547" s="15"/>
      <c r="AH547" s="15"/>
      <c r="AI547" s="15"/>
      <c r="AJ547" s="15"/>
      <c r="AK547" s="15"/>
      <c r="AL547" s="15"/>
      <c r="AM547" s="15"/>
      <c r="AN547" s="15"/>
      <c r="AO547" s="15"/>
      <c r="AP547" s="15"/>
      <c r="AQ547" s="15"/>
      <c r="AR547" s="15"/>
      <c r="AS547" s="15"/>
      <c r="AT547" s="15"/>
      <c r="AU547" s="15"/>
      <c r="AV547" s="15"/>
      <c r="AW547" s="15"/>
      <c r="AX547" s="15"/>
      <c r="AY547" s="15"/>
      <c r="AZ547" s="15"/>
      <c r="BA547" s="15"/>
      <c r="BB547" s="15"/>
      <c r="BC547" s="15"/>
      <c r="BD547" s="15"/>
      <c r="BE547" s="15"/>
      <c r="BF547" s="15"/>
      <c r="BG547" s="15"/>
      <c r="BH547" s="15"/>
      <c r="BI547" s="15"/>
      <c r="BJ547" s="15"/>
      <c r="BK547" s="15"/>
      <c r="BL547" s="15"/>
      <c r="BM547" s="15"/>
      <c r="BN547" s="15"/>
      <c r="BO547" s="15"/>
      <c r="BP547" s="15"/>
      <c r="BQ547" s="15"/>
      <c r="BR547" s="15"/>
      <c r="BS547" s="15"/>
      <c r="BT547" s="15"/>
      <c r="BU547" s="15"/>
      <c r="BV547" s="15"/>
      <c r="BW547" s="15"/>
      <c r="BX547" s="15"/>
      <c r="BY547" s="15"/>
      <c r="BZ547" s="15"/>
      <c r="CA547" s="8"/>
      <c r="CB547" s="8"/>
      <c r="CC547" s="8"/>
      <c r="CD547" s="8"/>
      <c r="CE547" s="8"/>
      <c r="CF547" s="8"/>
      <c r="CG547" s="8"/>
      <c r="CH547" s="8"/>
      <c r="CI547" s="8"/>
      <c r="CJ547" s="8"/>
      <c r="CK547" s="8"/>
      <c r="CL547" s="8"/>
      <c r="CM547" s="15"/>
      <c r="CN547" s="15"/>
      <c r="CO547" s="15"/>
      <c r="CP547" s="15"/>
    </row>
    <row r="548" ht="14.25" customHeight="1">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c r="BC548" s="15"/>
      <c r="BD548" s="15"/>
      <c r="BE548" s="15"/>
      <c r="BF548" s="15"/>
      <c r="BG548" s="15"/>
      <c r="BH548" s="15"/>
      <c r="BI548" s="15"/>
      <c r="BJ548" s="15"/>
      <c r="BK548" s="15"/>
      <c r="BL548" s="15"/>
      <c r="BM548" s="15"/>
      <c r="BN548" s="15"/>
      <c r="BO548" s="15"/>
      <c r="BP548" s="15"/>
      <c r="BQ548" s="15"/>
      <c r="BR548" s="15"/>
      <c r="BS548" s="15"/>
      <c r="BT548" s="15"/>
      <c r="BU548" s="15"/>
      <c r="BV548" s="15"/>
      <c r="BW548" s="15"/>
      <c r="BX548" s="15"/>
      <c r="BY548" s="15"/>
      <c r="BZ548" s="15"/>
      <c r="CA548" s="8"/>
      <c r="CB548" s="8"/>
      <c r="CC548" s="8"/>
      <c r="CD548" s="8"/>
      <c r="CE548" s="8"/>
      <c r="CF548" s="8"/>
      <c r="CG548" s="8"/>
      <c r="CH548" s="8"/>
      <c r="CI548" s="8"/>
      <c r="CJ548" s="8"/>
      <c r="CK548" s="8"/>
      <c r="CL548" s="8"/>
      <c r="CM548" s="15"/>
      <c r="CN548" s="15"/>
      <c r="CO548" s="15"/>
      <c r="CP548" s="15"/>
    </row>
    <row r="549" ht="14.25" customHeight="1">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5"/>
      <c r="BC549" s="15"/>
      <c r="BD549" s="15"/>
      <c r="BE549" s="15"/>
      <c r="BF549" s="15"/>
      <c r="BG549" s="15"/>
      <c r="BH549" s="15"/>
      <c r="BI549" s="15"/>
      <c r="BJ549" s="15"/>
      <c r="BK549" s="15"/>
      <c r="BL549" s="15"/>
      <c r="BM549" s="15"/>
      <c r="BN549" s="15"/>
      <c r="BO549" s="15"/>
      <c r="BP549" s="15"/>
      <c r="BQ549" s="15"/>
      <c r="BR549" s="15"/>
      <c r="BS549" s="15"/>
      <c r="BT549" s="15"/>
      <c r="BU549" s="15"/>
      <c r="BV549" s="15"/>
      <c r="BW549" s="15"/>
      <c r="BX549" s="15"/>
      <c r="BY549" s="15"/>
      <c r="BZ549" s="15"/>
      <c r="CA549" s="8"/>
      <c r="CB549" s="8"/>
      <c r="CC549" s="8"/>
      <c r="CD549" s="8"/>
      <c r="CE549" s="8"/>
      <c r="CF549" s="8"/>
      <c r="CG549" s="8"/>
      <c r="CH549" s="8"/>
      <c r="CI549" s="8"/>
      <c r="CJ549" s="8"/>
      <c r="CK549" s="8"/>
      <c r="CL549" s="8"/>
      <c r="CM549" s="15"/>
      <c r="CN549" s="15"/>
      <c r="CO549" s="15"/>
      <c r="CP549" s="15"/>
    </row>
    <row r="550" ht="14.25" customHeight="1">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c r="BC550" s="15"/>
      <c r="BD550" s="15"/>
      <c r="BE550" s="15"/>
      <c r="BF550" s="15"/>
      <c r="BG550" s="15"/>
      <c r="BH550" s="15"/>
      <c r="BI550" s="15"/>
      <c r="BJ550" s="15"/>
      <c r="BK550" s="15"/>
      <c r="BL550" s="15"/>
      <c r="BM550" s="15"/>
      <c r="BN550" s="15"/>
      <c r="BO550" s="15"/>
      <c r="BP550" s="15"/>
      <c r="BQ550" s="15"/>
      <c r="BR550" s="15"/>
      <c r="BS550" s="15"/>
      <c r="BT550" s="15"/>
      <c r="BU550" s="15"/>
      <c r="BV550" s="15"/>
      <c r="BW550" s="15"/>
      <c r="BX550" s="15"/>
      <c r="BY550" s="15"/>
      <c r="BZ550" s="15"/>
      <c r="CA550" s="8"/>
      <c r="CB550" s="8"/>
      <c r="CC550" s="8"/>
      <c r="CD550" s="8"/>
      <c r="CE550" s="8"/>
      <c r="CF550" s="8"/>
      <c r="CG550" s="8"/>
      <c r="CH550" s="8"/>
      <c r="CI550" s="8"/>
      <c r="CJ550" s="8"/>
      <c r="CK550" s="8"/>
      <c r="CL550" s="8"/>
      <c r="CM550" s="15"/>
      <c r="CN550" s="15"/>
      <c r="CO550" s="15"/>
      <c r="CP550" s="15"/>
    </row>
    <row r="551" ht="14.25" customHeight="1">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c r="AG551" s="15"/>
      <c r="AH551" s="15"/>
      <c r="AI551" s="15"/>
      <c r="AJ551" s="15"/>
      <c r="AK551" s="15"/>
      <c r="AL551" s="15"/>
      <c r="AM551" s="15"/>
      <c r="AN551" s="15"/>
      <c r="AO551" s="15"/>
      <c r="AP551" s="15"/>
      <c r="AQ551" s="15"/>
      <c r="AR551" s="15"/>
      <c r="AS551" s="15"/>
      <c r="AT551" s="15"/>
      <c r="AU551" s="15"/>
      <c r="AV551" s="15"/>
      <c r="AW551" s="15"/>
      <c r="AX551" s="15"/>
      <c r="AY551" s="15"/>
      <c r="AZ551" s="15"/>
      <c r="BA551" s="15"/>
      <c r="BB551" s="15"/>
      <c r="BC551" s="15"/>
      <c r="BD551" s="15"/>
      <c r="BE551" s="15"/>
      <c r="BF551" s="15"/>
      <c r="BG551" s="15"/>
      <c r="BH551" s="15"/>
      <c r="BI551" s="15"/>
      <c r="BJ551" s="15"/>
      <c r="BK551" s="15"/>
      <c r="BL551" s="15"/>
      <c r="BM551" s="15"/>
      <c r="BN551" s="15"/>
      <c r="BO551" s="15"/>
      <c r="BP551" s="15"/>
      <c r="BQ551" s="15"/>
      <c r="BR551" s="15"/>
      <c r="BS551" s="15"/>
      <c r="BT551" s="15"/>
      <c r="BU551" s="15"/>
      <c r="BV551" s="15"/>
      <c r="BW551" s="15"/>
      <c r="BX551" s="15"/>
      <c r="BY551" s="15"/>
      <c r="BZ551" s="15"/>
      <c r="CA551" s="8"/>
      <c r="CB551" s="8"/>
      <c r="CC551" s="8"/>
      <c r="CD551" s="8"/>
      <c r="CE551" s="8"/>
      <c r="CF551" s="8"/>
      <c r="CG551" s="8"/>
      <c r="CH551" s="8"/>
      <c r="CI551" s="8"/>
      <c r="CJ551" s="8"/>
      <c r="CK551" s="8"/>
      <c r="CL551" s="8"/>
      <c r="CM551" s="15"/>
      <c r="CN551" s="15"/>
      <c r="CO551" s="15"/>
      <c r="CP551" s="15"/>
    </row>
    <row r="552" ht="14.25" customHeight="1">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c r="BC552" s="15"/>
      <c r="BD552" s="15"/>
      <c r="BE552" s="15"/>
      <c r="BF552" s="15"/>
      <c r="BG552" s="15"/>
      <c r="BH552" s="15"/>
      <c r="BI552" s="15"/>
      <c r="BJ552" s="15"/>
      <c r="BK552" s="15"/>
      <c r="BL552" s="15"/>
      <c r="BM552" s="15"/>
      <c r="BN552" s="15"/>
      <c r="BO552" s="15"/>
      <c r="BP552" s="15"/>
      <c r="BQ552" s="15"/>
      <c r="BR552" s="15"/>
      <c r="BS552" s="15"/>
      <c r="BT552" s="15"/>
      <c r="BU552" s="15"/>
      <c r="BV552" s="15"/>
      <c r="BW552" s="15"/>
      <c r="BX552" s="15"/>
      <c r="BY552" s="15"/>
      <c r="BZ552" s="15"/>
      <c r="CA552" s="8"/>
      <c r="CB552" s="8"/>
      <c r="CC552" s="8"/>
      <c r="CD552" s="8"/>
      <c r="CE552" s="8"/>
      <c r="CF552" s="8"/>
      <c r="CG552" s="8"/>
      <c r="CH552" s="8"/>
      <c r="CI552" s="8"/>
      <c r="CJ552" s="8"/>
      <c r="CK552" s="8"/>
      <c r="CL552" s="8"/>
      <c r="CM552" s="15"/>
      <c r="CN552" s="15"/>
      <c r="CO552" s="15"/>
      <c r="CP552" s="15"/>
    </row>
    <row r="553" ht="14.25" customHeight="1">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c r="AG553" s="15"/>
      <c r="AH553" s="15"/>
      <c r="AI553" s="15"/>
      <c r="AJ553" s="15"/>
      <c r="AK553" s="15"/>
      <c r="AL553" s="15"/>
      <c r="AM553" s="15"/>
      <c r="AN553" s="15"/>
      <c r="AO553" s="15"/>
      <c r="AP553" s="15"/>
      <c r="AQ553" s="15"/>
      <c r="AR553" s="15"/>
      <c r="AS553" s="15"/>
      <c r="AT553" s="15"/>
      <c r="AU553" s="15"/>
      <c r="AV553" s="15"/>
      <c r="AW553" s="15"/>
      <c r="AX553" s="15"/>
      <c r="AY553" s="15"/>
      <c r="AZ553" s="15"/>
      <c r="BA553" s="15"/>
      <c r="BB553" s="15"/>
      <c r="BC553" s="15"/>
      <c r="BD553" s="15"/>
      <c r="BE553" s="15"/>
      <c r="BF553" s="15"/>
      <c r="BG553" s="15"/>
      <c r="BH553" s="15"/>
      <c r="BI553" s="15"/>
      <c r="BJ553" s="15"/>
      <c r="BK553" s="15"/>
      <c r="BL553" s="15"/>
      <c r="BM553" s="15"/>
      <c r="BN553" s="15"/>
      <c r="BO553" s="15"/>
      <c r="BP553" s="15"/>
      <c r="BQ553" s="15"/>
      <c r="BR553" s="15"/>
      <c r="BS553" s="15"/>
      <c r="BT553" s="15"/>
      <c r="BU553" s="15"/>
      <c r="BV553" s="15"/>
      <c r="BW553" s="15"/>
      <c r="BX553" s="15"/>
      <c r="BY553" s="15"/>
      <c r="BZ553" s="15"/>
      <c r="CA553" s="8"/>
      <c r="CB553" s="8"/>
      <c r="CC553" s="8"/>
      <c r="CD553" s="8"/>
      <c r="CE553" s="8"/>
      <c r="CF553" s="8"/>
      <c r="CG553" s="8"/>
      <c r="CH553" s="8"/>
      <c r="CI553" s="8"/>
      <c r="CJ553" s="8"/>
      <c r="CK553" s="8"/>
      <c r="CL553" s="8"/>
      <c r="CM553" s="15"/>
      <c r="CN553" s="15"/>
      <c r="CO553" s="15"/>
      <c r="CP553" s="15"/>
    </row>
    <row r="554" ht="14.25" customHeight="1">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c r="BC554" s="15"/>
      <c r="BD554" s="15"/>
      <c r="BE554" s="15"/>
      <c r="BF554" s="15"/>
      <c r="BG554" s="15"/>
      <c r="BH554" s="15"/>
      <c r="BI554" s="15"/>
      <c r="BJ554" s="15"/>
      <c r="BK554" s="15"/>
      <c r="BL554" s="15"/>
      <c r="BM554" s="15"/>
      <c r="BN554" s="15"/>
      <c r="BO554" s="15"/>
      <c r="BP554" s="15"/>
      <c r="BQ554" s="15"/>
      <c r="BR554" s="15"/>
      <c r="BS554" s="15"/>
      <c r="BT554" s="15"/>
      <c r="BU554" s="15"/>
      <c r="BV554" s="15"/>
      <c r="BW554" s="15"/>
      <c r="BX554" s="15"/>
      <c r="BY554" s="15"/>
      <c r="BZ554" s="15"/>
      <c r="CA554" s="8"/>
      <c r="CB554" s="8"/>
      <c r="CC554" s="8"/>
      <c r="CD554" s="8"/>
      <c r="CE554" s="8"/>
      <c r="CF554" s="8"/>
      <c r="CG554" s="8"/>
      <c r="CH554" s="8"/>
      <c r="CI554" s="8"/>
      <c r="CJ554" s="8"/>
      <c r="CK554" s="8"/>
      <c r="CL554" s="8"/>
      <c r="CM554" s="15"/>
      <c r="CN554" s="15"/>
      <c r="CO554" s="15"/>
      <c r="CP554" s="15"/>
    </row>
    <row r="555" ht="14.25" customHeight="1">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c r="AG555" s="15"/>
      <c r="AH555" s="15"/>
      <c r="AI555" s="15"/>
      <c r="AJ555" s="15"/>
      <c r="AK555" s="15"/>
      <c r="AL555" s="15"/>
      <c r="AM555" s="15"/>
      <c r="AN555" s="15"/>
      <c r="AO555" s="15"/>
      <c r="AP555" s="15"/>
      <c r="AQ555" s="15"/>
      <c r="AR555" s="15"/>
      <c r="AS555" s="15"/>
      <c r="AT555" s="15"/>
      <c r="AU555" s="15"/>
      <c r="AV555" s="15"/>
      <c r="AW555" s="15"/>
      <c r="AX555" s="15"/>
      <c r="AY555" s="15"/>
      <c r="AZ555" s="15"/>
      <c r="BA555" s="15"/>
      <c r="BB555" s="15"/>
      <c r="BC555" s="15"/>
      <c r="BD555" s="15"/>
      <c r="BE555" s="15"/>
      <c r="BF555" s="15"/>
      <c r="BG555" s="15"/>
      <c r="BH555" s="15"/>
      <c r="BI555" s="15"/>
      <c r="BJ555" s="15"/>
      <c r="BK555" s="15"/>
      <c r="BL555" s="15"/>
      <c r="BM555" s="15"/>
      <c r="BN555" s="15"/>
      <c r="BO555" s="15"/>
      <c r="BP555" s="15"/>
      <c r="BQ555" s="15"/>
      <c r="BR555" s="15"/>
      <c r="BS555" s="15"/>
      <c r="BT555" s="15"/>
      <c r="BU555" s="15"/>
      <c r="BV555" s="15"/>
      <c r="BW555" s="15"/>
      <c r="BX555" s="15"/>
      <c r="BY555" s="15"/>
      <c r="BZ555" s="15"/>
      <c r="CA555" s="8"/>
      <c r="CB555" s="8"/>
      <c r="CC555" s="8"/>
      <c r="CD555" s="8"/>
      <c r="CE555" s="8"/>
      <c r="CF555" s="8"/>
      <c r="CG555" s="8"/>
      <c r="CH555" s="8"/>
      <c r="CI555" s="8"/>
      <c r="CJ555" s="8"/>
      <c r="CK555" s="8"/>
      <c r="CL555" s="8"/>
      <c r="CM555" s="15"/>
      <c r="CN555" s="15"/>
      <c r="CO555" s="15"/>
      <c r="CP555" s="15"/>
    </row>
    <row r="556" ht="14.25" customHeight="1">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c r="BC556" s="15"/>
      <c r="BD556" s="15"/>
      <c r="BE556" s="15"/>
      <c r="BF556" s="15"/>
      <c r="BG556" s="15"/>
      <c r="BH556" s="15"/>
      <c r="BI556" s="15"/>
      <c r="BJ556" s="15"/>
      <c r="BK556" s="15"/>
      <c r="BL556" s="15"/>
      <c r="BM556" s="15"/>
      <c r="BN556" s="15"/>
      <c r="BO556" s="15"/>
      <c r="BP556" s="15"/>
      <c r="BQ556" s="15"/>
      <c r="BR556" s="15"/>
      <c r="BS556" s="15"/>
      <c r="BT556" s="15"/>
      <c r="BU556" s="15"/>
      <c r="BV556" s="15"/>
      <c r="BW556" s="15"/>
      <c r="BX556" s="15"/>
      <c r="BY556" s="15"/>
      <c r="BZ556" s="15"/>
      <c r="CA556" s="8"/>
      <c r="CB556" s="8"/>
      <c r="CC556" s="8"/>
      <c r="CD556" s="8"/>
      <c r="CE556" s="8"/>
      <c r="CF556" s="8"/>
      <c r="CG556" s="8"/>
      <c r="CH556" s="8"/>
      <c r="CI556" s="8"/>
      <c r="CJ556" s="8"/>
      <c r="CK556" s="8"/>
      <c r="CL556" s="8"/>
      <c r="CM556" s="15"/>
      <c r="CN556" s="15"/>
      <c r="CO556" s="15"/>
      <c r="CP556" s="15"/>
    </row>
    <row r="557" ht="14.25" customHeight="1">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c r="AG557" s="15"/>
      <c r="AH557" s="15"/>
      <c r="AI557" s="15"/>
      <c r="AJ557" s="15"/>
      <c r="AK557" s="15"/>
      <c r="AL557" s="15"/>
      <c r="AM557" s="15"/>
      <c r="AN557" s="15"/>
      <c r="AO557" s="15"/>
      <c r="AP557" s="15"/>
      <c r="AQ557" s="15"/>
      <c r="AR557" s="15"/>
      <c r="AS557" s="15"/>
      <c r="AT557" s="15"/>
      <c r="AU557" s="15"/>
      <c r="AV557" s="15"/>
      <c r="AW557" s="15"/>
      <c r="AX557" s="15"/>
      <c r="AY557" s="15"/>
      <c r="AZ557" s="15"/>
      <c r="BA557" s="15"/>
      <c r="BB557" s="15"/>
      <c r="BC557" s="15"/>
      <c r="BD557" s="15"/>
      <c r="BE557" s="15"/>
      <c r="BF557" s="15"/>
      <c r="BG557" s="15"/>
      <c r="BH557" s="15"/>
      <c r="BI557" s="15"/>
      <c r="BJ557" s="15"/>
      <c r="BK557" s="15"/>
      <c r="BL557" s="15"/>
      <c r="BM557" s="15"/>
      <c r="BN557" s="15"/>
      <c r="BO557" s="15"/>
      <c r="BP557" s="15"/>
      <c r="BQ557" s="15"/>
      <c r="BR557" s="15"/>
      <c r="BS557" s="15"/>
      <c r="BT557" s="15"/>
      <c r="BU557" s="15"/>
      <c r="BV557" s="15"/>
      <c r="BW557" s="15"/>
      <c r="BX557" s="15"/>
      <c r="BY557" s="15"/>
      <c r="BZ557" s="15"/>
      <c r="CA557" s="8"/>
      <c r="CB557" s="8"/>
      <c r="CC557" s="8"/>
      <c r="CD557" s="8"/>
      <c r="CE557" s="8"/>
      <c r="CF557" s="8"/>
      <c r="CG557" s="8"/>
      <c r="CH557" s="8"/>
      <c r="CI557" s="8"/>
      <c r="CJ557" s="8"/>
      <c r="CK557" s="8"/>
      <c r="CL557" s="8"/>
      <c r="CM557" s="15"/>
      <c r="CN557" s="15"/>
      <c r="CO557" s="15"/>
      <c r="CP557" s="15"/>
    </row>
    <row r="558" ht="14.25" customHeight="1">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c r="BC558" s="15"/>
      <c r="BD558" s="15"/>
      <c r="BE558" s="15"/>
      <c r="BF558" s="15"/>
      <c r="BG558" s="15"/>
      <c r="BH558" s="15"/>
      <c r="BI558" s="15"/>
      <c r="BJ558" s="15"/>
      <c r="BK558" s="15"/>
      <c r="BL558" s="15"/>
      <c r="BM558" s="15"/>
      <c r="BN558" s="15"/>
      <c r="BO558" s="15"/>
      <c r="BP558" s="15"/>
      <c r="BQ558" s="15"/>
      <c r="BR558" s="15"/>
      <c r="BS558" s="15"/>
      <c r="BT558" s="15"/>
      <c r="BU558" s="15"/>
      <c r="BV558" s="15"/>
      <c r="BW558" s="15"/>
      <c r="BX558" s="15"/>
      <c r="BY558" s="15"/>
      <c r="BZ558" s="15"/>
      <c r="CA558" s="8"/>
      <c r="CB558" s="8"/>
      <c r="CC558" s="8"/>
      <c r="CD558" s="8"/>
      <c r="CE558" s="8"/>
      <c r="CF558" s="8"/>
      <c r="CG558" s="8"/>
      <c r="CH558" s="8"/>
      <c r="CI558" s="8"/>
      <c r="CJ558" s="8"/>
      <c r="CK558" s="8"/>
      <c r="CL558" s="8"/>
      <c r="CM558" s="15"/>
      <c r="CN558" s="15"/>
      <c r="CO558" s="15"/>
      <c r="CP558" s="15"/>
    </row>
    <row r="559" ht="14.25" customHeight="1">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c r="AG559" s="15"/>
      <c r="AH559" s="15"/>
      <c r="AI559" s="15"/>
      <c r="AJ559" s="15"/>
      <c r="AK559" s="15"/>
      <c r="AL559" s="15"/>
      <c r="AM559" s="15"/>
      <c r="AN559" s="15"/>
      <c r="AO559" s="15"/>
      <c r="AP559" s="15"/>
      <c r="AQ559" s="15"/>
      <c r="AR559" s="15"/>
      <c r="AS559" s="15"/>
      <c r="AT559" s="15"/>
      <c r="AU559" s="15"/>
      <c r="AV559" s="15"/>
      <c r="AW559" s="15"/>
      <c r="AX559" s="15"/>
      <c r="AY559" s="15"/>
      <c r="AZ559" s="15"/>
      <c r="BA559" s="15"/>
      <c r="BB559" s="15"/>
      <c r="BC559" s="15"/>
      <c r="BD559" s="15"/>
      <c r="BE559" s="15"/>
      <c r="BF559" s="15"/>
      <c r="BG559" s="15"/>
      <c r="BH559" s="15"/>
      <c r="BI559" s="15"/>
      <c r="BJ559" s="15"/>
      <c r="BK559" s="15"/>
      <c r="BL559" s="15"/>
      <c r="BM559" s="15"/>
      <c r="BN559" s="15"/>
      <c r="BO559" s="15"/>
      <c r="BP559" s="15"/>
      <c r="BQ559" s="15"/>
      <c r="BR559" s="15"/>
      <c r="BS559" s="15"/>
      <c r="BT559" s="15"/>
      <c r="BU559" s="15"/>
      <c r="BV559" s="15"/>
      <c r="BW559" s="15"/>
      <c r="BX559" s="15"/>
      <c r="BY559" s="15"/>
      <c r="BZ559" s="15"/>
      <c r="CA559" s="8"/>
      <c r="CB559" s="8"/>
      <c r="CC559" s="8"/>
      <c r="CD559" s="8"/>
      <c r="CE559" s="8"/>
      <c r="CF559" s="8"/>
      <c r="CG559" s="8"/>
      <c r="CH559" s="8"/>
      <c r="CI559" s="8"/>
      <c r="CJ559" s="8"/>
      <c r="CK559" s="8"/>
      <c r="CL559" s="8"/>
      <c r="CM559" s="15"/>
      <c r="CN559" s="15"/>
      <c r="CO559" s="15"/>
      <c r="CP559" s="15"/>
    </row>
    <row r="560" ht="14.25" customHeight="1">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c r="BC560" s="15"/>
      <c r="BD560" s="15"/>
      <c r="BE560" s="15"/>
      <c r="BF560" s="15"/>
      <c r="BG560" s="15"/>
      <c r="BH560" s="15"/>
      <c r="BI560" s="15"/>
      <c r="BJ560" s="15"/>
      <c r="BK560" s="15"/>
      <c r="BL560" s="15"/>
      <c r="BM560" s="15"/>
      <c r="BN560" s="15"/>
      <c r="BO560" s="15"/>
      <c r="BP560" s="15"/>
      <c r="BQ560" s="15"/>
      <c r="BR560" s="15"/>
      <c r="BS560" s="15"/>
      <c r="BT560" s="15"/>
      <c r="BU560" s="15"/>
      <c r="BV560" s="15"/>
      <c r="BW560" s="15"/>
      <c r="BX560" s="15"/>
      <c r="BY560" s="15"/>
      <c r="BZ560" s="15"/>
      <c r="CA560" s="8"/>
      <c r="CB560" s="8"/>
      <c r="CC560" s="8"/>
      <c r="CD560" s="8"/>
      <c r="CE560" s="8"/>
      <c r="CF560" s="8"/>
      <c r="CG560" s="8"/>
      <c r="CH560" s="8"/>
      <c r="CI560" s="8"/>
      <c r="CJ560" s="8"/>
      <c r="CK560" s="8"/>
      <c r="CL560" s="8"/>
      <c r="CM560" s="15"/>
      <c r="CN560" s="15"/>
      <c r="CO560" s="15"/>
      <c r="CP560" s="15"/>
    </row>
    <row r="561" ht="14.25" customHeight="1">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c r="AG561" s="15"/>
      <c r="AH561" s="15"/>
      <c r="AI561" s="15"/>
      <c r="AJ561" s="15"/>
      <c r="AK561" s="15"/>
      <c r="AL561" s="15"/>
      <c r="AM561" s="15"/>
      <c r="AN561" s="15"/>
      <c r="AO561" s="15"/>
      <c r="AP561" s="15"/>
      <c r="AQ561" s="15"/>
      <c r="AR561" s="15"/>
      <c r="AS561" s="15"/>
      <c r="AT561" s="15"/>
      <c r="AU561" s="15"/>
      <c r="AV561" s="15"/>
      <c r="AW561" s="15"/>
      <c r="AX561" s="15"/>
      <c r="AY561" s="15"/>
      <c r="AZ561" s="15"/>
      <c r="BA561" s="15"/>
      <c r="BB561" s="15"/>
      <c r="BC561" s="15"/>
      <c r="BD561" s="15"/>
      <c r="BE561" s="15"/>
      <c r="BF561" s="15"/>
      <c r="BG561" s="15"/>
      <c r="BH561" s="15"/>
      <c r="BI561" s="15"/>
      <c r="BJ561" s="15"/>
      <c r="BK561" s="15"/>
      <c r="BL561" s="15"/>
      <c r="BM561" s="15"/>
      <c r="BN561" s="15"/>
      <c r="BO561" s="15"/>
      <c r="BP561" s="15"/>
      <c r="BQ561" s="15"/>
      <c r="BR561" s="15"/>
      <c r="BS561" s="15"/>
      <c r="BT561" s="15"/>
      <c r="BU561" s="15"/>
      <c r="BV561" s="15"/>
      <c r="BW561" s="15"/>
      <c r="BX561" s="15"/>
      <c r="BY561" s="15"/>
      <c r="BZ561" s="15"/>
      <c r="CA561" s="8"/>
      <c r="CB561" s="8"/>
      <c r="CC561" s="8"/>
      <c r="CD561" s="8"/>
      <c r="CE561" s="8"/>
      <c r="CF561" s="8"/>
      <c r="CG561" s="8"/>
      <c r="CH561" s="8"/>
      <c r="CI561" s="8"/>
      <c r="CJ561" s="8"/>
      <c r="CK561" s="8"/>
      <c r="CL561" s="8"/>
      <c r="CM561" s="15"/>
      <c r="CN561" s="15"/>
      <c r="CO561" s="15"/>
      <c r="CP561" s="15"/>
    </row>
    <row r="562" ht="14.25" customHeight="1">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c r="BC562" s="15"/>
      <c r="BD562" s="15"/>
      <c r="BE562" s="15"/>
      <c r="BF562" s="15"/>
      <c r="BG562" s="15"/>
      <c r="BH562" s="15"/>
      <c r="BI562" s="15"/>
      <c r="BJ562" s="15"/>
      <c r="BK562" s="15"/>
      <c r="BL562" s="15"/>
      <c r="BM562" s="15"/>
      <c r="BN562" s="15"/>
      <c r="BO562" s="15"/>
      <c r="BP562" s="15"/>
      <c r="BQ562" s="15"/>
      <c r="BR562" s="15"/>
      <c r="BS562" s="15"/>
      <c r="BT562" s="15"/>
      <c r="BU562" s="15"/>
      <c r="BV562" s="15"/>
      <c r="BW562" s="15"/>
      <c r="BX562" s="15"/>
      <c r="BY562" s="15"/>
      <c r="BZ562" s="15"/>
      <c r="CA562" s="8"/>
      <c r="CB562" s="8"/>
      <c r="CC562" s="8"/>
      <c r="CD562" s="8"/>
      <c r="CE562" s="8"/>
      <c r="CF562" s="8"/>
      <c r="CG562" s="8"/>
      <c r="CH562" s="8"/>
      <c r="CI562" s="8"/>
      <c r="CJ562" s="8"/>
      <c r="CK562" s="8"/>
      <c r="CL562" s="8"/>
      <c r="CM562" s="15"/>
      <c r="CN562" s="15"/>
      <c r="CO562" s="15"/>
      <c r="CP562" s="15"/>
    </row>
    <row r="563" ht="14.25" customHeight="1">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c r="AY563" s="15"/>
      <c r="AZ563" s="15"/>
      <c r="BA563" s="15"/>
      <c r="BB563" s="15"/>
      <c r="BC563" s="15"/>
      <c r="BD563" s="15"/>
      <c r="BE563" s="15"/>
      <c r="BF563" s="15"/>
      <c r="BG563" s="15"/>
      <c r="BH563" s="15"/>
      <c r="BI563" s="15"/>
      <c r="BJ563" s="15"/>
      <c r="BK563" s="15"/>
      <c r="BL563" s="15"/>
      <c r="BM563" s="15"/>
      <c r="BN563" s="15"/>
      <c r="BO563" s="15"/>
      <c r="BP563" s="15"/>
      <c r="BQ563" s="15"/>
      <c r="BR563" s="15"/>
      <c r="BS563" s="15"/>
      <c r="BT563" s="15"/>
      <c r="BU563" s="15"/>
      <c r="BV563" s="15"/>
      <c r="BW563" s="15"/>
      <c r="BX563" s="15"/>
      <c r="BY563" s="15"/>
      <c r="BZ563" s="15"/>
      <c r="CA563" s="8"/>
      <c r="CB563" s="8"/>
      <c r="CC563" s="8"/>
      <c r="CD563" s="8"/>
      <c r="CE563" s="8"/>
      <c r="CF563" s="8"/>
      <c r="CG563" s="8"/>
      <c r="CH563" s="8"/>
      <c r="CI563" s="8"/>
      <c r="CJ563" s="8"/>
      <c r="CK563" s="8"/>
      <c r="CL563" s="8"/>
      <c r="CM563" s="15"/>
      <c r="CN563" s="15"/>
      <c r="CO563" s="15"/>
      <c r="CP563" s="15"/>
    </row>
    <row r="564" ht="14.25" customHeight="1">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c r="BC564" s="15"/>
      <c r="BD564" s="15"/>
      <c r="BE564" s="15"/>
      <c r="BF564" s="15"/>
      <c r="BG564" s="15"/>
      <c r="BH564" s="15"/>
      <c r="BI564" s="15"/>
      <c r="BJ564" s="15"/>
      <c r="BK564" s="15"/>
      <c r="BL564" s="15"/>
      <c r="BM564" s="15"/>
      <c r="BN564" s="15"/>
      <c r="BO564" s="15"/>
      <c r="BP564" s="15"/>
      <c r="BQ564" s="15"/>
      <c r="BR564" s="15"/>
      <c r="BS564" s="15"/>
      <c r="BT564" s="15"/>
      <c r="BU564" s="15"/>
      <c r="BV564" s="15"/>
      <c r="BW564" s="15"/>
      <c r="BX564" s="15"/>
      <c r="BY564" s="15"/>
      <c r="BZ564" s="15"/>
      <c r="CA564" s="8"/>
      <c r="CB564" s="8"/>
      <c r="CC564" s="8"/>
      <c r="CD564" s="8"/>
      <c r="CE564" s="8"/>
      <c r="CF564" s="8"/>
      <c r="CG564" s="8"/>
      <c r="CH564" s="8"/>
      <c r="CI564" s="8"/>
      <c r="CJ564" s="8"/>
      <c r="CK564" s="8"/>
      <c r="CL564" s="8"/>
      <c r="CM564" s="15"/>
      <c r="CN564" s="15"/>
      <c r="CO564" s="15"/>
      <c r="CP564" s="15"/>
    </row>
    <row r="565" ht="14.25" customHeight="1">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c r="AG565" s="15"/>
      <c r="AH565" s="15"/>
      <c r="AI565" s="15"/>
      <c r="AJ565" s="15"/>
      <c r="AK565" s="15"/>
      <c r="AL565" s="15"/>
      <c r="AM565" s="15"/>
      <c r="AN565" s="15"/>
      <c r="AO565" s="15"/>
      <c r="AP565" s="15"/>
      <c r="AQ565" s="15"/>
      <c r="AR565" s="15"/>
      <c r="AS565" s="15"/>
      <c r="AT565" s="15"/>
      <c r="AU565" s="15"/>
      <c r="AV565" s="15"/>
      <c r="AW565" s="15"/>
      <c r="AX565" s="15"/>
      <c r="AY565" s="15"/>
      <c r="AZ565" s="15"/>
      <c r="BA565" s="15"/>
      <c r="BB565" s="15"/>
      <c r="BC565" s="15"/>
      <c r="BD565" s="15"/>
      <c r="BE565" s="15"/>
      <c r="BF565" s="15"/>
      <c r="BG565" s="15"/>
      <c r="BH565" s="15"/>
      <c r="BI565" s="15"/>
      <c r="BJ565" s="15"/>
      <c r="BK565" s="15"/>
      <c r="BL565" s="15"/>
      <c r="BM565" s="15"/>
      <c r="BN565" s="15"/>
      <c r="BO565" s="15"/>
      <c r="BP565" s="15"/>
      <c r="BQ565" s="15"/>
      <c r="BR565" s="15"/>
      <c r="BS565" s="15"/>
      <c r="BT565" s="15"/>
      <c r="BU565" s="15"/>
      <c r="BV565" s="15"/>
      <c r="BW565" s="15"/>
      <c r="BX565" s="15"/>
      <c r="BY565" s="15"/>
      <c r="BZ565" s="15"/>
      <c r="CA565" s="8"/>
      <c r="CB565" s="8"/>
      <c r="CC565" s="8"/>
      <c r="CD565" s="8"/>
      <c r="CE565" s="8"/>
      <c r="CF565" s="8"/>
      <c r="CG565" s="8"/>
      <c r="CH565" s="8"/>
      <c r="CI565" s="8"/>
      <c r="CJ565" s="8"/>
      <c r="CK565" s="8"/>
      <c r="CL565" s="8"/>
      <c r="CM565" s="15"/>
      <c r="CN565" s="15"/>
      <c r="CO565" s="15"/>
      <c r="CP565" s="15"/>
    </row>
    <row r="566" ht="14.25" customHeight="1">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c r="BC566" s="15"/>
      <c r="BD566" s="15"/>
      <c r="BE566" s="15"/>
      <c r="BF566" s="15"/>
      <c r="BG566" s="15"/>
      <c r="BH566" s="15"/>
      <c r="BI566" s="15"/>
      <c r="BJ566" s="15"/>
      <c r="BK566" s="15"/>
      <c r="BL566" s="15"/>
      <c r="BM566" s="15"/>
      <c r="BN566" s="15"/>
      <c r="BO566" s="15"/>
      <c r="BP566" s="15"/>
      <c r="BQ566" s="15"/>
      <c r="BR566" s="15"/>
      <c r="BS566" s="15"/>
      <c r="BT566" s="15"/>
      <c r="BU566" s="15"/>
      <c r="BV566" s="15"/>
      <c r="BW566" s="15"/>
      <c r="BX566" s="15"/>
      <c r="BY566" s="15"/>
      <c r="BZ566" s="15"/>
      <c r="CA566" s="8"/>
      <c r="CB566" s="8"/>
      <c r="CC566" s="8"/>
      <c r="CD566" s="8"/>
      <c r="CE566" s="8"/>
      <c r="CF566" s="8"/>
      <c r="CG566" s="8"/>
      <c r="CH566" s="8"/>
      <c r="CI566" s="8"/>
      <c r="CJ566" s="8"/>
      <c r="CK566" s="8"/>
      <c r="CL566" s="8"/>
      <c r="CM566" s="15"/>
      <c r="CN566" s="15"/>
      <c r="CO566" s="15"/>
      <c r="CP566" s="15"/>
    </row>
    <row r="567" ht="14.25" customHeight="1">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c r="AG567" s="15"/>
      <c r="AH567" s="15"/>
      <c r="AI567" s="15"/>
      <c r="AJ567" s="15"/>
      <c r="AK567" s="15"/>
      <c r="AL567" s="15"/>
      <c r="AM567" s="15"/>
      <c r="AN567" s="15"/>
      <c r="AO567" s="15"/>
      <c r="AP567" s="15"/>
      <c r="AQ567" s="15"/>
      <c r="AR567" s="15"/>
      <c r="AS567" s="15"/>
      <c r="AT567" s="15"/>
      <c r="AU567" s="15"/>
      <c r="AV567" s="15"/>
      <c r="AW567" s="15"/>
      <c r="AX567" s="15"/>
      <c r="AY567" s="15"/>
      <c r="AZ567" s="15"/>
      <c r="BA567" s="15"/>
      <c r="BB567" s="15"/>
      <c r="BC567" s="15"/>
      <c r="BD567" s="15"/>
      <c r="BE567" s="15"/>
      <c r="BF567" s="15"/>
      <c r="BG567" s="15"/>
      <c r="BH567" s="15"/>
      <c r="BI567" s="15"/>
      <c r="BJ567" s="15"/>
      <c r="BK567" s="15"/>
      <c r="BL567" s="15"/>
      <c r="BM567" s="15"/>
      <c r="BN567" s="15"/>
      <c r="BO567" s="15"/>
      <c r="BP567" s="15"/>
      <c r="BQ567" s="15"/>
      <c r="BR567" s="15"/>
      <c r="BS567" s="15"/>
      <c r="BT567" s="15"/>
      <c r="BU567" s="15"/>
      <c r="BV567" s="15"/>
      <c r="BW567" s="15"/>
      <c r="BX567" s="15"/>
      <c r="BY567" s="15"/>
      <c r="BZ567" s="15"/>
      <c r="CA567" s="8"/>
      <c r="CB567" s="8"/>
      <c r="CC567" s="8"/>
      <c r="CD567" s="8"/>
      <c r="CE567" s="8"/>
      <c r="CF567" s="8"/>
      <c r="CG567" s="8"/>
      <c r="CH567" s="8"/>
      <c r="CI567" s="8"/>
      <c r="CJ567" s="8"/>
      <c r="CK567" s="8"/>
      <c r="CL567" s="8"/>
      <c r="CM567" s="15"/>
      <c r="CN567" s="15"/>
      <c r="CO567" s="15"/>
      <c r="CP567" s="15"/>
    </row>
    <row r="568" ht="14.25" customHeight="1">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c r="BC568" s="15"/>
      <c r="BD568" s="15"/>
      <c r="BE568" s="15"/>
      <c r="BF568" s="15"/>
      <c r="BG568" s="15"/>
      <c r="BH568" s="15"/>
      <c r="BI568" s="15"/>
      <c r="BJ568" s="15"/>
      <c r="BK568" s="15"/>
      <c r="BL568" s="15"/>
      <c r="BM568" s="15"/>
      <c r="BN568" s="15"/>
      <c r="BO568" s="15"/>
      <c r="BP568" s="15"/>
      <c r="BQ568" s="15"/>
      <c r="BR568" s="15"/>
      <c r="BS568" s="15"/>
      <c r="BT568" s="15"/>
      <c r="BU568" s="15"/>
      <c r="BV568" s="15"/>
      <c r="BW568" s="15"/>
      <c r="BX568" s="15"/>
      <c r="BY568" s="15"/>
      <c r="BZ568" s="15"/>
      <c r="CA568" s="8"/>
      <c r="CB568" s="8"/>
      <c r="CC568" s="8"/>
      <c r="CD568" s="8"/>
      <c r="CE568" s="8"/>
      <c r="CF568" s="8"/>
      <c r="CG568" s="8"/>
      <c r="CH568" s="8"/>
      <c r="CI568" s="8"/>
      <c r="CJ568" s="8"/>
      <c r="CK568" s="8"/>
      <c r="CL568" s="8"/>
      <c r="CM568" s="15"/>
      <c r="CN568" s="15"/>
      <c r="CO568" s="15"/>
      <c r="CP568" s="15"/>
    </row>
    <row r="569" ht="14.25" customHeight="1">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c r="AG569" s="15"/>
      <c r="AH569" s="15"/>
      <c r="AI569" s="15"/>
      <c r="AJ569" s="15"/>
      <c r="AK569" s="15"/>
      <c r="AL569" s="15"/>
      <c r="AM569" s="15"/>
      <c r="AN569" s="15"/>
      <c r="AO569" s="15"/>
      <c r="AP569" s="15"/>
      <c r="AQ569" s="15"/>
      <c r="AR569" s="15"/>
      <c r="AS569" s="15"/>
      <c r="AT569" s="15"/>
      <c r="AU569" s="15"/>
      <c r="AV569" s="15"/>
      <c r="AW569" s="15"/>
      <c r="AX569" s="15"/>
      <c r="AY569" s="15"/>
      <c r="AZ569" s="15"/>
      <c r="BA569" s="15"/>
      <c r="BB569" s="15"/>
      <c r="BC569" s="15"/>
      <c r="BD569" s="15"/>
      <c r="BE569" s="15"/>
      <c r="BF569" s="15"/>
      <c r="BG569" s="15"/>
      <c r="BH569" s="15"/>
      <c r="BI569" s="15"/>
      <c r="BJ569" s="15"/>
      <c r="BK569" s="15"/>
      <c r="BL569" s="15"/>
      <c r="BM569" s="15"/>
      <c r="BN569" s="15"/>
      <c r="BO569" s="15"/>
      <c r="BP569" s="15"/>
      <c r="BQ569" s="15"/>
      <c r="BR569" s="15"/>
      <c r="BS569" s="15"/>
      <c r="BT569" s="15"/>
      <c r="BU569" s="15"/>
      <c r="BV569" s="15"/>
      <c r="BW569" s="15"/>
      <c r="BX569" s="15"/>
      <c r="BY569" s="15"/>
      <c r="BZ569" s="15"/>
      <c r="CA569" s="8"/>
      <c r="CB569" s="8"/>
      <c r="CC569" s="8"/>
      <c r="CD569" s="8"/>
      <c r="CE569" s="8"/>
      <c r="CF569" s="8"/>
      <c r="CG569" s="8"/>
      <c r="CH569" s="8"/>
      <c r="CI569" s="8"/>
      <c r="CJ569" s="8"/>
      <c r="CK569" s="8"/>
      <c r="CL569" s="8"/>
      <c r="CM569" s="15"/>
      <c r="CN569" s="15"/>
      <c r="CO569" s="15"/>
      <c r="CP569" s="15"/>
    </row>
    <row r="570" ht="14.25" customHeight="1">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c r="BC570" s="15"/>
      <c r="BD570" s="15"/>
      <c r="BE570" s="15"/>
      <c r="BF570" s="15"/>
      <c r="BG570" s="15"/>
      <c r="BH570" s="15"/>
      <c r="BI570" s="15"/>
      <c r="BJ570" s="15"/>
      <c r="BK570" s="15"/>
      <c r="BL570" s="15"/>
      <c r="BM570" s="15"/>
      <c r="BN570" s="15"/>
      <c r="BO570" s="15"/>
      <c r="BP570" s="15"/>
      <c r="BQ570" s="15"/>
      <c r="BR570" s="15"/>
      <c r="BS570" s="15"/>
      <c r="BT570" s="15"/>
      <c r="BU570" s="15"/>
      <c r="BV570" s="15"/>
      <c r="BW570" s="15"/>
      <c r="BX570" s="15"/>
      <c r="BY570" s="15"/>
      <c r="BZ570" s="15"/>
      <c r="CA570" s="8"/>
      <c r="CB570" s="8"/>
      <c r="CC570" s="8"/>
      <c r="CD570" s="8"/>
      <c r="CE570" s="8"/>
      <c r="CF570" s="8"/>
      <c r="CG570" s="8"/>
      <c r="CH570" s="8"/>
      <c r="CI570" s="8"/>
      <c r="CJ570" s="8"/>
      <c r="CK570" s="8"/>
      <c r="CL570" s="8"/>
      <c r="CM570" s="15"/>
      <c r="CN570" s="15"/>
      <c r="CO570" s="15"/>
      <c r="CP570" s="15"/>
    </row>
    <row r="571" ht="14.25" customHeight="1">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c r="AB571" s="15"/>
      <c r="AC571" s="15"/>
      <c r="AD571" s="15"/>
      <c r="AE571" s="15"/>
      <c r="AF571" s="15"/>
      <c r="AG571" s="15"/>
      <c r="AH571" s="15"/>
      <c r="AI571" s="15"/>
      <c r="AJ571" s="15"/>
      <c r="AK571" s="15"/>
      <c r="AL571" s="15"/>
      <c r="AM571" s="15"/>
      <c r="AN571" s="15"/>
      <c r="AO571" s="15"/>
      <c r="AP571" s="15"/>
      <c r="AQ571" s="15"/>
      <c r="AR571" s="15"/>
      <c r="AS571" s="15"/>
      <c r="AT571" s="15"/>
      <c r="AU571" s="15"/>
      <c r="AV571" s="15"/>
      <c r="AW571" s="15"/>
      <c r="AX571" s="15"/>
      <c r="AY571" s="15"/>
      <c r="AZ571" s="15"/>
      <c r="BA571" s="15"/>
      <c r="BB571" s="15"/>
      <c r="BC571" s="15"/>
      <c r="BD571" s="15"/>
      <c r="BE571" s="15"/>
      <c r="BF571" s="15"/>
      <c r="BG571" s="15"/>
      <c r="BH571" s="15"/>
      <c r="BI571" s="15"/>
      <c r="BJ571" s="15"/>
      <c r="BK571" s="15"/>
      <c r="BL571" s="15"/>
      <c r="BM571" s="15"/>
      <c r="BN571" s="15"/>
      <c r="BO571" s="15"/>
      <c r="BP571" s="15"/>
      <c r="BQ571" s="15"/>
      <c r="BR571" s="15"/>
      <c r="BS571" s="15"/>
      <c r="BT571" s="15"/>
      <c r="BU571" s="15"/>
      <c r="BV571" s="15"/>
      <c r="BW571" s="15"/>
      <c r="BX571" s="15"/>
      <c r="BY571" s="15"/>
      <c r="BZ571" s="15"/>
      <c r="CA571" s="8"/>
      <c r="CB571" s="8"/>
      <c r="CC571" s="8"/>
      <c r="CD571" s="8"/>
      <c r="CE571" s="8"/>
      <c r="CF571" s="8"/>
      <c r="CG571" s="8"/>
      <c r="CH571" s="8"/>
      <c r="CI571" s="8"/>
      <c r="CJ571" s="8"/>
      <c r="CK571" s="8"/>
      <c r="CL571" s="8"/>
      <c r="CM571" s="15"/>
      <c r="CN571" s="15"/>
      <c r="CO571" s="15"/>
      <c r="CP571" s="15"/>
    </row>
    <row r="572" ht="14.25" customHeight="1">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c r="BC572" s="15"/>
      <c r="BD572" s="15"/>
      <c r="BE572" s="15"/>
      <c r="BF572" s="15"/>
      <c r="BG572" s="15"/>
      <c r="BH572" s="15"/>
      <c r="BI572" s="15"/>
      <c r="BJ572" s="15"/>
      <c r="BK572" s="15"/>
      <c r="BL572" s="15"/>
      <c r="BM572" s="15"/>
      <c r="BN572" s="15"/>
      <c r="BO572" s="15"/>
      <c r="BP572" s="15"/>
      <c r="BQ572" s="15"/>
      <c r="BR572" s="15"/>
      <c r="BS572" s="15"/>
      <c r="BT572" s="15"/>
      <c r="BU572" s="15"/>
      <c r="BV572" s="15"/>
      <c r="BW572" s="15"/>
      <c r="BX572" s="15"/>
      <c r="BY572" s="15"/>
      <c r="BZ572" s="15"/>
      <c r="CA572" s="8"/>
      <c r="CB572" s="8"/>
      <c r="CC572" s="8"/>
      <c r="CD572" s="8"/>
      <c r="CE572" s="8"/>
      <c r="CF572" s="8"/>
      <c r="CG572" s="8"/>
      <c r="CH572" s="8"/>
      <c r="CI572" s="8"/>
      <c r="CJ572" s="8"/>
      <c r="CK572" s="8"/>
      <c r="CL572" s="8"/>
      <c r="CM572" s="15"/>
      <c r="CN572" s="15"/>
      <c r="CO572" s="15"/>
      <c r="CP572" s="15"/>
    </row>
    <row r="573" ht="14.25" customHeight="1">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c r="AB573" s="15"/>
      <c r="AC573" s="15"/>
      <c r="AD573" s="15"/>
      <c r="AE573" s="15"/>
      <c r="AF573" s="15"/>
      <c r="AG573" s="15"/>
      <c r="AH573" s="15"/>
      <c r="AI573" s="15"/>
      <c r="AJ573" s="15"/>
      <c r="AK573" s="15"/>
      <c r="AL573" s="15"/>
      <c r="AM573" s="15"/>
      <c r="AN573" s="15"/>
      <c r="AO573" s="15"/>
      <c r="AP573" s="15"/>
      <c r="AQ573" s="15"/>
      <c r="AR573" s="15"/>
      <c r="AS573" s="15"/>
      <c r="AT573" s="15"/>
      <c r="AU573" s="15"/>
      <c r="AV573" s="15"/>
      <c r="AW573" s="15"/>
      <c r="AX573" s="15"/>
      <c r="AY573" s="15"/>
      <c r="AZ573" s="15"/>
      <c r="BA573" s="15"/>
      <c r="BB573" s="15"/>
      <c r="BC573" s="15"/>
      <c r="BD573" s="15"/>
      <c r="BE573" s="15"/>
      <c r="BF573" s="15"/>
      <c r="BG573" s="15"/>
      <c r="BH573" s="15"/>
      <c r="BI573" s="15"/>
      <c r="BJ573" s="15"/>
      <c r="BK573" s="15"/>
      <c r="BL573" s="15"/>
      <c r="BM573" s="15"/>
      <c r="BN573" s="15"/>
      <c r="BO573" s="15"/>
      <c r="BP573" s="15"/>
      <c r="BQ573" s="15"/>
      <c r="BR573" s="15"/>
      <c r="BS573" s="15"/>
      <c r="BT573" s="15"/>
      <c r="BU573" s="15"/>
      <c r="BV573" s="15"/>
      <c r="BW573" s="15"/>
      <c r="BX573" s="15"/>
      <c r="BY573" s="15"/>
      <c r="BZ573" s="15"/>
      <c r="CA573" s="8"/>
      <c r="CB573" s="8"/>
      <c r="CC573" s="8"/>
      <c r="CD573" s="8"/>
      <c r="CE573" s="8"/>
      <c r="CF573" s="8"/>
      <c r="CG573" s="8"/>
      <c r="CH573" s="8"/>
      <c r="CI573" s="8"/>
      <c r="CJ573" s="8"/>
      <c r="CK573" s="8"/>
      <c r="CL573" s="8"/>
      <c r="CM573" s="15"/>
      <c r="CN573" s="15"/>
      <c r="CO573" s="15"/>
      <c r="CP573" s="15"/>
    </row>
    <row r="574" ht="14.25" customHeight="1">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c r="BC574" s="15"/>
      <c r="BD574" s="15"/>
      <c r="BE574" s="15"/>
      <c r="BF574" s="15"/>
      <c r="BG574" s="15"/>
      <c r="BH574" s="15"/>
      <c r="BI574" s="15"/>
      <c r="BJ574" s="15"/>
      <c r="BK574" s="15"/>
      <c r="BL574" s="15"/>
      <c r="BM574" s="15"/>
      <c r="BN574" s="15"/>
      <c r="BO574" s="15"/>
      <c r="BP574" s="15"/>
      <c r="BQ574" s="15"/>
      <c r="BR574" s="15"/>
      <c r="BS574" s="15"/>
      <c r="BT574" s="15"/>
      <c r="BU574" s="15"/>
      <c r="BV574" s="15"/>
      <c r="BW574" s="15"/>
      <c r="BX574" s="15"/>
      <c r="BY574" s="15"/>
      <c r="BZ574" s="15"/>
      <c r="CA574" s="8"/>
      <c r="CB574" s="8"/>
      <c r="CC574" s="8"/>
      <c r="CD574" s="8"/>
      <c r="CE574" s="8"/>
      <c r="CF574" s="8"/>
      <c r="CG574" s="8"/>
      <c r="CH574" s="8"/>
      <c r="CI574" s="8"/>
      <c r="CJ574" s="8"/>
      <c r="CK574" s="8"/>
      <c r="CL574" s="8"/>
      <c r="CM574" s="15"/>
      <c r="CN574" s="15"/>
      <c r="CO574" s="15"/>
      <c r="CP574" s="15"/>
    </row>
    <row r="575" ht="14.25" customHeight="1">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c r="AB575" s="15"/>
      <c r="AC575" s="15"/>
      <c r="AD575" s="15"/>
      <c r="AE575" s="15"/>
      <c r="AF575" s="15"/>
      <c r="AG575" s="15"/>
      <c r="AH575" s="15"/>
      <c r="AI575" s="15"/>
      <c r="AJ575" s="15"/>
      <c r="AK575" s="15"/>
      <c r="AL575" s="15"/>
      <c r="AM575" s="15"/>
      <c r="AN575" s="15"/>
      <c r="AO575" s="15"/>
      <c r="AP575" s="15"/>
      <c r="AQ575" s="15"/>
      <c r="AR575" s="15"/>
      <c r="AS575" s="15"/>
      <c r="AT575" s="15"/>
      <c r="AU575" s="15"/>
      <c r="AV575" s="15"/>
      <c r="AW575" s="15"/>
      <c r="AX575" s="15"/>
      <c r="AY575" s="15"/>
      <c r="AZ575" s="15"/>
      <c r="BA575" s="15"/>
      <c r="BB575" s="15"/>
      <c r="BC575" s="15"/>
      <c r="BD575" s="15"/>
      <c r="BE575" s="15"/>
      <c r="BF575" s="15"/>
      <c r="BG575" s="15"/>
      <c r="BH575" s="15"/>
      <c r="BI575" s="15"/>
      <c r="BJ575" s="15"/>
      <c r="BK575" s="15"/>
      <c r="BL575" s="15"/>
      <c r="BM575" s="15"/>
      <c r="BN575" s="15"/>
      <c r="BO575" s="15"/>
      <c r="BP575" s="15"/>
      <c r="BQ575" s="15"/>
      <c r="BR575" s="15"/>
      <c r="BS575" s="15"/>
      <c r="BT575" s="15"/>
      <c r="BU575" s="15"/>
      <c r="BV575" s="15"/>
      <c r="BW575" s="15"/>
      <c r="BX575" s="15"/>
      <c r="BY575" s="15"/>
      <c r="BZ575" s="15"/>
      <c r="CA575" s="8"/>
      <c r="CB575" s="8"/>
      <c r="CC575" s="8"/>
      <c r="CD575" s="8"/>
      <c r="CE575" s="8"/>
      <c r="CF575" s="8"/>
      <c r="CG575" s="8"/>
      <c r="CH575" s="8"/>
      <c r="CI575" s="8"/>
      <c r="CJ575" s="8"/>
      <c r="CK575" s="8"/>
      <c r="CL575" s="8"/>
      <c r="CM575" s="15"/>
      <c r="CN575" s="15"/>
      <c r="CO575" s="15"/>
      <c r="CP575" s="15"/>
    </row>
    <row r="576" ht="14.25" customHeight="1">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c r="BC576" s="15"/>
      <c r="BD576" s="15"/>
      <c r="BE576" s="15"/>
      <c r="BF576" s="15"/>
      <c r="BG576" s="15"/>
      <c r="BH576" s="15"/>
      <c r="BI576" s="15"/>
      <c r="BJ576" s="15"/>
      <c r="BK576" s="15"/>
      <c r="BL576" s="15"/>
      <c r="BM576" s="15"/>
      <c r="BN576" s="15"/>
      <c r="BO576" s="15"/>
      <c r="BP576" s="15"/>
      <c r="BQ576" s="15"/>
      <c r="BR576" s="15"/>
      <c r="BS576" s="15"/>
      <c r="BT576" s="15"/>
      <c r="BU576" s="15"/>
      <c r="BV576" s="15"/>
      <c r="BW576" s="15"/>
      <c r="BX576" s="15"/>
      <c r="BY576" s="15"/>
      <c r="BZ576" s="15"/>
      <c r="CA576" s="8"/>
      <c r="CB576" s="8"/>
      <c r="CC576" s="8"/>
      <c r="CD576" s="8"/>
      <c r="CE576" s="8"/>
      <c r="CF576" s="8"/>
      <c r="CG576" s="8"/>
      <c r="CH576" s="8"/>
      <c r="CI576" s="8"/>
      <c r="CJ576" s="8"/>
      <c r="CK576" s="8"/>
      <c r="CL576" s="8"/>
      <c r="CM576" s="15"/>
      <c r="CN576" s="15"/>
      <c r="CO576" s="15"/>
      <c r="CP576" s="15"/>
    </row>
    <row r="577" ht="14.25" customHeight="1">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c r="AB577" s="15"/>
      <c r="AC577" s="15"/>
      <c r="AD577" s="15"/>
      <c r="AE577" s="15"/>
      <c r="AF577" s="15"/>
      <c r="AG577" s="15"/>
      <c r="AH577" s="15"/>
      <c r="AI577" s="15"/>
      <c r="AJ577" s="15"/>
      <c r="AK577" s="15"/>
      <c r="AL577" s="15"/>
      <c r="AM577" s="15"/>
      <c r="AN577" s="15"/>
      <c r="AO577" s="15"/>
      <c r="AP577" s="15"/>
      <c r="AQ577" s="15"/>
      <c r="AR577" s="15"/>
      <c r="AS577" s="15"/>
      <c r="AT577" s="15"/>
      <c r="AU577" s="15"/>
      <c r="AV577" s="15"/>
      <c r="AW577" s="15"/>
      <c r="AX577" s="15"/>
      <c r="AY577" s="15"/>
      <c r="AZ577" s="15"/>
      <c r="BA577" s="15"/>
      <c r="BB577" s="15"/>
      <c r="BC577" s="15"/>
      <c r="BD577" s="15"/>
      <c r="BE577" s="15"/>
      <c r="BF577" s="15"/>
      <c r="BG577" s="15"/>
      <c r="BH577" s="15"/>
      <c r="BI577" s="15"/>
      <c r="BJ577" s="15"/>
      <c r="BK577" s="15"/>
      <c r="BL577" s="15"/>
      <c r="BM577" s="15"/>
      <c r="BN577" s="15"/>
      <c r="BO577" s="15"/>
      <c r="BP577" s="15"/>
      <c r="BQ577" s="15"/>
      <c r="BR577" s="15"/>
      <c r="BS577" s="15"/>
      <c r="BT577" s="15"/>
      <c r="BU577" s="15"/>
      <c r="BV577" s="15"/>
      <c r="BW577" s="15"/>
      <c r="BX577" s="15"/>
      <c r="BY577" s="15"/>
      <c r="BZ577" s="15"/>
      <c r="CA577" s="8"/>
      <c r="CB577" s="8"/>
      <c r="CC577" s="8"/>
      <c r="CD577" s="8"/>
      <c r="CE577" s="8"/>
      <c r="CF577" s="8"/>
      <c r="CG577" s="8"/>
      <c r="CH577" s="8"/>
      <c r="CI577" s="8"/>
      <c r="CJ577" s="8"/>
      <c r="CK577" s="8"/>
      <c r="CL577" s="8"/>
      <c r="CM577" s="15"/>
      <c r="CN577" s="15"/>
      <c r="CO577" s="15"/>
      <c r="CP577" s="15"/>
    </row>
    <row r="578" ht="14.25" customHeight="1">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c r="BC578" s="15"/>
      <c r="BD578" s="15"/>
      <c r="BE578" s="15"/>
      <c r="BF578" s="15"/>
      <c r="BG578" s="15"/>
      <c r="BH578" s="15"/>
      <c r="BI578" s="15"/>
      <c r="BJ578" s="15"/>
      <c r="BK578" s="15"/>
      <c r="BL578" s="15"/>
      <c r="BM578" s="15"/>
      <c r="BN578" s="15"/>
      <c r="BO578" s="15"/>
      <c r="BP578" s="15"/>
      <c r="BQ578" s="15"/>
      <c r="BR578" s="15"/>
      <c r="BS578" s="15"/>
      <c r="BT578" s="15"/>
      <c r="BU578" s="15"/>
      <c r="BV578" s="15"/>
      <c r="BW578" s="15"/>
      <c r="BX578" s="15"/>
      <c r="BY578" s="15"/>
      <c r="BZ578" s="15"/>
      <c r="CA578" s="8"/>
      <c r="CB578" s="8"/>
      <c r="CC578" s="8"/>
      <c r="CD578" s="8"/>
      <c r="CE578" s="8"/>
      <c r="CF578" s="8"/>
      <c r="CG578" s="8"/>
      <c r="CH578" s="8"/>
      <c r="CI578" s="8"/>
      <c r="CJ578" s="8"/>
      <c r="CK578" s="8"/>
      <c r="CL578" s="8"/>
      <c r="CM578" s="15"/>
      <c r="CN578" s="15"/>
      <c r="CO578" s="15"/>
      <c r="CP578" s="15"/>
    </row>
    <row r="579" ht="14.25" customHeight="1">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c r="AB579" s="15"/>
      <c r="AC579" s="15"/>
      <c r="AD579" s="15"/>
      <c r="AE579" s="15"/>
      <c r="AF579" s="15"/>
      <c r="AG579" s="15"/>
      <c r="AH579" s="15"/>
      <c r="AI579" s="15"/>
      <c r="AJ579" s="15"/>
      <c r="AK579" s="15"/>
      <c r="AL579" s="15"/>
      <c r="AM579" s="15"/>
      <c r="AN579" s="15"/>
      <c r="AO579" s="15"/>
      <c r="AP579" s="15"/>
      <c r="AQ579" s="15"/>
      <c r="AR579" s="15"/>
      <c r="AS579" s="15"/>
      <c r="AT579" s="15"/>
      <c r="AU579" s="15"/>
      <c r="AV579" s="15"/>
      <c r="AW579" s="15"/>
      <c r="AX579" s="15"/>
      <c r="AY579" s="15"/>
      <c r="AZ579" s="15"/>
      <c r="BA579" s="15"/>
      <c r="BB579" s="15"/>
      <c r="BC579" s="15"/>
      <c r="BD579" s="15"/>
      <c r="BE579" s="15"/>
      <c r="BF579" s="15"/>
      <c r="BG579" s="15"/>
      <c r="BH579" s="15"/>
      <c r="BI579" s="15"/>
      <c r="BJ579" s="15"/>
      <c r="BK579" s="15"/>
      <c r="BL579" s="15"/>
      <c r="BM579" s="15"/>
      <c r="BN579" s="15"/>
      <c r="BO579" s="15"/>
      <c r="BP579" s="15"/>
      <c r="BQ579" s="15"/>
      <c r="BR579" s="15"/>
      <c r="BS579" s="15"/>
      <c r="BT579" s="15"/>
      <c r="BU579" s="15"/>
      <c r="BV579" s="15"/>
      <c r="BW579" s="15"/>
      <c r="BX579" s="15"/>
      <c r="BY579" s="15"/>
      <c r="BZ579" s="15"/>
      <c r="CA579" s="8"/>
      <c r="CB579" s="8"/>
      <c r="CC579" s="8"/>
      <c r="CD579" s="8"/>
      <c r="CE579" s="8"/>
      <c r="CF579" s="8"/>
      <c r="CG579" s="8"/>
      <c r="CH579" s="8"/>
      <c r="CI579" s="8"/>
      <c r="CJ579" s="8"/>
      <c r="CK579" s="8"/>
      <c r="CL579" s="8"/>
      <c r="CM579" s="15"/>
      <c r="CN579" s="15"/>
      <c r="CO579" s="15"/>
      <c r="CP579" s="15"/>
    </row>
    <row r="580" ht="14.25" customHeight="1">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c r="BC580" s="15"/>
      <c r="BD580" s="15"/>
      <c r="BE580" s="15"/>
      <c r="BF580" s="15"/>
      <c r="BG580" s="15"/>
      <c r="BH580" s="15"/>
      <c r="BI580" s="15"/>
      <c r="BJ580" s="15"/>
      <c r="BK580" s="15"/>
      <c r="BL580" s="15"/>
      <c r="BM580" s="15"/>
      <c r="BN580" s="15"/>
      <c r="BO580" s="15"/>
      <c r="BP580" s="15"/>
      <c r="BQ580" s="15"/>
      <c r="BR580" s="15"/>
      <c r="BS580" s="15"/>
      <c r="BT580" s="15"/>
      <c r="BU580" s="15"/>
      <c r="BV580" s="15"/>
      <c r="BW580" s="15"/>
      <c r="BX580" s="15"/>
      <c r="BY580" s="15"/>
      <c r="BZ580" s="15"/>
      <c r="CA580" s="8"/>
      <c r="CB580" s="8"/>
      <c r="CC580" s="8"/>
      <c r="CD580" s="8"/>
      <c r="CE580" s="8"/>
      <c r="CF580" s="8"/>
      <c r="CG580" s="8"/>
      <c r="CH580" s="8"/>
      <c r="CI580" s="8"/>
      <c r="CJ580" s="8"/>
      <c r="CK580" s="8"/>
      <c r="CL580" s="8"/>
      <c r="CM580" s="15"/>
      <c r="CN580" s="15"/>
      <c r="CO580" s="15"/>
      <c r="CP580" s="15"/>
    </row>
    <row r="581" ht="14.25" customHeight="1">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c r="AB581" s="15"/>
      <c r="AC581" s="15"/>
      <c r="AD581" s="15"/>
      <c r="AE581" s="15"/>
      <c r="AF581" s="15"/>
      <c r="AG581" s="15"/>
      <c r="AH581" s="15"/>
      <c r="AI581" s="15"/>
      <c r="AJ581" s="15"/>
      <c r="AK581" s="15"/>
      <c r="AL581" s="15"/>
      <c r="AM581" s="15"/>
      <c r="AN581" s="15"/>
      <c r="AO581" s="15"/>
      <c r="AP581" s="15"/>
      <c r="AQ581" s="15"/>
      <c r="AR581" s="15"/>
      <c r="AS581" s="15"/>
      <c r="AT581" s="15"/>
      <c r="AU581" s="15"/>
      <c r="AV581" s="15"/>
      <c r="AW581" s="15"/>
      <c r="AX581" s="15"/>
      <c r="AY581" s="15"/>
      <c r="AZ581" s="15"/>
      <c r="BA581" s="15"/>
      <c r="BB581" s="15"/>
      <c r="BC581" s="15"/>
      <c r="BD581" s="15"/>
      <c r="BE581" s="15"/>
      <c r="BF581" s="15"/>
      <c r="BG581" s="15"/>
      <c r="BH581" s="15"/>
      <c r="BI581" s="15"/>
      <c r="BJ581" s="15"/>
      <c r="BK581" s="15"/>
      <c r="BL581" s="15"/>
      <c r="BM581" s="15"/>
      <c r="BN581" s="15"/>
      <c r="BO581" s="15"/>
      <c r="BP581" s="15"/>
      <c r="BQ581" s="15"/>
      <c r="BR581" s="15"/>
      <c r="BS581" s="15"/>
      <c r="BT581" s="15"/>
      <c r="BU581" s="15"/>
      <c r="BV581" s="15"/>
      <c r="BW581" s="15"/>
      <c r="BX581" s="15"/>
      <c r="BY581" s="15"/>
      <c r="BZ581" s="15"/>
      <c r="CA581" s="8"/>
      <c r="CB581" s="8"/>
      <c r="CC581" s="8"/>
      <c r="CD581" s="8"/>
      <c r="CE581" s="8"/>
      <c r="CF581" s="8"/>
      <c r="CG581" s="8"/>
      <c r="CH581" s="8"/>
      <c r="CI581" s="8"/>
      <c r="CJ581" s="8"/>
      <c r="CK581" s="8"/>
      <c r="CL581" s="8"/>
      <c r="CM581" s="15"/>
      <c r="CN581" s="15"/>
      <c r="CO581" s="15"/>
      <c r="CP581" s="15"/>
    </row>
    <row r="582" ht="14.25" customHeight="1">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c r="BC582" s="15"/>
      <c r="BD582" s="15"/>
      <c r="BE582" s="15"/>
      <c r="BF582" s="15"/>
      <c r="BG582" s="15"/>
      <c r="BH582" s="15"/>
      <c r="BI582" s="15"/>
      <c r="BJ582" s="15"/>
      <c r="BK582" s="15"/>
      <c r="BL582" s="15"/>
      <c r="BM582" s="15"/>
      <c r="BN582" s="15"/>
      <c r="BO582" s="15"/>
      <c r="BP582" s="15"/>
      <c r="BQ582" s="15"/>
      <c r="BR582" s="15"/>
      <c r="BS582" s="15"/>
      <c r="BT582" s="15"/>
      <c r="BU582" s="15"/>
      <c r="BV582" s="15"/>
      <c r="BW582" s="15"/>
      <c r="BX582" s="15"/>
      <c r="BY582" s="15"/>
      <c r="BZ582" s="15"/>
      <c r="CA582" s="8"/>
      <c r="CB582" s="8"/>
      <c r="CC582" s="8"/>
      <c r="CD582" s="8"/>
      <c r="CE582" s="8"/>
      <c r="CF582" s="8"/>
      <c r="CG582" s="8"/>
      <c r="CH582" s="8"/>
      <c r="CI582" s="8"/>
      <c r="CJ582" s="8"/>
      <c r="CK582" s="8"/>
      <c r="CL582" s="8"/>
      <c r="CM582" s="15"/>
      <c r="CN582" s="15"/>
      <c r="CO582" s="15"/>
      <c r="CP582" s="15"/>
    </row>
    <row r="583" ht="14.25" customHeight="1">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c r="AG583" s="15"/>
      <c r="AH583" s="15"/>
      <c r="AI583" s="15"/>
      <c r="AJ583" s="15"/>
      <c r="AK583" s="15"/>
      <c r="AL583" s="15"/>
      <c r="AM583" s="15"/>
      <c r="AN583" s="15"/>
      <c r="AO583" s="15"/>
      <c r="AP583" s="15"/>
      <c r="AQ583" s="15"/>
      <c r="AR583" s="15"/>
      <c r="AS583" s="15"/>
      <c r="AT583" s="15"/>
      <c r="AU583" s="15"/>
      <c r="AV583" s="15"/>
      <c r="AW583" s="15"/>
      <c r="AX583" s="15"/>
      <c r="AY583" s="15"/>
      <c r="AZ583" s="15"/>
      <c r="BA583" s="15"/>
      <c r="BB583" s="15"/>
      <c r="BC583" s="15"/>
      <c r="BD583" s="15"/>
      <c r="BE583" s="15"/>
      <c r="BF583" s="15"/>
      <c r="BG583" s="15"/>
      <c r="BH583" s="15"/>
      <c r="BI583" s="15"/>
      <c r="BJ583" s="15"/>
      <c r="BK583" s="15"/>
      <c r="BL583" s="15"/>
      <c r="BM583" s="15"/>
      <c r="BN583" s="15"/>
      <c r="BO583" s="15"/>
      <c r="BP583" s="15"/>
      <c r="BQ583" s="15"/>
      <c r="BR583" s="15"/>
      <c r="BS583" s="15"/>
      <c r="BT583" s="15"/>
      <c r="BU583" s="15"/>
      <c r="BV583" s="15"/>
      <c r="BW583" s="15"/>
      <c r="BX583" s="15"/>
      <c r="BY583" s="15"/>
      <c r="BZ583" s="15"/>
      <c r="CA583" s="8"/>
      <c r="CB583" s="8"/>
      <c r="CC583" s="8"/>
      <c r="CD583" s="8"/>
      <c r="CE583" s="8"/>
      <c r="CF583" s="8"/>
      <c r="CG583" s="8"/>
      <c r="CH583" s="8"/>
      <c r="CI583" s="8"/>
      <c r="CJ583" s="8"/>
      <c r="CK583" s="8"/>
      <c r="CL583" s="8"/>
      <c r="CM583" s="15"/>
      <c r="CN583" s="15"/>
      <c r="CO583" s="15"/>
      <c r="CP583" s="15"/>
    </row>
    <row r="584" ht="14.25" customHeight="1">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c r="BC584" s="15"/>
      <c r="BD584" s="15"/>
      <c r="BE584" s="15"/>
      <c r="BF584" s="15"/>
      <c r="BG584" s="15"/>
      <c r="BH584" s="15"/>
      <c r="BI584" s="15"/>
      <c r="BJ584" s="15"/>
      <c r="BK584" s="15"/>
      <c r="BL584" s="15"/>
      <c r="BM584" s="15"/>
      <c r="BN584" s="15"/>
      <c r="BO584" s="15"/>
      <c r="BP584" s="15"/>
      <c r="BQ584" s="15"/>
      <c r="BR584" s="15"/>
      <c r="BS584" s="15"/>
      <c r="BT584" s="15"/>
      <c r="BU584" s="15"/>
      <c r="BV584" s="15"/>
      <c r="BW584" s="15"/>
      <c r="BX584" s="15"/>
      <c r="BY584" s="15"/>
      <c r="BZ584" s="15"/>
      <c r="CA584" s="8"/>
      <c r="CB584" s="8"/>
      <c r="CC584" s="8"/>
      <c r="CD584" s="8"/>
      <c r="CE584" s="8"/>
      <c r="CF584" s="8"/>
      <c r="CG584" s="8"/>
      <c r="CH584" s="8"/>
      <c r="CI584" s="8"/>
      <c r="CJ584" s="8"/>
      <c r="CK584" s="8"/>
      <c r="CL584" s="8"/>
      <c r="CM584" s="15"/>
      <c r="CN584" s="15"/>
      <c r="CO584" s="15"/>
      <c r="CP584" s="15"/>
    </row>
    <row r="585" ht="14.25" customHeight="1">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5"/>
      <c r="AH585" s="15"/>
      <c r="AI585" s="15"/>
      <c r="AJ585" s="15"/>
      <c r="AK585" s="15"/>
      <c r="AL585" s="15"/>
      <c r="AM585" s="15"/>
      <c r="AN585" s="15"/>
      <c r="AO585" s="15"/>
      <c r="AP585" s="15"/>
      <c r="AQ585" s="15"/>
      <c r="AR585" s="15"/>
      <c r="AS585" s="15"/>
      <c r="AT585" s="15"/>
      <c r="AU585" s="15"/>
      <c r="AV585" s="15"/>
      <c r="AW585" s="15"/>
      <c r="AX585" s="15"/>
      <c r="AY585" s="15"/>
      <c r="AZ585" s="15"/>
      <c r="BA585" s="15"/>
      <c r="BB585" s="15"/>
      <c r="BC585" s="15"/>
      <c r="BD585" s="15"/>
      <c r="BE585" s="15"/>
      <c r="BF585" s="15"/>
      <c r="BG585" s="15"/>
      <c r="BH585" s="15"/>
      <c r="BI585" s="15"/>
      <c r="BJ585" s="15"/>
      <c r="BK585" s="15"/>
      <c r="BL585" s="15"/>
      <c r="BM585" s="15"/>
      <c r="BN585" s="15"/>
      <c r="BO585" s="15"/>
      <c r="BP585" s="15"/>
      <c r="BQ585" s="15"/>
      <c r="BR585" s="15"/>
      <c r="BS585" s="15"/>
      <c r="BT585" s="15"/>
      <c r="BU585" s="15"/>
      <c r="BV585" s="15"/>
      <c r="BW585" s="15"/>
      <c r="BX585" s="15"/>
      <c r="BY585" s="15"/>
      <c r="BZ585" s="15"/>
      <c r="CA585" s="8"/>
      <c r="CB585" s="8"/>
      <c r="CC585" s="8"/>
      <c r="CD585" s="8"/>
      <c r="CE585" s="8"/>
      <c r="CF585" s="8"/>
      <c r="CG585" s="8"/>
      <c r="CH585" s="8"/>
      <c r="CI585" s="8"/>
      <c r="CJ585" s="8"/>
      <c r="CK585" s="8"/>
      <c r="CL585" s="8"/>
      <c r="CM585" s="15"/>
      <c r="CN585" s="15"/>
      <c r="CO585" s="15"/>
      <c r="CP585" s="15"/>
    </row>
    <row r="586" ht="14.25" customHeight="1">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c r="BC586" s="15"/>
      <c r="BD586" s="15"/>
      <c r="BE586" s="15"/>
      <c r="BF586" s="15"/>
      <c r="BG586" s="15"/>
      <c r="BH586" s="15"/>
      <c r="BI586" s="15"/>
      <c r="BJ586" s="15"/>
      <c r="BK586" s="15"/>
      <c r="BL586" s="15"/>
      <c r="BM586" s="15"/>
      <c r="BN586" s="15"/>
      <c r="BO586" s="15"/>
      <c r="BP586" s="15"/>
      <c r="BQ586" s="15"/>
      <c r="BR586" s="15"/>
      <c r="BS586" s="15"/>
      <c r="BT586" s="15"/>
      <c r="BU586" s="15"/>
      <c r="BV586" s="15"/>
      <c r="BW586" s="15"/>
      <c r="BX586" s="15"/>
      <c r="BY586" s="15"/>
      <c r="BZ586" s="15"/>
      <c r="CA586" s="8"/>
      <c r="CB586" s="8"/>
      <c r="CC586" s="8"/>
      <c r="CD586" s="8"/>
      <c r="CE586" s="8"/>
      <c r="CF586" s="8"/>
      <c r="CG586" s="8"/>
      <c r="CH586" s="8"/>
      <c r="CI586" s="8"/>
      <c r="CJ586" s="8"/>
      <c r="CK586" s="8"/>
      <c r="CL586" s="8"/>
      <c r="CM586" s="15"/>
      <c r="CN586" s="15"/>
      <c r="CO586" s="15"/>
      <c r="CP586" s="15"/>
    </row>
    <row r="587" ht="14.25" customHeight="1">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c r="AB587" s="15"/>
      <c r="AC587" s="15"/>
      <c r="AD587" s="15"/>
      <c r="AE587" s="15"/>
      <c r="AF587" s="15"/>
      <c r="AG587" s="15"/>
      <c r="AH587" s="15"/>
      <c r="AI587" s="15"/>
      <c r="AJ587" s="15"/>
      <c r="AK587" s="15"/>
      <c r="AL587" s="15"/>
      <c r="AM587" s="15"/>
      <c r="AN587" s="15"/>
      <c r="AO587" s="15"/>
      <c r="AP587" s="15"/>
      <c r="AQ587" s="15"/>
      <c r="AR587" s="15"/>
      <c r="AS587" s="15"/>
      <c r="AT587" s="15"/>
      <c r="AU587" s="15"/>
      <c r="AV587" s="15"/>
      <c r="AW587" s="15"/>
      <c r="AX587" s="15"/>
      <c r="AY587" s="15"/>
      <c r="AZ587" s="15"/>
      <c r="BA587" s="15"/>
      <c r="BB587" s="15"/>
      <c r="BC587" s="15"/>
      <c r="BD587" s="15"/>
      <c r="BE587" s="15"/>
      <c r="BF587" s="15"/>
      <c r="BG587" s="15"/>
      <c r="BH587" s="15"/>
      <c r="BI587" s="15"/>
      <c r="BJ587" s="15"/>
      <c r="BK587" s="15"/>
      <c r="BL587" s="15"/>
      <c r="BM587" s="15"/>
      <c r="BN587" s="15"/>
      <c r="BO587" s="15"/>
      <c r="BP587" s="15"/>
      <c r="BQ587" s="15"/>
      <c r="BR587" s="15"/>
      <c r="BS587" s="15"/>
      <c r="BT587" s="15"/>
      <c r="BU587" s="15"/>
      <c r="BV587" s="15"/>
      <c r="BW587" s="15"/>
      <c r="BX587" s="15"/>
      <c r="BY587" s="15"/>
      <c r="BZ587" s="15"/>
      <c r="CA587" s="8"/>
      <c r="CB587" s="8"/>
      <c r="CC587" s="8"/>
      <c r="CD587" s="8"/>
      <c r="CE587" s="8"/>
      <c r="CF587" s="8"/>
      <c r="CG587" s="8"/>
      <c r="CH587" s="8"/>
      <c r="CI587" s="8"/>
      <c r="CJ587" s="8"/>
      <c r="CK587" s="8"/>
      <c r="CL587" s="8"/>
      <c r="CM587" s="15"/>
      <c r="CN587" s="15"/>
      <c r="CO587" s="15"/>
      <c r="CP587" s="15"/>
    </row>
    <row r="588" ht="14.25" customHeight="1">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c r="BC588" s="15"/>
      <c r="BD588" s="15"/>
      <c r="BE588" s="15"/>
      <c r="BF588" s="15"/>
      <c r="BG588" s="15"/>
      <c r="BH588" s="15"/>
      <c r="BI588" s="15"/>
      <c r="BJ588" s="15"/>
      <c r="BK588" s="15"/>
      <c r="BL588" s="15"/>
      <c r="BM588" s="15"/>
      <c r="BN588" s="15"/>
      <c r="BO588" s="15"/>
      <c r="BP588" s="15"/>
      <c r="BQ588" s="15"/>
      <c r="BR588" s="15"/>
      <c r="BS588" s="15"/>
      <c r="BT588" s="15"/>
      <c r="BU588" s="15"/>
      <c r="BV588" s="15"/>
      <c r="BW588" s="15"/>
      <c r="BX588" s="15"/>
      <c r="BY588" s="15"/>
      <c r="BZ588" s="15"/>
      <c r="CA588" s="8"/>
      <c r="CB588" s="8"/>
      <c r="CC588" s="8"/>
      <c r="CD588" s="8"/>
      <c r="CE588" s="8"/>
      <c r="CF588" s="8"/>
      <c r="CG588" s="8"/>
      <c r="CH588" s="8"/>
      <c r="CI588" s="8"/>
      <c r="CJ588" s="8"/>
      <c r="CK588" s="8"/>
      <c r="CL588" s="8"/>
      <c r="CM588" s="15"/>
      <c r="CN588" s="15"/>
      <c r="CO588" s="15"/>
      <c r="CP588" s="15"/>
    </row>
    <row r="589" ht="14.25" customHeight="1">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c r="AB589" s="15"/>
      <c r="AC589" s="15"/>
      <c r="AD589" s="15"/>
      <c r="AE589" s="15"/>
      <c r="AF589" s="15"/>
      <c r="AG589" s="15"/>
      <c r="AH589" s="15"/>
      <c r="AI589" s="15"/>
      <c r="AJ589" s="15"/>
      <c r="AK589" s="15"/>
      <c r="AL589" s="15"/>
      <c r="AM589" s="15"/>
      <c r="AN589" s="15"/>
      <c r="AO589" s="15"/>
      <c r="AP589" s="15"/>
      <c r="AQ589" s="15"/>
      <c r="AR589" s="15"/>
      <c r="AS589" s="15"/>
      <c r="AT589" s="15"/>
      <c r="AU589" s="15"/>
      <c r="AV589" s="15"/>
      <c r="AW589" s="15"/>
      <c r="AX589" s="15"/>
      <c r="AY589" s="15"/>
      <c r="AZ589" s="15"/>
      <c r="BA589" s="15"/>
      <c r="BB589" s="15"/>
      <c r="BC589" s="15"/>
      <c r="BD589" s="15"/>
      <c r="BE589" s="15"/>
      <c r="BF589" s="15"/>
      <c r="BG589" s="15"/>
      <c r="BH589" s="15"/>
      <c r="BI589" s="15"/>
      <c r="BJ589" s="15"/>
      <c r="BK589" s="15"/>
      <c r="BL589" s="15"/>
      <c r="BM589" s="15"/>
      <c r="BN589" s="15"/>
      <c r="BO589" s="15"/>
      <c r="BP589" s="15"/>
      <c r="BQ589" s="15"/>
      <c r="BR589" s="15"/>
      <c r="BS589" s="15"/>
      <c r="BT589" s="15"/>
      <c r="BU589" s="15"/>
      <c r="BV589" s="15"/>
      <c r="BW589" s="15"/>
      <c r="BX589" s="15"/>
      <c r="BY589" s="15"/>
      <c r="BZ589" s="15"/>
      <c r="CA589" s="8"/>
      <c r="CB589" s="8"/>
      <c r="CC589" s="8"/>
      <c r="CD589" s="8"/>
      <c r="CE589" s="8"/>
      <c r="CF589" s="8"/>
      <c r="CG589" s="8"/>
      <c r="CH589" s="8"/>
      <c r="CI589" s="8"/>
      <c r="CJ589" s="8"/>
      <c r="CK589" s="8"/>
      <c r="CL589" s="8"/>
      <c r="CM589" s="15"/>
      <c r="CN589" s="15"/>
      <c r="CO589" s="15"/>
      <c r="CP589" s="15"/>
    </row>
    <row r="590" ht="14.25" customHeight="1">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c r="BC590" s="15"/>
      <c r="BD590" s="15"/>
      <c r="BE590" s="15"/>
      <c r="BF590" s="15"/>
      <c r="BG590" s="15"/>
      <c r="BH590" s="15"/>
      <c r="BI590" s="15"/>
      <c r="BJ590" s="15"/>
      <c r="BK590" s="15"/>
      <c r="BL590" s="15"/>
      <c r="BM590" s="15"/>
      <c r="BN590" s="15"/>
      <c r="BO590" s="15"/>
      <c r="BP590" s="15"/>
      <c r="BQ590" s="15"/>
      <c r="BR590" s="15"/>
      <c r="BS590" s="15"/>
      <c r="BT590" s="15"/>
      <c r="BU590" s="15"/>
      <c r="BV590" s="15"/>
      <c r="BW590" s="15"/>
      <c r="BX590" s="15"/>
      <c r="BY590" s="15"/>
      <c r="BZ590" s="15"/>
      <c r="CA590" s="8"/>
      <c r="CB590" s="8"/>
      <c r="CC590" s="8"/>
      <c r="CD590" s="8"/>
      <c r="CE590" s="8"/>
      <c r="CF590" s="8"/>
      <c r="CG590" s="8"/>
      <c r="CH590" s="8"/>
      <c r="CI590" s="8"/>
      <c r="CJ590" s="8"/>
      <c r="CK590" s="8"/>
      <c r="CL590" s="8"/>
      <c r="CM590" s="15"/>
      <c r="CN590" s="15"/>
      <c r="CO590" s="15"/>
      <c r="CP590" s="15"/>
    </row>
    <row r="591" ht="14.25" customHeight="1">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c r="AB591" s="15"/>
      <c r="AC591" s="15"/>
      <c r="AD591" s="15"/>
      <c r="AE591" s="15"/>
      <c r="AF591" s="15"/>
      <c r="AG591" s="15"/>
      <c r="AH591" s="15"/>
      <c r="AI591" s="15"/>
      <c r="AJ591" s="15"/>
      <c r="AK591" s="15"/>
      <c r="AL591" s="15"/>
      <c r="AM591" s="15"/>
      <c r="AN591" s="15"/>
      <c r="AO591" s="15"/>
      <c r="AP591" s="15"/>
      <c r="AQ591" s="15"/>
      <c r="AR591" s="15"/>
      <c r="AS591" s="15"/>
      <c r="AT591" s="15"/>
      <c r="AU591" s="15"/>
      <c r="AV591" s="15"/>
      <c r="AW591" s="15"/>
      <c r="AX591" s="15"/>
      <c r="AY591" s="15"/>
      <c r="AZ591" s="15"/>
      <c r="BA591" s="15"/>
      <c r="BB591" s="15"/>
      <c r="BC591" s="15"/>
      <c r="BD591" s="15"/>
      <c r="BE591" s="15"/>
      <c r="BF591" s="15"/>
      <c r="BG591" s="15"/>
      <c r="BH591" s="15"/>
      <c r="BI591" s="15"/>
      <c r="BJ591" s="15"/>
      <c r="BK591" s="15"/>
      <c r="BL591" s="15"/>
      <c r="BM591" s="15"/>
      <c r="BN591" s="15"/>
      <c r="BO591" s="15"/>
      <c r="BP591" s="15"/>
      <c r="BQ591" s="15"/>
      <c r="BR591" s="15"/>
      <c r="BS591" s="15"/>
      <c r="BT591" s="15"/>
      <c r="BU591" s="15"/>
      <c r="BV591" s="15"/>
      <c r="BW591" s="15"/>
      <c r="BX591" s="15"/>
      <c r="BY591" s="15"/>
      <c r="BZ591" s="15"/>
      <c r="CA591" s="8"/>
      <c r="CB591" s="8"/>
      <c r="CC591" s="8"/>
      <c r="CD591" s="8"/>
      <c r="CE591" s="8"/>
      <c r="CF591" s="8"/>
      <c r="CG591" s="8"/>
      <c r="CH591" s="8"/>
      <c r="CI591" s="8"/>
      <c r="CJ591" s="8"/>
      <c r="CK591" s="8"/>
      <c r="CL591" s="8"/>
      <c r="CM591" s="15"/>
      <c r="CN591" s="15"/>
      <c r="CO591" s="15"/>
      <c r="CP591" s="15"/>
    </row>
    <row r="592" ht="14.25" customHeight="1">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15"/>
      <c r="AO592" s="15"/>
      <c r="AP592" s="15"/>
      <c r="AQ592" s="15"/>
      <c r="AR592" s="15"/>
      <c r="AS592" s="15"/>
      <c r="AT592" s="15"/>
      <c r="AU592" s="15"/>
      <c r="AV592" s="15"/>
      <c r="AW592" s="15"/>
      <c r="AX592" s="15"/>
      <c r="AY592" s="15"/>
      <c r="AZ592" s="15"/>
      <c r="BA592" s="15"/>
      <c r="BB592" s="15"/>
      <c r="BC592" s="15"/>
      <c r="BD592" s="15"/>
      <c r="BE592" s="15"/>
      <c r="BF592" s="15"/>
      <c r="BG592" s="15"/>
      <c r="BH592" s="15"/>
      <c r="BI592" s="15"/>
      <c r="BJ592" s="15"/>
      <c r="BK592" s="15"/>
      <c r="BL592" s="15"/>
      <c r="BM592" s="15"/>
      <c r="BN592" s="15"/>
      <c r="BO592" s="15"/>
      <c r="BP592" s="15"/>
      <c r="BQ592" s="15"/>
      <c r="BR592" s="15"/>
      <c r="BS592" s="15"/>
      <c r="BT592" s="15"/>
      <c r="BU592" s="15"/>
      <c r="BV592" s="15"/>
      <c r="BW592" s="15"/>
      <c r="BX592" s="15"/>
      <c r="BY592" s="15"/>
      <c r="BZ592" s="15"/>
      <c r="CA592" s="8"/>
      <c r="CB592" s="8"/>
      <c r="CC592" s="8"/>
      <c r="CD592" s="8"/>
      <c r="CE592" s="8"/>
      <c r="CF592" s="8"/>
      <c r="CG592" s="8"/>
      <c r="CH592" s="8"/>
      <c r="CI592" s="8"/>
      <c r="CJ592" s="8"/>
      <c r="CK592" s="8"/>
      <c r="CL592" s="8"/>
      <c r="CM592" s="15"/>
      <c r="CN592" s="15"/>
      <c r="CO592" s="15"/>
      <c r="CP592" s="15"/>
    </row>
    <row r="593" ht="14.25" customHeight="1">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c r="AY593" s="15"/>
      <c r="AZ593" s="15"/>
      <c r="BA593" s="15"/>
      <c r="BB593" s="15"/>
      <c r="BC593" s="15"/>
      <c r="BD593" s="15"/>
      <c r="BE593" s="15"/>
      <c r="BF593" s="15"/>
      <c r="BG593" s="15"/>
      <c r="BH593" s="15"/>
      <c r="BI593" s="15"/>
      <c r="BJ593" s="15"/>
      <c r="BK593" s="15"/>
      <c r="BL593" s="15"/>
      <c r="BM593" s="15"/>
      <c r="BN593" s="15"/>
      <c r="BO593" s="15"/>
      <c r="BP593" s="15"/>
      <c r="BQ593" s="15"/>
      <c r="BR593" s="15"/>
      <c r="BS593" s="15"/>
      <c r="BT593" s="15"/>
      <c r="BU593" s="15"/>
      <c r="BV593" s="15"/>
      <c r="BW593" s="15"/>
      <c r="BX593" s="15"/>
      <c r="BY593" s="15"/>
      <c r="BZ593" s="15"/>
      <c r="CA593" s="8"/>
      <c r="CB593" s="8"/>
      <c r="CC593" s="8"/>
      <c r="CD593" s="8"/>
      <c r="CE593" s="8"/>
      <c r="CF593" s="8"/>
      <c r="CG593" s="8"/>
      <c r="CH593" s="8"/>
      <c r="CI593" s="8"/>
      <c r="CJ593" s="8"/>
      <c r="CK593" s="8"/>
      <c r="CL593" s="8"/>
      <c r="CM593" s="15"/>
      <c r="CN593" s="15"/>
      <c r="CO593" s="15"/>
      <c r="CP593" s="15"/>
    </row>
    <row r="594" ht="14.25" customHeight="1">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c r="AB594" s="15"/>
      <c r="AC594" s="15"/>
      <c r="AD594" s="15"/>
      <c r="AE594" s="15"/>
      <c r="AF594" s="15"/>
      <c r="AG594" s="15"/>
      <c r="AH594" s="15"/>
      <c r="AI594" s="15"/>
      <c r="AJ594" s="15"/>
      <c r="AK594" s="15"/>
      <c r="AL594" s="15"/>
      <c r="AM594" s="15"/>
      <c r="AN594" s="15"/>
      <c r="AO594" s="15"/>
      <c r="AP594" s="15"/>
      <c r="AQ594" s="15"/>
      <c r="AR594" s="15"/>
      <c r="AS594" s="15"/>
      <c r="AT594" s="15"/>
      <c r="AU594" s="15"/>
      <c r="AV594" s="15"/>
      <c r="AW594" s="15"/>
      <c r="AX594" s="15"/>
      <c r="AY594" s="15"/>
      <c r="AZ594" s="15"/>
      <c r="BA594" s="15"/>
      <c r="BB594" s="15"/>
      <c r="BC594" s="15"/>
      <c r="BD594" s="15"/>
      <c r="BE594" s="15"/>
      <c r="BF594" s="15"/>
      <c r="BG594" s="15"/>
      <c r="BH594" s="15"/>
      <c r="BI594" s="15"/>
      <c r="BJ594" s="15"/>
      <c r="BK594" s="15"/>
      <c r="BL594" s="15"/>
      <c r="BM594" s="15"/>
      <c r="BN594" s="15"/>
      <c r="BO594" s="15"/>
      <c r="BP594" s="15"/>
      <c r="BQ594" s="15"/>
      <c r="BR594" s="15"/>
      <c r="BS594" s="15"/>
      <c r="BT594" s="15"/>
      <c r="BU594" s="15"/>
      <c r="BV594" s="15"/>
      <c r="BW594" s="15"/>
      <c r="BX594" s="15"/>
      <c r="BY594" s="15"/>
      <c r="BZ594" s="15"/>
      <c r="CA594" s="8"/>
      <c r="CB594" s="8"/>
      <c r="CC594" s="8"/>
      <c r="CD594" s="8"/>
      <c r="CE594" s="8"/>
      <c r="CF594" s="8"/>
      <c r="CG594" s="8"/>
      <c r="CH594" s="8"/>
      <c r="CI594" s="8"/>
      <c r="CJ594" s="8"/>
      <c r="CK594" s="8"/>
      <c r="CL594" s="8"/>
      <c r="CM594" s="15"/>
      <c r="CN594" s="15"/>
      <c r="CO594" s="15"/>
      <c r="CP594" s="15"/>
    </row>
    <row r="595" ht="14.25" customHeight="1">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c r="AB595" s="15"/>
      <c r="AC595" s="15"/>
      <c r="AD595" s="15"/>
      <c r="AE595" s="15"/>
      <c r="AF595" s="15"/>
      <c r="AG595" s="15"/>
      <c r="AH595" s="15"/>
      <c r="AI595" s="15"/>
      <c r="AJ595" s="15"/>
      <c r="AK595" s="15"/>
      <c r="AL595" s="15"/>
      <c r="AM595" s="15"/>
      <c r="AN595" s="15"/>
      <c r="AO595" s="15"/>
      <c r="AP595" s="15"/>
      <c r="AQ595" s="15"/>
      <c r="AR595" s="15"/>
      <c r="AS595" s="15"/>
      <c r="AT595" s="15"/>
      <c r="AU595" s="15"/>
      <c r="AV595" s="15"/>
      <c r="AW595" s="15"/>
      <c r="AX595" s="15"/>
      <c r="AY595" s="15"/>
      <c r="AZ595" s="15"/>
      <c r="BA595" s="15"/>
      <c r="BB595" s="15"/>
      <c r="BC595" s="15"/>
      <c r="BD595" s="15"/>
      <c r="BE595" s="15"/>
      <c r="BF595" s="15"/>
      <c r="BG595" s="15"/>
      <c r="BH595" s="15"/>
      <c r="BI595" s="15"/>
      <c r="BJ595" s="15"/>
      <c r="BK595" s="15"/>
      <c r="BL595" s="15"/>
      <c r="BM595" s="15"/>
      <c r="BN595" s="15"/>
      <c r="BO595" s="15"/>
      <c r="BP595" s="15"/>
      <c r="BQ595" s="15"/>
      <c r="BR595" s="15"/>
      <c r="BS595" s="15"/>
      <c r="BT595" s="15"/>
      <c r="BU595" s="15"/>
      <c r="BV595" s="15"/>
      <c r="BW595" s="15"/>
      <c r="BX595" s="15"/>
      <c r="BY595" s="15"/>
      <c r="BZ595" s="15"/>
      <c r="CA595" s="8"/>
      <c r="CB595" s="8"/>
      <c r="CC595" s="8"/>
      <c r="CD595" s="8"/>
      <c r="CE595" s="8"/>
      <c r="CF595" s="8"/>
      <c r="CG595" s="8"/>
      <c r="CH595" s="8"/>
      <c r="CI595" s="8"/>
      <c r="CJ595" s="8"/>
      <c r="CK595" s="8"/>
      <c r="CL595" s="8"/>
      <c r="CM595" s="15"/>
      <c r="CN595" s="15"/>
      <c r="CO595" s="15"/>
      <c r="CP595" s="15"/>
    </row>
    <row r="596" ht="14.25" customHeight="1">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c r="AB596" s="15"/>
      <c r="AC596" s="15"/>
      <c r="AD596" s="15"/>
      <c r="AE596" s="15"/>
      <c r="AF596" s="15"/>
      <c r="AG596" s="15"/>
      <c r="AH596" s="15"/>
      <c r="AI596" s="15"/>
      <c r="AJ596" s="15"/>
      <c r="AK596" s="15"/>
      <c r="AL596" s="15"/>
      <c r="AM596" s="15"/>
      <c r="AN596" s="15"/>
      <c r="AO596" s="15"/>
      <c r="AP596" s="15"/>
      <c r="AQ596" s="15"/>
      <c r="AR596" s="15"/>
      <c r="AS596" s="15"/>
      <c r="AT596" s="15"/>
      <c r="AU596" s="15"/>
      <c r="AV596" s="15"/>
      <c r="AW596" s="15"/>
      <c r="AX596" s="15"/>
      <c r="AY596" s="15"/>
      <c r="AZ596" s="15"/>
      <c r="BA596" s="15"/>
      <c r="BB596" s="15"/>
      <c r="BC596" s="15"/>
      <c r="BD596" s="15"/>
      <c r="BE596" s="15"/>
      <c r="BF596" s="15"/>
      <c r="BG596" s="15"/>
      <c r="BH596" s="15"/>
      <c r="BI596" s="15"/>
      <c r="BJ596" s="15"/>
      <c r="BK596" s="15"/>
      <c r="BL596" s="15"/>
      <c r="BM596" s="15"/>
      <c r="BN596" s="15"/>
      <c r="BO596" s="15"/>
      <c r="BP596" s="15"/>
      <c r="BQ596" s="15"/>
      <c r="BR596" s="15"/>
      <c r="BS596" s="15"/>
      <c r="BT596" s="15"/>
      <c r="BU596" s="15"/>
      <c r="BV596" s="15"/>
      <c r="BW596" s="15"/>
      <c r="BX596" s="15"/>
      <c r="BY596" s="15"/>
      <c r="BZ596" s="15"/>
      <c r="CA596" s="8"/>
      <c r="CB596" s="8"/>
      <c r="CC596" s="8"/>
      <c r="CD596" s="8"/>
      <c r="CE596" s="8"/>
      <c r="CF596" s="8"/>
      <c r="CG596" s="8"/>
      <c r="CH596" s="8"/>
      <c r="CI596" s="8"/>
      <c r="CJ596" s="8"/>
      <c r="CK596" s="8"/>
      <c r="CL596" s="8"/>
      <c r="CM596" s="15"/>
      <c r="CN596" s="15"/>
      <c r="CO596" s="15"/>
      <c r="CP596" s="15"/>
    </row>
    <row r="597" ht="14.25" customHeight="1">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c r="AB597" s="15"/>
      <c r="AC597" s="15"/>
      <c r="AD597" s="15"/>
      <c r="AE597" s="15"/>
      <c r="AF597" s="15"/>
      <c r="AG597" s="15"/>
      <c r="AH597" s="15"/>
      <c r="AI597" s="15"/>
      <c r="AJ597" s="15"/>
      <c r="AK597" s="15"/>
      <c r="AL597" s="15"/>
      <c r="AM597" s="15"/>
      <c r="AN597" s="15"/>
      <c r="AO597" s="15"/>
      <c r="AP597" s="15"/>
      <c r="AQ597" s="15"/>
      <c r="AR597" s="15"/>
      <c r="AS597" s="15"/>
      <c r="AT597" s="15"/>
      <c r="AU597" s="15"/>
      <c r="AV597" s="15"/>
      <c r="AW597" s="15"/>
      <c r="AX597" s="15"/>
      <c r="AY597" s="15"/>
      <c r="AZ597" s="15"/>
      <c r="BA597" s="15"/>
      <c r="BB597" s="15"/>
      <c r="BC597" s="15"/>
      <c r="BD597" s="15"/>
      <c r="BE597" s="15"/>
      <c r="BF597" s="15"/>
      <c r="BG597" s="15"/>
      <c r="BH597" s="15"/>
      <c r="BI597" s="15"/>
      <c r="BJ597" s="15"/>
      <c r="BK597" s="15"/>
      <c r="BL597" s="15"/>
      <c r="BM597" s="15"/>
      <c r="BN597" s="15"/>
      <c r="BO597" s="15"/>
      <c r="BP597" s="15"/>
      <c r="BQ597" s="15"/>
      <c r="BR597" s="15"/>
      <c r="BS597" s="15"/>
      <c r="BT597" s="15"/>
      <c r="BU597" s="15"/>
      <c r="BV597" s="15"/>
      <c r="BW597" s="15"/>
      <c r="BX597" s="15"/>
      <c r="BY597" s="15"/>
      <c r="BZ597" s="15"/>
      <c r="CA597" s="8"/>
      <c r="CB597" s="8"/>
      <c r="CC597" s="8"/>
      <c r="CD597" s="8"/>
      <c r="CE597" s="8"/>
      <c r="CF597" s="8"/>
      <c r="CG597" s="8"/>
      <c r="CH597" s="8"/>
      <c r="CI597" s="8"/>
      <c r="CJ597" s="8"/>
      <c r="CK597" s="8"/>
      <c r="CL597" s="8"/>
      <c r="CM597" s="15"/>
      <c r="CN597" s="15"/>
      <c r="CO597" s="15"/>
      <c r="CP597" s="15"/>
    </row>
    <row r="598" ht="14.25" customHeight="1">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c r="AG598" s="15"/>
      <c r="AH598" s="15"/>
      <c r="AI598" s="15"/>
      <c r="AJ598" s="15"/>
      <c r="AK598" s="15"/>
      <c r="AL598" s="15"/>
      <c r="AM598" s="15"/>
      <c r="AN598" s="15"/>
      <c r="AO598" s="15"/>
      <c r="AP598" s="15"/>
      <c r="AQ598" s="15"/>
      <c r="AR598" s="15"/>
      <c r="AS598" s="15"/>
      <c r="AT598" s="15"/>
      <c r="AU598" s="15"/>
      <c r="AV598" s="15"/>
      <c r="AW598" s="15"/>
      <c r="AX598" s="15"/>
      <c r="AY598" s="15"/>
      <c r="AZ598" s="15"/>
      <c r="BA598" s="15"/>
      <c r="BB598" s="15"/>
      <c r="BC598" s="15"/>
      <c r="BD598" s="15"/>
      <c r="BE598" s="15"/>
      <c r="BF598" s="15"/>
      <c r="BG598" s="15"/>
      <c r="BH598" s="15"/>
      <c r="BI598" s="15"/>
      <c r="BJ598" s="15"/>
      <c r="BK598" s="15"/>
      <c r="BL598" s="15"/>
      <c r="BM598" s="15"/>
      <c r="BN598" s="15"/>
      <c r="BO598" s="15"/>
      <c r="BP598" s="15"/>
      <c r="BQ598" s="15"/>
      <c r="BR598" s="15"/>
      <c r="BS598" s="15"/>
      <c r="BT598" s="15"/>
      <c r="BU598" s="15"/>
      <c r="BV598" s="15"/>
      <c r="BW598" s="15"/>
      <c r="BX598" s="15"/>
      <c r="BY598" s="15"/>
      <c r="BZ598" s="15"/>
      <c r="CA598" s="8"/>
      <c r="CB598" s="8"/>
      <c r="CC598" s="8"/>
      <c r="CD598" s="8"/>
      <c r="CE598" s="8"/>
      <c r="CF598" s="8"/>
      <c r="CG598" s="8"/>
      <c r="CH598" s="8"/>
      <c r="CI598" s="8"/>
      <c r="CJ598" s="8"/>
      <c r="CK598" s="8"/>
      <c r="CL598" s="8"/>
      <c r="CM598" s="15"/>
      <c r="CN598" s="15"/>
      <c r="CO598" s="15"/>
      <c r="CP598" s="15"/>
    </row>
    <row r="599" ht="14.25" customHeight="1">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c r="AG599" s="15"/>
      <c r="AH599" s="15"/>
      <c r="AI599" s="15"/>
      <c r="AJ599" s="15"/>
      <c r="AK599" s="15"/>
      <c r="AL599" s="15"/>
      <c r="AM599" s="15"/>
      <c r="AN599" s="15"/>
      <c r="AO599" s="15"/>
      <c r="AP599" s="15"/>
      <c r="AQ599" s="15"/>
      <c r="AR599" s="15"/>
      <c r="AS599" s="15"/>
      <c r="AT599" s="15"/>
      <c r="AU599" s="15"/>
      <c r="AV599" s="15"/>
      <c r="AW599" s="15"/>
      <c r="AX599" s="15"/>
      <c r="AY599" s="15"/>
      <c r="AZ599" s="15"/>
      <c r="BA599" s="15"/>
      <c r="BB599" s="15"/>
      <c r="BC599" s="15"/>
      <c r="BD599" s="15"/>
      <c r="BE599" s="15"/>
      <c r="BF599" s="15"/>
      <c r="BG599" s="15"/>
      <c r="BH599" s="15"/>
      <c r="BI599" s="15"/>
      <c r="BJ599" s="15"/>
      <c r="BK599" s="15"/>
      <c r="BL599" s="15"/>
      <c r="BM599" s="15"/>
      <c r="BN599" s="15"/>
      <c r="BO599" s="15"/>
      <c r="BP599" s="15"/>
      <c r="BQ599" s="15"/>
      <c r="BR599" s="15"/>
      <c r="BS599" s="15"/>
      <c r="BT599" s="15"/>
      <c r="BU599" s="15"/>
      <c r="BV599" s="15"/>
      <c r="BW599" s="15"/>
      <c r="BX599" s="15"/>
      <c r="BY599" s="15"/>
      <c r="BZ599" s="15"/>
      <c r="CA599" s="8"/>
      <c r="CB599" s="8"/>
      <c r="CC599" s="8"/>
      <c r="CD599" s="8"/>
      <c r="CE599" s="8"/>
      <c r="CF599" s="8"/>
      <c r="CG599" s="8"/>
      <c r="CH599" s="8"/>
      <c r="CI599" s="8"/>
      <c r="CJ599" s="8"/>
      <c r="CK599" s="8"/>
      <c r="CL599" s="8"/>
      <c r="CM599" s="15"/>
      <c r="CN599" s="15"/>
      <c r="CO599" s="15"/>
      <c r="CP599" s="15"/>
    </row>
    <row r="600" ht="14.25" customHeight="1">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c r="AG600" s="15"/>
      <c r="AH600" s="15"/>
      <c r="AI600" s="15"/>
      <c r="AJ600" s="15"/>
      <c r="AK600" s="15"/>
      <c r="AL600" s="15"/>
      <c r="AM600" s="15"/>
      <c r="AN600" s="15"/>
      <c r="AO600" s="15"/>
      <c r="AP600" s="15"/>
      <c r="AQ600" s="15"/>
      <c r="AR600" s="15"/>
      <c r="AS600" s="15"/>
      <c r="AT600" s="15"/>
      <c r="AU600" s="15"/>
      <c r="AV600" s="15"/>
      <c r="AW600" s="15"/>
      <c r="AX600" s="15"/>
      <c r="AY600" s="15"/>
      <c r="AZ600" s="15"/>
      <c r="BA600" s="15"/>
      <c r="BB600" s="15"/>
      <c r="BC600" s="15"/>
      <c r="BD600" s="15"/>
      <c r="BE600" s="15"/>
      <c r="BF600" s="15"/>
      <c r="BG600" s="15"/>
      <c r="BH600" s="15"/>
      <c r="BI600" s="15"/>
      <c r="BJ600" s="15"/>
      <c r="BK600" s="15"/>
      <c r="BL600" s="15"/>
      <c r="BM600" s="15"/>
      <c r="BN600" s="15"/>
      <c r="BO600" s="15"/>
      <c r="BP600" s="15"/>
      <c r="BQ600" s="15"/>
      <c r="BR600" s="15"/>
      <c r="BS600" s="15"/>
      <c r="BT600" s="15"/>
      <c r="BU600" s="15"/>
      <c r="BV600" s="15"/>
      <c r="BW600" s="15"/>
      <c r="BX600" s="15"/>
      <c r="BY600" s="15"/>
      <c r="BZ600" s="15"/>
      <c r="CA600" s="8"/>
      <c r="CB600" s="8"/>
      <c r="CC600" s="8"/>
      <c r="CD600" s="8"/>
      <c r="CE600" s="8"/>
      <c r="CF600" s="8"/>
      <c r="CG600" s="8"/>
      <c r="CH600" s="8"/>
      <c r="CI600" s="8"/>
      <c r="CJ600" s="8"/>
      <c r="CK600" s="8"/>
      <c r="CL600" s="8"/>
      <c r="CM600" s="15"/>
      <c r="CN600" s="15"/>
      <c r="CO600" s="15"/>
      <c r="CP600" s="15"/>
    </row>
    <row r="601" ht="14.25" customHeight="1">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c r="AG601" s="15"/>
      <c r="AH601" s="15"/>
      <c r="AI601" s="15"/>
      <c r="AJ601" s="15"/>
      <c r="AK601" s="15"/>
      <c r="AL601" s="15"/>
      <c r="AM601" s="15"/>
      <c r="AN601" s="15"/>
      <c r="AO601" s="15"/>
      <c r="AP601" s="15"/>
      <c r="AQ601" s="15"/>
      <c r="AR601" s="15"/>
      <c r="AS601" s="15"/>
      <c r="AT601" s="15"/>
      <c r="AU601" s="15"/>
      <c r="AV601" s="15"/>
      <c r="AW601" s="15"/>
      <c r="AX601" s="15"/>
      <c r="AY601" s="15"/>
      <c r="AZ601" s="15"/>
      <c r="BA601" s="15"/>
      <c r="BB601" s="15"/>
      <c r="BC601" s="15"/>
      <c r="BD601" s="15"/>
      <c r="BE601" s="15"/>
      <c r="BF601" s="15"/>
      <c r="BG601" s="15"/>
      <c r="BH601" s="15"/>
      <c r="BI601" s="15"/>
      <c r="BJ601" s="15"/>
      <c r="BK601" s="15"/>
      <c r="BL601" s="15"/>
      <c r="BM601" s="15"/>
      <c r="BN601" s="15"/>
      <c r="BO601" s="15"/>
      <c r="BP601" s="15"/>
      <c r="BQ601" s="15"/>
      <c r="BR601" s="15"/>
      <c r="BS601" s="15"/>
      <c r="BT601" s="15"/>
      <c r="BU601" s="15"/>
      <c r="BV601" s="15"/>
      <c r="BW601" s="15"/>
      <c r="BX601" s="15"/>
      <c r="BY601" s="15"/>
      <c r="BZ601" s="15"/>
      <c r="CA601" s="8"/>
      <c r="CB601" s="8"/>
      <c r="CC601" s="8"/>
      <c r="CD601" s="8"/>
      <c r="CE601" s="8"/>
      <c r="CF601" s="8"/>
      <c r="CG601" s="8"/>
      <c r="CH601" s="8"/>
      <c r="CI601" s="8"/>
      <c r="CJ601" s="8"/>
      <c r="CK601" s="8"/>
      <c r="CL601" s="8"/>
      <c r="CM601" s="15"/>
      <c r="CN601" s="15"/>
      <c r="CO601" s="15"/>
      <c r="CP601" s="15"/>
    </row>
    <row r="602" ht="14.25" customHeight="1">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15"/>
      <c r="AO602" s="15"/>
      <c r="AP602" s="15"/>
      <c r="AQ602" s="15"/>
      <c r="AR602" s="15"/>
      <c r="AS602" s="15"/>
      <c r="AT602" s="15"/>
      <c r="AU602" s="15"/>
      <c r="AV602" s="15"/>
      <c r="AW602" s="15"/>
      <c r="AX602" s="15"/>
      <c r="AY602" s="15"/>
      <c r="AZ602" s="15"/>
      <c r="BA602" s="15"/>
      <c r="BB602" s="15"/>
      <c r="BC602" s="15"/>
      <c r="BD602" s="15"/>
      <c r="BE602" s="15"/>
      <c r="BF602" s="15"/>
      <c r="BG602" s="15"/>
      <c r="BH602" s="15"/>
      <c r="BI602" s="15"/>
      <c r="BJ602" s="15"/>
      <c r="BK602" s="15"/>
      <c r="BL602" s="15"/>
      <c r="BM602" s="15"/>
      <c r="BN602" s="15"/>
      <c r="BO602" s="15"/>
      <c r="BP602" s="15"/>
      <c r="BQ602" s="15"/>
      <c r="BR602" s="15"/>
      <c r="BS602" s="15"/>
      <c r="BT602" s="15"/>
      <c r="BU602" s="15"/>
      <c r="BV602" s="15"/>
      <c r="BW602" s="15"/>
      <c r="BX602" s="15"/>
      <c r="BY602" s="15"/>
      <c r="BZ602" s="15"/>
      <c r="CA602" s="8"/>
      <c r="CB602" s="8"/>
      <c r="CC602" s="8"/>
      <c r="CD602" s="8"/>
      <c r="CE602" s="8"/>
      <c r="CF602" s="8"/>
      <c r="CG602" s="8"/>
      <c r="CH602" s="8"/>
      <c r="CI602" s="8"/>
      <c r="CJ602" s="8"/>
      <c r="CK602" s="8"/>
      <c r="CL602" s="8"/>
      <c r="CM602" s="15"/>
      <c r="CN602" s="15"/>
      <c r="CO602" s="15"/>
      <c r="CP602" s="15"/>
    </row>
    <row r="603" ht="14.25" customHeight="1">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c r="AG603" s="15"/>
      <c r="AH603" s="15"/>
      <c r="AI603" s="15"/>
      <c r="AJ603" s="15"/>
      <c r="AK603" s="15"/>
      <c r="AL603" s="15"/>
      <c r="AM603" s="15"/>
      <c r="AN603" s="15"/>
      <c r="AO603" s="15"/>
      <c r="AP603" s="15"/>
      <c r="AQ603" s="15"/>
      <c r="AR603" s="15"/>
      <c r="AS603" s="15"/>
      <c r="AT603" s="15"/>
      <c r="AU603" s="15"/>
      <c r="AV603" s="15"/>
      <c r="AW603" s="15"/>
      <c r="AX603" s="15"/>
      <c r="AY603" s="15"/>
      <c r="AZ603" s="15"/>
      <c r="BA603" s="15"/>
      <c r="BB603" s="15"/>
      <c r="BC603" s="15"/>
      <c r="BD603" s="15"/>
      <c r="BE603" s="15"/>
      <c r="BF603" s="15"/>
      <c r="BG603" s="15"/>
      <c r="BH603" s="15"/>
      <c r="BI603" s="15"/>
      <c r="BJ603" s="15"/>
      <c r="BK603" s="15"/>
      <c r="BL603" s="15"/>
      <c r="BM603" s="15"/>
      <c r="BN603" s="15"/>
      <c r="BO603" s="15"/>
      <c r="BP603" s="15"/>
      <c r="BQ603" s="15"/>
      <c r="BR603" s="15"/>
      <c r="BS603" s="15"/>
      <c r="BT603" s="15"/>
      <c r="BU603" s="15"/>
      <c r="BV603" s="15"/>
      <c r="BW603" s="15"/>
      <c r="BX603" s="15"/>
      <c r="BY603" s="15"/>
      <c r="BZ603" s="15"/>
      <c r="CA603" s="8"/>
      <c r="CB603" s="8"/>
      <c r="CC603" s="8"/>
      <c r="CD603" s="8"/>
      <c r="CE603" s="8"/>
      <c r="CF603" s="8"/>
      <c r="CG603" s="8"/>
      <c r="CH603" s="8"/>
      <c r="CI603" s="8"/>
      <c r="CJ603" s="8"/>
      <c r="CK603" s="8"/>
      <c r="CL603" s="8"/>
      <c r="CM603" s="15"/>
      <c r="CN603" s="15"/>
      <c r="CO603" s="15"/>
      <c r="CP603" s="15"/>
    </row>
    <row r="604" ht="14.25" customHeight="1">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15"/>
      <c r="AO604" s="15"/>
      <c r="AP604" s="15"/>
      <c r="AQ604" s="15"/>
      <c r="AR604" s="15"/>
      <c r="AS604" s="15"/>
      <c r="AT604" s="15"/>
      <c r="AU604" s="15"/>
      <c r="AV604" s="15"/>
      <c r="AW604" s="15"/>
      <c r="AX604" s="15"/>
      <c r="AY604" s="15"/>
      <c r="AZ604" s="15"/>
      <c r="BA604" s="15"/>
      <c r="BB604" s="15"/>
      <c r="BC604" s="15"/>
      <c r="BD604" s="15"/>
      <c r="BE604" s="15"/>
      <c r="BF604" s="15"/>
      <c r="BG604" s="15"/>
      <c r="BH604" s="15"/>
      <c r="BI604" s="15"/>
      <c r="BJ604" s="15"/>
      <c r="BK604" s="15"/>
      <c r="BL604" s="15"/>
      <c r="BM604" s="15"/>
      <c r="BN604" s="15"/>
      <c r="BO604" s="15"/>
      <c r="BP604" s="15"/>
      <c r="BQ604" s="15"/>
      <c r="BR604" s="15"/>
      <c r="BS604" s="15"/>
      <c r="BT604" s="15"/>
      <c r="BU604" s="15"/>
      <c r="BV604" s="15"/>
      <c r="BW604" s="15"/>
      <c r="BX604" s="15"/>
      <c r="BY604" s="15"/>
      <c r="BZ604" s="15"/>
      <c r="CA604" s="8"/>
      <c r="CB604" s="8"/>
      <c r="CC604" s="8"/>
      <c r="CD604" s="8"/>
      <c r="CE604" s="8"/>
      <c r="CF604" s="8"/>
      <c r="CG604" s="8"/>
      <c r="CH604" s="8"/>
      <c r="CI604" s="8"/>
      <c r="CJ604" s="8"/>
      <c r="CK604" s="8"/>
      <c r="CL604" s="8"/>
      <c r="CM604" s="15"/>
      <c r="CN604" s="15"/>
      <c r="CO604" s="15"/>
      <c r="CP604" s="15"/>
    </row>
    <row r="605" ht="14.25" customHeight="1">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c r="AG605" s="15"/>
      <c r="AH605" s="15"/>
      <c r="AI605" s="15"/>
      <c r="AJ605" s="15"/>
      <c r="AK605" s="15"/>
      <c r="AL605" s="15"/>
      <c r="AM605" s="15"/>
      <c r="AN605" s="15"/>
      <c r="AO605" s="15"/>
      <c r="AP605" s="15"/>
      <c r="AQ605" s="15"/>
      <c r="AR605" s="15"/>
      <c r="AS605" s="15"/>
      <c r="AT605" s="15"/>
      <c r="AU605" s="15"/>
      <c r="AV605" s="15"/>
      <c r="AW605" s="15"/>
      <c r="AX605" s="15"/>
      <c r="AY605" s="15"/>
      <c r="AZ605" s="15"/>
      <c r="BA605" s="15"/>
      <c r="BB605" s="15"/>
      <c r="BC605" s="15"/>
      <c r="BD605" s="15"/>
      <c r="BE605" s="15"/>
      <c r="BF605" s="15"/>
      <c r="BG605" s="15"/>
      <c r="BH605" s="15"/>
      <c r="BI605" s="15"/>
      <c r="BJ605" s="15"/>
      <c r="BK605" s="15"/>
      <c r="BL605" s="15"/>
      <c r="BM605" s="15"/>
      <c r="BN605" s="15"/>
      <c r="BO605" s="15"/>
      <c r="BP605" s="15"/>
      <c r="BQ605" s="15"/>
      <c r="BR605" s="15"/>
      <c r="BS605" s="15"/>
      <c r="BT605" s="15"/>
      <c r="BU605" s="15"/>
      <c r="BV605" s="15"/>
      <c r="BW605" s="15"/>
      <c r="BX605" s="15"/>
      <c r="BY605" s="15"/>
      <c r="BZ605" s="15"/>
      <c r="CA605" s="8"/>
      <c r="CB605" s="8"/>
      <c r="CC605" s="8"/>
      <c r="CD605" s="8"/>
      <c r="CE605" s="8"/>
      <c r="CF605" s="8"/>
      <c r="CG605" s="8"/>
      <c r="CH605" s="8"/>
      <c r="CI605" s="8"/>
      <c r="CJ605" s="8"/>
      <c r="CK605" s="8"/>
      <c r="CL605" s="8"/>
      <c r="CM605" s="15"/>
      <c r="CN605" s="15"/>
      <c r="CO605" s="15"/>
      <c r="CP605" s="15"/>
    </row>
    <row r="606" ht="14.25" customHeight="1">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c r="BC606" s="15"/>
      <c r="BD606" s="15"/>
      <c r="BE606" s="15"/>
      <c r="BF606" s="15"/>
      <c r="BG606" s="15"/>
      <c r="BH606" s="15"/>
      <c r="BI606" s="15"/>
      <c r="BJ606" s="15"/>
      <c r="BK606" s="15"/>
      <c r="BL606" s="15"/>
      <c r="BM606" s="15"/>
      <c r="BN606" s="15"/>
      <c r="BO606" s="15"/>
      <c r="BP606" s="15"/>
      <c r="BQ606" s="15"/>
      <c r="BR606" s="15"/>
      <c r="BS606" s="15"/>
      <c r="BT606" s="15"/>
      <c r="BU606" s="15"/>
      <c r="BV606" s="15"/>
      <c r="BW606" s="15"/>
      <c r="BX606" s="15"/>
      <c r="BY606" s="15"/>
      <c r="BZ606" s="15"/>
      <c r="CA606" s="8"/>
      <c r="CB606" s="8"/>
      <c r="CC606" s="8"/>
      <c r="CD606" s="8"/>
      <c r="CE606" s="8"/>
      <c r="CF606" s="8"/>
      <c r="CG606" s="8"/>
      <c r="CH606" s="8"/>
      <c r="CI606" s="8"/>
      <c r="CJ606" s="8"/>
      <c r="CK606" s="8"/>
      <c r="CL606" s="8"/>
      <c r="CM606" s="15"/>
      <c r="CN606" s="15"/>
      <c r="CO606" s="15"/>
      <c r="CP606" s="15"/>
    </row>
    <row r="607" ht="14.25" customHeight="1">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c r="AG607" s="15"/>
      <c r="AH607" s="15"/>
      <c r="AI607" s="15"/>
      <c r="AJ607" s="15"/>
      <c r="AK607" s="15"/>
      <c r="AL607" s="15"/>
      <c r="AM607" s="15"/>
      <c r="AN607" s="15"/>
      <c r="AO607" s="15"/>
      <c r="AP607" s="15"/>
      <c r="AQ607" s="15"/>
      <c r="AR607" s="15"/>
      <c r="AS607" s="15"/>
      <c r="AT607" s="15"/>
      <c r="AU607" s="15"/>
      <c r="AV607" s="15"/>
      <c r="AW607" s="15"/>
      <c r="AX607" s="15"/>
      <c r="AY607" s="15"/>
      <c r="AZ607" s="15"/>
      <c r="BA607" s="15"/>
      <c r="BB607" s="15"/>
      <c r="BC607" s="15"/>
      <c r="BD607" s="15"/>
      <c r="BE607" s="15"/>
      <c r="BF607" s="15"/>
      <c r="BG607" s="15"/>
      <c r="BH607" s="15"/>
      <c r="BI607" s="15"/>
      <c r="BJ607" s="15"/>
      <c r="BK607" s="15"/>
      <c r="BL607" s="15"/>
      <c r="BM607" s="15"/>
      <c r="BN607" s="15"/>
      <c r="BO607" s="15"/>
      <c r="BP607" s="15"/>
      <c r="BQ607" s="15"/>
      <c r="BR607" s="15"/>
      <c r="BS607" s="15"/>
      <c r="BT607" s="15"/>
      <c r="BU607" s="15"/>
      <c r="BV607" s="15"/>
      <c r="BW607" s="15"/>
      <c r="BX607" s="15"/>
      <c r="BY607" s="15"/>
      <c r="BZ607" s="15"/>
      <c r="CA607" s="8"/>
      <c r="CB607" s="8"/>
      <c r="CC607" s="8"/>
      <c r="CD607" s="8"/>
      <c r="CE607" s="8"/>
      <c r="CF607" s="8"/>
      <c r="CG607" s="8"/>
      <c r="CH607" s="8"/>
      <c r="CI607" s="8"/>
      <c r="CJ607" s="8"/>
      <c r="CK607" s="8"/>
      <c r="CL607" s="8"/>
      <c r="CM607" s="15"/>
      <c r="CN607" s="15"/>
      <c r="CO607" s="15"/>
      <c r="CP607" s="15"/>
    </row>
    <row r="608" ht="14.25" customHeight="1">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c r="BC608" s="15"/>
      <c r="BD608" s="15"/>
      <c r="BE608" s="15"/>
      <c r="BF608" s="15"/>
      <c r="BG608" s="15"/>
      <c r="BH608" s="15"/>
      <c r="BI608" s="15"/>
      <c r="BJ608" s="15"/>
      <c r="BK608" s="15"/>
      <c r="BL608" s="15"/>
      <c r="BM608" s="15"/>
      <c r="BN608" s="15"/>
      <c r="BO608" s="15"/>
      <c r="BP608" s="15"/>
      <c r="BQ608" s="15"/>
      <c r="BR608" s="15"/>
      <c r="BS608" s="15"/>
      <c r="BT608" s="15"/>
      <c r="BU608" s="15"/>
      <c r="BV608" s="15"/>
      <c r="BW608" s="15"/>
      <c r="BX608" s="15"/>
      <c r="BY608" s="15"/>
      <c r="BZ608" s="15"/>
      <c r="CA608" s="8"/>
      <c r="CB608" s="8"/>
      <c r="CC608" s="8"/>
      <c r="CD608" s="8"/>
      <c r="CE608" s="8"/>
      <c r="CF608" s="8"/>
      <c r="CG608" s="8"/>
      <c r="CH608" s="8"/>
      <c r="CI608" s="8"/>
      <c r="CJ608" s="8"/>
      <c r="CK608" s="8"/>
      <c r="CL608" s="8"/>
      <c r="CM608" s="15"/>
      <c r="CN608" s="15"/>
      <c r="CO608" s="15"/>
      <c r="CP608" s="15"/>
    </row>
    <row r="609" ht="14.25" customHeight="1">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c r="AG609" s="15"/>
      <c r="AH609" s="15"/>
      <c r="AI609" s="15"/>
      <c r="AJ609" s="15"/>
      <c r="AK609" s="15"/>
      <c r="AL609" s="15"/>
      <c r="AM609" s="15"/>
      <c r="AN609" s="15"/>
      <c r="AO609" s="15"/>
      <c r="AP609" s="15"/>
      <c r="AQ609" s="15"/>
      <c r="AR609" s="15"/>
      <c r="AS609" s="15"/>
      <c r="AT609" s="15"/>
      <c r="AU609" s="15"/>
      <c r="AV609" s="15"/>
      <c r="AW609" s="15"/>
      <c r="AX609" s="15"/>
      <c r="AY609" s="15"/>
      <c r="AZ609" s="15"/>
      <c r="BA609" s="15"/>
      <c r="BB609" s="15"/>
      <c r="BC609" s="15"/>
      <c r="BD609" s="15"/>
      <c r="BE609" s="15"/>
      <c r="BF609" s="15"/>
      <c r="BG609" s="15"/>
      <c r="BH609" s="15"/>
      <c r="BI609" s="15"/>
      <c r="BJ609" s="15"/>
      <c r="BK609" s="15"/>
      <c r="BL609" s="15"/>
      <c r="BM609" s="15"/>
      <c r="BN609" s="15"/>
      <c r="BO609" s="15"/>
      <c r="BP609" s="15"/>
      <c r="BQ609" s="15"/>
      <c r="BR609" s="15"/>
      <c r="BS609" s="15"/>
      <c r="BT609" s="15"/>
      <c r="BU609" s="15"/>
      <c r="BV609" s="15"/>
      <c r="BW609" s="15"/>
      <c r="BX609" s="15"/>
      <c r="BY609" s="15"/>
      <c r="BZ609" s="15"/>
      <c r="CA609" s="8"/>
      <c r="CB609" s="8"/>
      <c r="CC609" s="8"/>
      <c r="CD609" s="8"/>
      <c r="CE609" s="8"/>
      <c r="CF609" s="8"/>
      <c r="CG609" s="8"/>
      <c r="CH609" s="8"/>
      <c r="CI609" s="8"/>
      <c r="CJ609" s="8"/>
      <c r="CK609" s="8"/>
      <c r="CL609" s="8"/>
      <c r="CM609" s="15"/>
      <c r="CN609" s="15"/>
      <c r="CO609" s="15"/>
      <c r="CP609" s="15"/>
    </row>
    <row r="610" ht="14.25" customHeight="1">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c r="BC610" s="15"/>
      <c r="BD610" s="15"/>
      <c r="BE610" s="15"/>
      <c r="BF610" s="15"/>
      <c r="BG610" s="15"/>
      <c r="BH610" s="15"/>
      <c r="BI610" s="15"/>
      <c r="BJ610" s="15"/>
      <c r="BK610" s="15"/>
      <c r="BL610" s="15"/>
      <c r="BM610" s="15"/>
      <c r="BN610" s="15"/>
      <c r="BO610" s="15"/>
      <c r="BP610" s="15"/>
      <c r="BQ610" s="15"/>
      <c r="BR610" s="15"/>
      <c r="BS610" s="15"/>
      <c r="BT610" s="15"/>
      <c r="BU610" s="15"/>
      <c r="BV610" s="15"/>
      <c r="BW610" s="15"/>
      <c r="BX610" s="15"/>
      <c r="BY610" s="15"/>
      <c r="BZ610" s="15"/>
      <c r="CA610" s="8"/>
      <c r="CB610" s="8"/>
      <c r="CC610" s="8"/>
      <c r="CD610" s="8"/>
      <c r="CE610" s="8"/>
      <c r="CF610" s="8"/>
      <c r="CG610" s="8"/>
      <c r="CH610" s="8"/>
      <c r="CI610" s="8"/>
      <c r="CJ610" s="8"/>
      <c r="CK610" s="8"/>
      <c r="CL610" s="8"/>
      <c r="CM610" s="15"/>
      <c r="CN610" s="15"/>
      <c r="CO610" s="15"/>
      <c r="CP610" s="15"/>
    </row>
    <row r="611" ht="14.25" customHeight="1">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c r="AG611" s="15"/>
      <c r="AH611" s="15"/>
      <c r="AI611" s="15"/>
      <c r="AJ611" s="15"/>
      <c r="AK611" s="15"/>
      <c r="AL611" s="15"/>
      <c r="AM611" s="15"/>
      <c r="AN611" s="15"/>
      <c r="AO611" s="15"/>
      <c r="AP611" s="15"/>
      <c r="AQ611" s="15"/>
      <c r="AR611" s="15"/>
      <c r="AS611" s="15"/>
      <c r="AT611" s="15"/>
      <c r="AU611" s="15"/>
      <c r="AV611" s="15"/>
      <c r="AW611" s="15"/>
      <c r="AX611" s="15"/>
      <c r="AY611" s="15"/>
      <c r="AZ611" s="15"/>
      <c r="BA611" s="15"/>
      <c r="BB611" s="15"/>
      <c r="BC611" s="15"/>
      <c r="BD611" s="15"/>
      <c r="BE611" s="15"/>
      <c r="BF611" s="15"/>
      <c r="BG611" s="15"/>
      <c r="BH611" s="15"/>
      <c r="BI611" s="15"/>
      <c r="BJ611" s="15"/>
      <c r="BK611" s="15"/>
      <c r="BL611" s="15"/>
      <c r="BM611" s="15"/>
      <c r="BN611" s="15"/>
      <c r="BO611" s="15"/>
      <c r="BP611" s="15"/>
      <c r="BQ611" s="15"/>
      <c r="BR611" s="15"/>
      <c r="BS611" s="15"/>
      <c r="BT611" s="15"/>
      <c r="BU611" s="15"/>
      <c r="BV611" s="15"/>
      <c r="BW611" s="15"/>
      <c r="BX611" s="15"/>
      <c r="BY611" s="15"/>
      <c r="BZ611" s="15"/>
      <c r="CA611" s="8"/>
      <c r="CB611" s="8"/>
      <c r="CC611" s="8"/>
      <c r="CD611" s="8"/>
      <c r="CE611" s="8"/>
      <c r="CF611" s="8"/>
      <c r="CG611" s="8"/>
      <c r="CH611" s="8"/>
      <c r="CI611" s="8"/>
      <c r="CJ611" s="8"/>
      <c r="CK611" s="8"/>
      <c r="CL611" s="8"/>
      <c r="CM611" s="15"/>
      <c r="CN611" s="15"/>
      <c r="CO611" s="15"/>
      <c r="CP611" s="15"/>
    </row>
    <row r="612" ht="14.25" customHeight="1">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c r="BC612" s="15"/>
      <c r="BD612" s="15"/>
      <c r="BE612" s="15"/>
      <c r="BF612" s="15"/>
      <c r="BG612" s="15"/>
      <c r="BH612" s="15"/>
      <c r="BI612" s="15"/>
      <c r="BJ612" s="15"/>
      <c r="BK612" s="15"/>
      <c r="BL612" s="15"/>
      <c r="BM612" s="15"/>
      <c r="BN612" s="15"/>
      <c r="BO612" s="15"/>
      <c r="BP612" s="15"/>
      <c r="BQ612" s="15"/>
      <c r="BR612" s="15"/>
      <c r="BS612" s="15"/>
      <c r="BT612" s="15"/>
      <c r="BU612" s="15"/>
      <c r="BV612" s="15"/>
      <c r="BW612" s="15"/>
      <c r="BX612" s="15"/>
      <c r="BY612" s="15"/>
      <c r="BZ612" s="15"/>
      <c r="CA612" s="8"/>
      <c r="CB612" s="8"/>
      <c r="CC612" s="8"/>
      <c r="CD612" s="8"/>
      <c r="CE612" s="8"/>
      <c r="CF612" s="8"/>
      <c r="CG612" s="8"/>
      <c r="CH612" s="8"/>
      <c r="CI612" s="8"/>
      <c r="CJ612" s="8"/>
      <c r="CK612" s="8"/>
      <c r="CL612" s="8"/>
      <c r="CM612" s="15"/>
      <c r="CN612" s="15"/>
      <c r="CO612" s="15"/>
      <c r="CP612" s="15"/>
    </row>
    <row r="613" ht="14.25" customHeight="1">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c r="AG613" s="15"/>
      <c r="AH613" s="15"/>
      <c r="AI613" s="15"/>
      <c r="AJ613" s="15"/>
      <c r="AK613" s="15"/>
      <c r="AL613" s="15"/>
      <c r="AM613" s="15"/>
      <c r="AN613" s="15"/>
      <c r="AO613" s="15"/>
      <c r="AP613" s="15"/>
      <c r="AQ613" s="15"/>
      <c r="AR613" s="15"/>
      <c r="AS613" s="15"/>
      <c r="AT613" s="15"/>
      <c r="AU613" s="15"/>
      <c r="AV613" s="15"/>
      <c r="AW613" s="15"/>
      <c r="AX613" s="15"/>
      <c r="AY613" s="15"/>
      <c r="AZ613" s="15"/>
      <c r="BA613" s="15"/>
      <c r="BB613" s="15"/>
      <c r="BC613" s="15"/>
      <c r="BD613" s="15"/>
      <c r="BE613" s="15"/>
      <c r="BF613" s="15"/>
      <c r="BG613" s="15"/>
      <c r="BH613" s="15"/>
      <c r="BI613" s="15"/>
      <c r="BJ613" s="15"/>
      <c r="BK613" s="15"/>
      <c r="BL613" s="15"/>
      <c r="BM613" s="15"/>
      <c r="BN613" s="15"/>
      <c r="BO613" s="15"/>
      <c r="BP613" s="15"/>
      <c r="BQ613" s="15"/>
      <c r="BR613" s="15"/>
      <c r="BS613" s="15"/>
      <c r="BT613" s="15"/>
      <c r="BU613" s="15"/>
      <c r="BV613" s="15"/>
      <c r="BW613" s="15"/>
      <c r="BX613" s="15"/>
      <c r="BY613" s="15"/>
      <c r="BZ613" s="15"/>
      <c r="CA613" s="8"/>
      <c r="CB613" s="8"/>
      <c r="CC613" s="8"/>
      <c r="CD613" s="8"/>
      <c r="CE613" s="8"/>
      <c r="CF613" s="8"/>
      <c r="CG613" s="8"/>
      <c r="CH613" s="8"/>
      <c r="CI613" s="8"/>
      <c r="CJ613" s="8"/>
      <c r="CK613" s="8"/>
      <c r="CL613" s="8"/>
      <c r="CM613" s="15"/>
      <c r="CN613" s="15"/>
      <c r="CO613" s="15"/>
      <c r="CP613" s="15"/>
    </row>
    <row r="614" ht="14.25" customHeight="1">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c r="BC614" s="15"/>
      <c r="BD614" s="15"/>
      <c r="BE614" s="15"/>
      <c r="BF614" s="15"/>
      <c r="BG614" s="15"/>
      <c r="BH614" s="15"/>
      <c r="BI614" s="15"/>
      <c r="BJ614" s="15"/>
      <c r="BK614" s="15"/>
      <c r="BL614" s="15"/>
      <c r="BM614" s="15"/>
      <c r="BN614" s="15"/>
      <c r="BO614" s="15"/>
      <c r="BP614" s="15"/>
      <c r="BQ614" s="15"/>
      <c r="BR614" s="15"/>
      <c r="BS614" s="15"/>
      <c r="BT614" s="15"/>
      <c r="BU614" s="15"/>
      <c r="BV614" s="15"/>
      <c r="BW614" s="15"/>
      <c r="BX614" s="15"/>
      <c r="BY614" s="15"/>
      <c r="BZ614" s="15"/>
      <c r="CA614" s="8"/>
      <c r="CB614" s="8"/>
      <c r="CC614" s="8"/>
      <c r="CD614" s="8"/>
      <c r="CE614" s="8"/>
      <c r="CF614" s="8"/>
      <c r="CG614" s="8"/>
      <c r="CH614" s="8"/>
      <c r="CI614" s="8"/>
      <c r="CJ614" s="8"/>
      <c r="CK614" s="8"/>
      <c r="CL614" s="8"/>
      <c r="CM614" s="15"/>
      <c r="CN614" s="15"/>
      <c r="CO614" s="15"/>
      <c r="CP614" s="15"/>
    </row>
    <row r="615" ht="14.25" customHeight="1">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c r="AG615" s="15"/>
      <c r="AH615" s="15"/>
      <c r="AI615" s="15"/>
      <c r="AJ615" s="15"/>
      <c r="AK615" s="15"/>
      <c r="AL615" s="15"/>
      <c r="AM615" s="15"/>
      <c r="AN615" s="15"/>
      <c r="AO615" s="15"/>
      <c r="AP615" s="15"/>
      <c r="AQ615" s="15"/>
      <c r="AR615" s="15"/>
      <c r="AS615" s="15"/>
      <c r="AT615" s="15"/>
      <c r="AU615" s="15"/>
      <c r="AV615" s="15"/>
      <c r="AW615" s="15"/>
      <c r="AX615" s="15"/>
      <c r="AY615" s="15"/>
      <c r="AZ615" s="15"/>
      <c r="BA615" s="15"/>
      <c r="BB615" s="15"/>
      <c r="BC615" s="15"/>
      <c r="BD615" s="15"/>
      <c r="BE615" s="15"/>
      <c r="BF615" s="15"/>
      <c r="BG615" s="15"/>
      <c r="BH615" s="15"/>
      <c r="BI615" s="15"/>
      <c r="BJ615" s="15"/>
      <c r="BK615" s="15"/>
      <c r="BL615" s="15"/>
      <c r="BM615" s="15"/>
      <c r="BN615" s="15"/>
      <c r="BO615" s="15"/>
      <c r="BP615" s="15"/>
      <c r="BQ615" s="15"/>
      <c r="BR615" s="15"/>
      <c r="BS615" s="15"/>
      <c r="BT615" s="15"/>
      <c r="BU615" s="15"/>
      <c r="BV615" s="15"/>
      <c r="BW615" s="15"/>
      <c r="BX615" s="15"/>
      <c r="BY615" s="15"/>
      <c r="BZ615" s="15"/>
      <c r="CA615" s="8"/>
      <c r="CB615" s="8"/>
      <c r="CC615" s="8"/>
      <c r="CD615" s="8"/>
      <c r="CE615" s="8"/>
      <c r="CF615" s="8"/>
      <c r="CG615" s="8"/>
      <c r="CH615" s="8"/>
      <c r="CI615" s="8"/>
      <c r="CJ615" s="8"/>
      <c r="CK615" s="8"/>
      <c r="CL615" s="8"/>
      <c r="CM615" s="15"/>
      <c r="CN615" s="15"/>
      <c r="CO615" s="15"/>
      <c r="CP615" s="15"/>
    </row>
    <row r="616" ht="14.25" customHeight="1">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c r="BC616" s="15"/>
      <c r="BD616" s="15"/>
      <c r="BE616" s="15"/>
      <c r="BF616" s="15"/>
      <c r="BG616" s="15"/>
      <c r="BH616" s="15"/>
      <c r="BI616" s="15"/>
      <c r="BJ616" s="15"/>
      <c r="BK616" s="15"/>
      <c r="BL616" s="15"/>
      <c r="BM616" s="15"/>
      <c r="BN616" s="15"/>
      <c r="BO616" s="15"/>
      <c r="BP616" s="15"/>
      <c r="BQ616" s="15"/>
      <c r="BR616" s="15"/>
      <c r="BS616" s="15"/>
      <c r="BT616" s="15"/>
      <c r="BU616" s="15"/>
      <c r="BV616" s="15"/>
      <c r="BW616" s="15"/>
      <c r="BX616" s="15"/>
      <c r="BY616" s="15"/>
      <c r="BZ616" s="15"/>
      <c r="CA616" s="8"/>
      <c r="CB616" s="8"/>
      <c r="CC616" s="8"/>
      <c r="CD616" s="8"/>
      <c r="CE616" s="8"/>
      <c r="CF616" s="8"/>
      <c r="CG616" s="8"/>
      <c r="CH616" s="8"/>
      <c r="CI616" s="8"/>
      <c r="CJ616" s="8"/>
      <c r="CK616" s="8"/>
      <c r="CL616" s="8"/>
      <c r="CM616" s="15"/>
      <c r="CN616" s="15"/>
      <c r="CO616" s="15"/>
      <c r="CP616" s="15"/>
    </row>
    <row r="617" ht="14.25" customHeight="1">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c r="AG617" s="15"/>
      <c r="AH617" s="15"/>
      <c r="AI617" s="15"/>
      <c r="AJ617" s="15"/>
      <c r="AK617" s="15"/>
      <c r="AL617" s="15"/>
      <c r="AM617" s="15"/>
      <c r="AN617" s="15"/>
      <c r="AO617" s="15"/>
      <c r="AP617" s="15"/>
      <c r="AQ617" s="15"/>
      <c r="AR617" s="15"/>
      <c r="AS617" s="15"/>
      <c r="AT617" s="15"/>
      <c r="AU617" s="15"/>
      <c r="AV617" s="15"/>
      <c r="AW617" s="15"/>
      <c r="AX617" s="15"/>
      <c r="AY617" s="15"/>
      <c r="AZ617" s="15"/>
      <c r="BA617" s="15"/>
      <c r="BB617" s="15"/>
      <c r="BC617" s="15"/>
      <c r="BD617" s="15"/>
      <c r="BE617" s="15"/>
      <c r="BF617" s="15"/>
      <c r="BG617" s="15"/>
      <c r="BH617" s="15"/>
      <c r="BI617" s="15"/>
      <c r="BJ617" s="15"/>
      <c r="BK617" s="15"/>
      <c r="BL617" s="15"/>
      <c r="BM617" s="15"/>
      <c r="BN617" s="15"/>
      <c r="BO617" s="15"/>
      <c r="BP617" s="15"/>
      <c r="BQ617" s="15"/>
      <c r="BR617" s="15"/>
      <c r="BS617" s="15"/>
      <c r="BT617" s="15"/>
      <c r="BU617" s="15"/>
      <c r="BV617" s="15"/>
      <c r="BW617" s="15"/>
      <c r="BX617" s="15"/>
      <c r="BY617" s="15"/>
      <c r="BZ617" s="15"/>
      <c r="CA617" s="8"/>
      <c r="CB617" s="8"/>
      <c r="CC617" s="8"/>
      <c r="CD617" s="8"/>
      <c r="CE617" s="8"/>
      <c r="CF617" s="8"/>
      <c r="CG617" s="8"/>
      <c r="CH617" s="8"/>
      <c r="CI617" s="8"/>
      <c r="CJ617" s="8"/>
      <c r="CK617" s="8"/>
      <c r="CL617" s="8"/>
      <c r="CM617" s="15"/>
      <c r="CN617" s="15"/>
      <c r="CO617" s="15"/>
      <c r="CP617" s="15"/>
    </row>
    <row r="618" ht="14.25" customHeight="1">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c r="BC618" s="15"/>
      <c r="BD618" s="15"/>
      <c r="BE618" s="15"/>
      <c r="BF618" s="15"/>
      <c r="BG618" s="15"/>
      <c r="BH618" s="15"/>
      <c r="BI618" s="15"/>
      <c r="BJ618" s="15"/>
      <c r="BK618" s="15"/>
      <c r="BL618" s="15"/>
      <c r="BM618" s="15"/>
      <c r="BN618" s="15"/>
      <c r="BO618" s="15"/>
      <c r="BP618" s="15"/>
      <c r="BQ618" s="15"/>
      <c r="BR618" s="15"/>
      <c r="BS618" s="15"/>
      <c r="BT618" s="15"/>
      <c r="BU618" s="15"/>
      <c r="BV618" s="15"/>
      <c r="BW618" s="15"/>
      <c r="BX618" s="15"/>
      <c r="BY618" s="15"/>
      <c r="BZ618" s="15"/>
      <c r="CA618" s="8"/>
      <c r="CB618" s="8"/>
      <c r="CC618" s="8"/>
      <c r="CD618" s="8"/>
      <c r="CE618" s="8"/>
      <c r="CF618" s="8"/>
      <c r="CG618" s="8"/>
      <c r="CH618" s="8"/>
      <c r="CI618" s="8"/>
      <c r="CJ618" s="8"/>
      <c r="CK618" s="8"/>
      <c r="CL618" s="8"/>
      <c r="CM618" s="15"/>
      <c r="CN618" s="15"/>
      <c r="CO618" s="15"/>
      <c r="CP618" s="15"/>
    </row>
    <row r="619" ht="14.25" customHeight="1">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c r="AG619" s="15"/>
      <c r="AH619" s="15"/>
      <c r="AI619" s="15"/>
      <c r="AJ619" s="15"/>
      <c r="AK619" s="15"/>
      <c r="AL619" s="15"/>
      <c r="AM619" s="15"/>
      <c r="AN619" s="15"/>
      <c r="AO619" s="15"/>
      <c r="AP619" s="15"/>
      <c r="AQ619" s="15"/>
      <c r="AR619" s="15"/>
      <c r="AS619" s="15"/>
      <c r="AT619" s="15"/>
      <c r="AU619" s="15"/>
      <c r="AV619" s="15"/>
      <c r="AW619" s="15"/>
      <c r="AX619" s="15"/>
      <c r="AY619" s="15"/>
      <c r="AZ619" s="15"/>
      <c r="BA619" s="15"/>
      <c r="BB619" s="15"/>
      <c r="BC619" s="15"/>
      <c r="BD619" s="15"/>
      <c r="BE619" s="15"/>
      <c r="BF619" s="15"/>
      <c r="BG619" s="15"/>
      <c r="BH619" s="15"/>
      <c r="BI619" s="15"/>
      <c r="BJ619" s="15"/>
      <c r="BK619" s="15"/>
      <c r="BL619" s="15"/>
      <c r="BM619" s="15"/>
      <c r="BN619" s="15"/>
      <c r="BO619" s="15"/>
      <c r="BP619" s="15"/>
      <c r="BQ619" s="15"/>
      <c r="BR619" s="15"/>
      <c r="BS619" s="15"/>
      <c r="BT619" s="15"/>
      <c r="BU619" s="15"/>
      <c r="BV619" s="15"/>
      <c r="BW619" s="15"/>
      <c r="BX619" s="15"/>
      <c r="BY619" s="15"/>
      <c r="BZ619" s="15"/>
      <c r="CA619" s="8"/>
      <c r="CB619" s="8"/>
      <c r="CC619" s="8"/>
      <c r="CD619" s="8"/>
      <c r="CE619" s="8"/>
      <c r="CF619" s="8"/>
      <c r="CG619" s="8"/>
      <c r="CH619" s="8"/>
      <c r="CI619" s="8"/>
      <c r="CJ619" s="8"/>
      <c r="CK619" s="8"/>
      <c r="CL619" s="8"/>
      <c r="CM619" s="15"/>
      <c r="CN619" s="15"/>
      <c r="CO619" s="15"/>
      <c r="CP619" s="15"/>
    </row>
    <row r="620" ht="14.25" customHeight="1">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c r="BC620" s="15"/>
      <c r="BD620" s="15"/>
      <c r="BE620" s="15"/>
      <c r="BF620" s="15"/>
      <c r="BG620" s="15"/>
      <c r="BH620" s="15"/>
      <c r="BI620" s="15"/>
      <c r="BJ620" s="15"/>
      <c r="BK620" s="15"/>
      <c r="BL620" s="15"/>
      <c r="BM620" s="15"/>
      <c r="BN620" s="15"/>
      <c r="BO620" s="15"/>
      <c r="BP620" s="15"/>
      <c r="BQ620" s="15"/>
      <c r="BR620" s="15"/>
      <c r="BS620" s="15"/>
      <c r="BT620" s="15"/>
      <c r="BU620" s="15"/>
      <c r="BV620" s="15"/>
      <c r="BW620" s="15"/>
      <c r="BX620" s="15"/>
      <c r="BY620" s="15"/>
      <c r="BZ620" s="15"/>
      <c r="CA620" s="8"/>
      <c r="CB620" s="8"/>
      <c r="CC620" s="8"/>
      <c r="CD620" s="8"/>
      <c r="CE620" s="8"/>
      <c r="CF620" s="8"/>
      <c r="CG620" s="8"/>
      <c r="CH620" s="8"/>
      <c r="CI620" s="8"/>
      <c r="CJ620" s="8"/>
      <c r="CK620" s="8"/>
      <c r="CL620" s="8"/>
      <c r="CM620" s="15"/>
      <c r="CN620" s="15"/>
      <c r="CO620" s="15"/>
      <c r="CP620" s="15"/>
    </row>
    <row r="621" ht="14.25" customHeight="1">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c r="AG621" s="15"/>
      <c r="AH621" s="15"/>
      <c r="AI621" s="15"/>
      <c r="AJ621" s="15"/>
      <c r="AK621" s="15"/>
      <c r="AL621" s="15"/>
      <c r="AM621" s="15"/>
      <c r="AN621" s="15"/>
      <c r="AO621" s="15"/>
      <c r="AP621" s="15"/>
      <c r="AQ621" s="15"/>
      <c r="AR621" s="15"/>
      <c r="AS621" s="15"/>
      <c r="AT621" s="15"/>
      <c r="AU621" s="15"/>
      <c r="AV621" s="15"/>
      <c r="AW621" s="15"/>
      <c r="AX621" s="15"/>
      <c r="AY621" s="15"/>
      <c r="AZ621" s="15"/>
      <c r="BA621" s="15"/>
      <c r="BB621" s="15"/>
      <c r="BC621" s="15"/>
      <c r="BD621" s="15"/>
      <c r="BE621" s="15"/>
      <c r="BF621" s="15"/>
      <c r="BG621" s="15"/>
      <c r="BH621" s="15"/>
      <c r="BI621" s="15"/>
      <c r="BJ621" s="15"/>
      <c r="BK621" s="15"/>
      <c r="BL621" s="15"/>
      <c r="BM621" s="15"/>
      <c r="BN621" s="15"/>
      <c r="BO621" s="15"/>
      <c r="BP621" s="15"/>
      <c r="BQ621" s="15"/>
      <c r="BR621" s="15"/>
      <c r="BS621" s="15"/>
      <c r="BT621" s="15"/>
      <c r="BU621" s="15"/>
      <c r="BV621" s="15"/>
      <c r="BW621" s="15"/>
      <c r="BX621" s="15"/>
      <c r="BY621" s="15"/>
      <c r="BZ621" s="15"/>
      <c r="CA621" s="8"/>
      <c r="CB621" s="8"/>
      <c r="CC621" s="8"/>
      <c r="CD621" s="8"/>
      <c r="CE621" s="8"/>
      <c r="CF621" s="8"/>
      <c r="CG621" s="8"/>
      <c r="CH621" s="8"/>
      <c r="CI621" s="8"/>
      <c r="CJ621" s="8"/>
      <c r="CK621" s="8"/>
      <c r="CL621" s="8"/>
      <c r="CM621" s="15"/>
      <c r="CN621" s="15"/>
      <c r="CO621" s="15"/>
      <c r="CP621" s="15"/>
    </row>
    <row r="622" ht="14.25" customHeight="1">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c r="BC622" s="15"/>
      <c r="BD622" s="15"/>
      <c r="BE622" s="15"/>
      <c r="BF622" s="15"/>
      <c r="BG622" s="15"/>
      <c r="BH622" s="15"/>
      <c r="BI622" s="15"/>
      <c r="BJ622" s="15"/>
      <c r="BK622" s="15"/>
      <c r="BL622" s="15"/>
      <c r="BM622" s="15"/>
      <c r="BN622" s="15"/>
      <c r="BO622" s="15"/>
      <c r="BP622" s="15"/>
      <c r="BQ622" s="15"/>
      <c r="BR622" s="15"/>
      <c r="BS622" s="15"/>
      <c r="BT622" s="15"/>
      <c r="BU622" s="15"/>
      <c r="BV622" s="15"/>
      <c r="BW622" s="15"/>
      <c r="BX622" s="15"/>
      <c r="BY622" s="15"/>
      <c r="BZ622" s="15"/>
      <c r="CA622" s="8"/>
      <c r="CB622" s="8"/>
      <c r="CC622" s="8"/>
      <c r="CD622" s="8"/>
      <c r="CE622" s="8"/>
      <c r="CF622" s="8"/>
      <c r="CG622" s="8"/>
      <c r="CH622" s="8"/>
      <c r="CI622" s="8"/>
      <c r="CJ622" s="8"/>
      <c r="CK622" s="8"/>
      <c r="CL622" s="8"/>
      <c r="CM622" s="15"/>
      <c r="CN622" s="15"/>
      <c r="CO622" s="15"/>
      <c r="CP622" s="15"/>
    </row>
    <row r="623" ht="14.25" customHeight="1">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c r="BC623" s="15"/>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8"/>
      <c r="CB623" s="8"/>
      <c r="CC623" s="8"/>
      <c r="CD623" s="8"/>
      <c r="CE623" s="8"/>
      <c r="CF623" s="8"/>
      <c r="CG623" s="8"/>
      <c r="CH623" s="8"/>
      <c r="CI623" s="8"/>
      <c r="CJ623" s="8"/>
      <c r="CK623" s="8"/>
      <c r="CL623" s="8"/>
      <c r="CM623" s="15"/>
      <c r="CN623" s="15"/>
      <c r="CO623" s="15"/>
      <c r="CP623" s="15"/>
    </row>
    <row r="624" ht="14.25" customHeight="1">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c r="BC624" s="15"/>
      <c r="BD624" s="15"/>
      <c r="BE624" s="15"/>
      <c r="BF624" s="15"/>
      <c r="BG624" s="15"/>
      <c r="BH624" s="15"/>
      <c r="BI624" s="15"/>
      <c r="BJ624" s="15"/>
      <c r="BK624" s="15"/>
      <c r="BL624" s="15"/>
      <c r="BM624" s="15"/>
      <c r="BN624" s="15"/>
      <c r="BO624" s="15"/>
      <c r="BP624" s="15"/>
      <c r="BQ624" s="15"/>
      <c r="BR624" s="15"/>
      <c r="BS624" s="15"/>
      <c r="BT624" s="15"/>
      <c r="BU624" s="15"/>
      <c r="BV624" s="15"/>
      <c r="BW624" s="15"/>
      <c r="BX624" s="15"/>
      <c r="BY624" s="15"/>
      <c r="BZ624" s="15"/>
      <c r="CA624" s="8"/>
      <c r="CB624" s="8"/>
      <c r="CC624" s="8"/>
      <c r="CD624" s="8"/>
      <c r="CE624" s="8"/>
      <c r="CF624" s="8"/>
      <c r="CG624" s="8"/>
      <c r="CH624" s="8"/>
      <c r="CI624" s="8"/>
      <c r="CJ624" s="8"/>
      <c r="CK624" s="8"/>
      <c r="CL624" s="8"/>
      <c r="CM624" s="15"/>
      <c r="CN624" s="15"/>
      <c r="CO624" s="15"/>
      <c r="CP624" s="15"/>
    </row>
    <row r="625" ht="14.25" customHeight="1">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c r="AG625" s="15"/>
      <c r="AH625" s="15"/>
      <c r="AI625" s="15"/>
      <c r="AJ625" s="15"/>
      <c r="AK625" s="15"/>
      <c r="AL625" s="15"/>
      <c r="AM625" s="15"/>
      <c r="AN625" s="15"/>
      <c r="AO625" s="15"/>
      <c r="AP625" s="15"/>
      <c r="AQ625" s="15"/>
      <c r="AR625" s="15"/>
      <c r="AS625" s="15"/>
      <c r="AT625" s="15"/>
      <c r="AU625" s="15"/>
      <c r="AV625" s="15"/>
      <c r="AW625" s="15"/>
      <c r="AX625" s="15"/>
      <c r="AY625" s="15"/>
      <c r="AZ625" s="15"/>
      <c r="BA625" s="15"/>
      <c r="BB625" s="15"/>
      <c r="BC625" s="15"/>
      <c r="BD625" s="15"/>
      <c r="BE625" s="15"/>
      <c r="BF625" s="15"/>
      <c r="BG625" s="15"/>
      <c r="BH625" s="15"/>
      <c r="BI625" s="15"/>
      <c r="BJ625" s="15"/>
      <c r="BK625" s="15"/>
      <c r="BL625" s="15"/>
      <c r="BM625" s="15"/>
      <c r="BN625" s="15"/>
      <c r="BO625" s="15"/>
      <c r="BP625" s="15"/>
      <c r="BQ625" s="15"/>
      <c r="BR625" s="15"/>
      <c r="BS625" s="15"/>
      <c r="BT625" s="15"/>
      <c r="BU625" s="15"/>
      <c r="BV625" s="15"/>
      <c r="BW625" s="15"/>
      <c r="BX625" s="15"/>
      <c r="BY625" s="15"/>
      <c r="BZ625" s="15"/>
      <c r="CA625" s="8"/>
      <c r="CB625" s="8"/>
      <c r="CC625" s="8"/>
      <c r="CD625" s="8"/>
      <c r="CE625" s="8"/>
      <c r="CF625" s="8"/>
      <c r="CG625" s="8"/>
      <c r="CH625" s="8"/>
      <c r="CI625" s="8"/>
      <c r="CJ625" s="8"/>
      <c r="CK625" s="8"/>
      <c r="CL625" s="8"/>
      <c r="CM625" s="15"/>
      <c r="CN625" s="15"/>
      <c r="CO625" s="15"/>
      <c r="CP625" s="15"/>
    </row>
    <row r="626" ht="14.25" customHeight="1">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c r="BC626" s="15"/>
      <c r="BD626" s="15"/>
      <c r="BE626" s="15"/>
      <c r="BF626" s="15"/>
      <c r="BG626" s="15"/>
      <c r="BH626" s="15"/>
      <c r="BI626" s="15"/>
      <c r="BJ626" s="15"/>
      <c r="BK626" s="15"/>
      <c r="BL626" s="15"/>
      <c r="BM626" s="15"/>
      <c r="BN626" s="15"/>
      <c r="BO626" s="15"/>
      <c r="BP626" s="15"/>
      <c r="BQ626" s="15"/>
      <c r="BR626" s="15"/>
      <c r="BS626" s="15"/>
      <c r="BT626" s="15"/>
      <c r="BU626" s="15"/>
      <c r="BV626" s="15"/>
      <c r="BW626" s="15"/>
      <c r="BX626" s="15"/>
      <c r="BY626" s="15"/>
      <c r="BZ626" s="15"/>
      <c r="CA626" s="8"/>
      <c r="CB626" s="8"/>
      <c r="CC626" s="8"/>
      <c r="CD626" s="8"/>
      <c r="CE626" s="8"/>
      <c r="CF626" s="8"/>
      <c r="CG626" s="8"/>
      <c r="CH626" s="8"/>
      <c r="CI626" s="8"/>
      <c r="CJ626" s="8"/>
      <c r="CK626" s="8"/>
      <c r="CL626" s="8"/>
      <c r="CM626" s="15"/>
      <c r="CN626" s="15"/>
      <c r="CO626" s="15"/>
      <c r="CP626" s="15"/>
    </row>
    <row r="627" ht="14.25" customHeight="1">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5"/>
      <c r="BC627" s="15"/>
      <c r="BD627" s="15"/>
      <c r="BE627" s="15"/>
      <c r="BF627" s="15"/>
      <c r="BG627" s="15"/>
      <c r="BH627" s="15"/>
      <c r="BI627" s="15"/>
      <c r="BJ627" s="15"/>
      <c r="BK627" s="15"/>
      <c r="BL627" s="15"/>
      <c r="BM627" s="15"/>
      <c r="BN627" s="15"/>
      <c r="BO627" s="15"/>
      <c r="BP627" s="15"/>
      <c r="BQ627" s="15"/>
      <c r="BR627" s="15"/>
      <c r="BS627" s="15"/>
      <c r="BT627" s="15"/>
      <c r="BU627" s="15"/>
      <c r="BV627" s="15"/>
      <c r="BW627" s="15"/>
      <c r="BX627" s="15"/>
      <c r="BY627" s="15"/>
      <c r="BZ627" s="15"/>
      <c r="CA627" s="8"/>
      <c r="CB627" s="8"/>
      <c r="CC627" s="8"/>
      <c r="CD627" s="8"/>
      <c r="CE627" s="8"/>
      <c r="CF627" s="8"/>
      <c r="CG627" s="8"/>
      <c r="CH627" s="8"/>
      <c r="CI627" s="8"/>
      <c r="CJ627" s="8"/>
      <c r="CK627" s="8"/>
      <c r="CL627" s="8"/>
      <c r="CM627" s="15"/>
      <c r="CN627" s="15"/>
      <c r="CO627" s="15"/>
      <c r="CP627" s="15"/>
    </row>
    <row r="628" ht="14.25" customHeight="1">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c r="BC628" s="15"/>
      <c r="BD628" s="15"/>
      <c r="BE628" s="15"/>
      <c r="BF628" s="15"/>
      <c r="BG628" s="15"/>
      <c r="BH628" s="15"/>
      <c r="BI628" s="15"/>
      <c r="BJ628" s="15"/>
      <c r="BK628" s="15"/>
      <c r="BL628" s="15"/>
      <c r="BM628" s="15"/>
      <c r="BN628" s="15"/>
      <c r="BO628" s="15"/>
      <c r="BP628" s="15"/>
      <c r="BQ628" s="15"/>
      <c r="BR628" s="15"/>
      <c r="BS628" s="15"/>
      <c r="BT628" s="15"/>
      <c r="BU628" s="15"/>
      <c r="BV628" s="15"/>
      <c r="BW628" s="15"/>
      <c r="BX628" s="15"/>
      <c r="BY628" s="15"/>
      <c r="BZ628" s="15"/>
      <c r="CA628" s="8"/>
      <c r="CB628" s="8"/>
      <c r="CC628" s="8"/>
      <c r="CD628" s="8"/>
      <c r="CE628" s="8"/>
      <c r="CF628" s="8"/>
      <c r="CG628" s="8"/>
      <c r="CH628" s="8"/>
      <c r="CI628" s="8"/>
      <c r="CJ628" s="8"/>
      <c r="CK628" s="8"/>
      <c r="CL628" s="8"/>
      <c r="CM628" s="15"/>
      <c r="CN628" s="15"/>
      <c r="CO628" s="15"/>
      <c r="CP628" s="15"/>
    </row>
    <row r="629" ht="14.25" customHeight="1">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c r="AG629" s="15"/>
      <c r="AH629" s="15"/>
      <c r="AI629" s="15"/>
      <c r="AJ629" s="15"/>
      <c r="AK629" s="15"/>
      <c r="AL629" s="15"/>
      <c r="AM629" s="15"/>
      <c r="AN629" s="15"/>
      <c r="AO629" s="15"/>
      <c r="AP629" s="15"/>
      <c r="AQ629" s="15"/>
      <c r="AR629" s="15"/>
      <c r="AS629" s="15"/>
      <c r="AT629" s="15"/>
      <c r="AU629" s="15"/>
      <c r="AV629" s="15"/>
      <c r="AW629" s="15"/>
      <c r="AX629" s="15"/>
      <c r="AY629" s="15"/>
      <c r="AZ629" s="15"/>
      <c r="BA629" s="15"/>
      <c r="BB629" s="15"/>
      <c r="BC629" s="15"/>
      <c r="BD629" s="15"/>
      <c r="BE629" s="15"/>
      <c r="BF629" s="15"/>
      <c r="BG629" s="15"/>
      <c r="BH629" s="15"/>
      <c r="BI629" s="15"/>
      <c r="BJ629" s="15"/>
      <c r="BK629" s="15"/>
      <c r="BL629" s="15"/>
      <c r="BM629" s="15"/>
      <c r="BN629" s="15"/>
      <c r="BO629" s="15"/>
      <c r="BP629" s="15"/>
      <c r="BQ629" s="15"/>
      <c r="BR629" s="15"/>
      <c r="BS629" s="15"/>
      <c r="BT629" s="15"/>
      <c r="BU629" s="15"/>
      <c r="BV629" s="15"/>
      <c r="BW629" s="15"/>
      <c r="BX629" s="15"/>
      <c r="BY629" s="15"/>
      <c r="BZ629" s="15"/>
      <c r="CA629" s="8"/>
      <c r="CB629" s="8"/>
      <c r="CC629" s="8"/>
      <c r="CD629" s="8"/>
      <c r="CE629" s="8"/>
      <c r="CF629" s="8"/>
      <c r="CG629" s="8"/>
      <c r="CH629" s="8"/>
      <c r="CI629" s="8"/>
      <c r="CJ629" s="8"/>
      <c r="CK629" s="8"/>
      <c r="CL629" s="8"/>
      <c r="CM629" s="15"/>
      <c r="CN629" s="15"/>
      <c r="CO629" s="15"/>
      <c r="CP629" s="15"/>
    </row>
    <row r="630" ht="14.25" customHeight="1">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c r="BC630" s="15"/>
      <c r="BD630" s="15"/>
      <c r="BE630" s="15"/>
      <c r="BF630" s="15"/>
      <c r="BG630" s="15"/>
      <c r="BH630" s="15"/>
      <c r="BI630" s="15"/>
      <c r="BJ630" s="15"/>
      <c r="BK630" s="15"/>
      <c r="BL630" s="15"/>
      <c r="BM630" s="15"/>
      <c r="BN630" s="15"/>
      <c r="BO630" s="15"/>
      <c r="BP630" s="15"/>
      <c r="BQ630" s="15"/>
      <c r="BR630" s="15"/>
      <c r="BS630" s="15"/>
      <c r="BT630" s="15"/>
      <c r="BU630" s="15"/>
      <c r="BV630" s="15"/>
      <c r="BW630" s="15"/>
      <c r="BX630" s="15"/>
      <c r="BY630" s="15"/>
      <c r="BZ630" s="15"/>
      <c r="CA630" s="8"/>
      <c r="CB630" s="8"/>
      <c r="CC630" s="8"/>
      <c r="CD630" s="8"/>
      <c r="CE630" s="8"/>
      <c r="CF630" s="8"/>
      <c r="CG630" s="8"/>
      <c r="CH630" s="8"/>
      <c r="CI630" s="8"/>
      <c r="CJ630" s="8"/>
      <c r="CK630" s="8"/>
      <c r="CL630" s="8"/>
      <c r="CM630" s="15"/>
      <c r="CN630" s="15"/>
      <c r="CO630" s="15"/>
      <c r="CP630" s="15"/>
    </row>
    <row r="631" ht="14.25" customHeight="1">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c r="AY631" s="15"/>
      <c r="AZ631" s="15"/>
      <c r="BA631" s="15"/>
      <c r="BB631" s="15"/>
      <c r="BC631" s="15"/>
      <c r="BD631" s="15"/>
      <c r="BE631" s="15"/>
      <c r="BF631" s="15"/>
      <c r="BG631" s="15"/>
      <c r="BH631" s="15"/>
      <c r="BI631" s="15"/>
      <c r="BJ631" s="15"/>
      <c r="BK631" s="15"/>
      <c r="BL631" s="15"/>
      <c r="BM631" s="15"/>
      <c r="BN631" s="15"/>
      <c r="BO631" s="15"/>
      <c r="BP631" s="15"/>
      <c r="BQ631" s="15"/>
      <c r="BR631" s="15"/>
      <c r="BS631" s="15"/>
      <c r="BT631" s="15"/>
      <c r="BU631" s="15"/>
      <c r="BV631" s="15"/>
      <c r="BW631" s="15"/>
      <c r="BX631" s="15"/>
      <c r="BY631" s="15"/>
      <c r="BZ631" s="15"/>
      <c r="CA631" s="8"/>
      <c r="CB631" s="8"/>
      <c r="CC631" s="8"/>
      <c r="CD631" s="8"/>
      <c r="CE631" s="8"/>
      <c r="CF631" s="8"/>
      <c r="CG631" s="8"/>
      <c r="CH631" s="8"/>
      <c r="CI631" s="8"/>
      <c r="CJ631" s="8"/>
      <c r="CK631" s="8"/>
      <c r="CL631" s="8"/>
      <c r="CM631" s="15"/>
      <c r="CN631" s="15"/>
      <c r="CO631" s="15"/>
      <c r="CP631" s="15"/>
    </row>
    <row r="632" ht="14.25" customHeight="1">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c r="BC632" s="15"/>
      <c r="BD632" s="15"/>
      <c r="BE632" s="15"/>
      <c r="BF632" s="15"/>
      <c r="BG632" s="15"/>
      <c r="BH632" s="15"/>
      <c r="BI632" s="15"/>
      <c r="BJ632" s="15"/>
      <c r="BK632" s="15"/>
      <c r="BL632" s="15"/>
      <c r="BM632" s="15"/>
      <c r="BN632" s="15"/>
      <c r="BO632" s="15"/>
      <c r="BP632" s="15"/>
      <c r="BQ632" s="15"/>
      <c r="BR632" s="15"/>
      <c r="BS632" s="15"/>
      <c r="BT632" s="15"/>
      <c r="BU632" s="15"/>
      <c r="BV632" s="15"/>
      <c r="BW632" s="15"/>
      <c r="BX632" s="15"/>
      <c r="BY632" s="15"/>
      <c r="BZ632" s="15"/>
      <c r="CA632" s="8"/>
      <c r="CB632" s="8"/>
      <c r="CC632" s="8"/>
      <c r="CD632" s="8"/>
      <c r="CE632" s="8"/>
      <c r="CF632" s="8"/>
      <c r="CG632" s="8"/>
      <c r="CH632" s="8"/>
      <c r="CI632" s="8"/>
      <c r="CJ632" s="8"/>
      <c r="CK632" s="8"/>
      <c r="CL632" s="8"/>
      <c r="CM632" s="15"/>
      <c r="CN632" s="15"/>
      <c r="CO632" s="15"/>
      <c r="CP632" s="15"/>
    </row>
    <row r="633" ht="14.25" customHeight="1">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c r="AG633" s="15"/>
      <c r="AH633" s="15"/>
      <c r="AI633" s="15"/>
      <c r="AJ633" s="15"/>
      <c r="AK633" s="15"/>
      <c r="AL633" s="15"/>
      <c r="AM633" s="15"/>
      <c r="AN633" s="15"/>
      <c r="AO633" s="15"/>
      <c r="AP633" s="15"/>
      <c r="AQ633" s="15"/>
      <c r="AR633" s="15"/>
      <c r="AS633" s="15"/>
      <c r="AT633" s="15"/>
      <c r="AU633" s="15"/>
      <c r="AV633" s="15"/>
      <c r="AW633" s="15"/>
      <c r="AX633" s="15"/>
      <c r="AY633" s="15"/>
      <c r="AZ633" s="15"/>
      <c r="BA633" s="15"/>
      <c r="BB633" s="15"/>
      <c r="BC633" s="15"/>
      <c r="BD633" s="15"/>
      <c r="BE633" s="15"/>
      <c r="BF633" s="15"/>
      <c r="BG633" s="15"/>
      <c r="BH633" s="15"/>
      <c r="BI633" s="15"/>
      <c r="BJ633" s="15"/>
      <c r="BK633" s="15"/>
      <c r="BL633" s="15"/>
      <c r="BM633" s="15"/>
      <c r="BN633" s="15"/>
      <c r="BO633" s="15"/>
      <c r="BP633" s="15"/>
      <c r="BQ633" s="15"/>
      <c r="BR633" s="15"/>
      <c r="BS633" s="15"/>
      <c r="BT633" s="15"/>
      <c r="BU633" s="15"/>
      <c r="BV633" s="15"/>
      <c r="BW633" s="15"/>
      <c r="BX633" s="15"/>
      <c r="BY633" s="15"/>
      <c r="BZ633" s="15"/>
      <c r="CA633" s="8"/>
      <c r="CB633" s="8"/>
      <c r="CC633" s="8"/>
      <c r="CD633" s="8"/>
      <c r="CE633" s="8"/>
      <c r="CF633" s="8"/>
      <c r="CG633" s="8"/>
      <c r="CH633" s="8"/>
      <c r="CI633" s="8"/>
      <c r="CJ633" s="8"/>
      <c r="CK633" s="8"/>
      <c r="CL633" s="8"/>
      <c r="CM633" s="15"/>
      <c r="CN633" s="15"/>
      <c r="CO633" s="15"/>
      <c r="CP633" s="15"/>
    </row>
    <row r="634" ht="14.25" customHeight="1">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c r="BC634" s="15"/>
      <c r="BD634" s="15"/>
      <c r="BE634" s="15"/>
      <c r="BF634" s="15"/>
      <c r="BG634" s="15"/>
      <c r="BH634" s="15"/>
      <c r="BI634" s="15"/>
      <c r="BJ634" s="15"/>
      <c r="BK634" s="15"/>
      <c r="BL634" s="15"/>
      <c r="BM634" s="15"/>
      <c r="BN634" s="15"/>
      <c r="BO634" s="15"/>
      <c r="BP634" s="15"/>
      <c r="BQ634" s="15"/>
      <c r="BR634" s="15"/>
      <c r="BS634" s="15"/>
      <c r="BT634" s="15"/>
      <c r="BU634" s="15"/>
      <c r="BV634" s="15"/>
      <c r="BW634" s="15"/>
      <c r="BX634" s="15"/>
      <c r="BY634" s="15"/>
      <c r="BZ634" s="15"/>
      <c r="CA634" s="8"/>
      <c r="CB634" s="8"/>
      <c r="CC634" s="8"/>
      <c r="CD634" s="8"/>
      <c r="CE634" s="8"/>
      <c r="CF634" s="8"/>
      <c r="CG634" s="8"/>
      <c r="CH634" s="8"/>
      <c r="CI634" s="8"/>
      <c r="CJ634" s="8"/>
      <c r="CK634" s="8"/>
      <c r="CL634" s="8"/>
      <c r="CM634" s="15"/>
      <c r="CN634" s="15"/>
      <c r="CO634" s="15"/>
      <c r="CP634" s="15"/>
    </row>
    <row r="635" ht="14.25" customHeight="1">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5"/>
      <c r="BC635" s="15"/>
      <c r="BD635" s="15"/>
      <c r="BE635" s="15"/>
      <c r="BF635" s="15"/>
      <c r="BG635" s="15"/>
      <c r="BH635" s="15"/>
      <c r="BI635" s="15"/>
      <c r="BJ635" s="15"/>
      <c r="BK635" s="15"/>
      <c r="BL635" s="15"/>
      <c r="BM635" s="15"/>
      <c r="BN635" s="15"/>
      <c r="BO635" s="15"/>
      <c r="BP635" s="15"/>
      <c r="BQ635" s="15"/>
      <c r="BR635" s="15"/>
      <c r="BS635" s="15"/>
      <c r="BT635" s="15"/>
      <c r="BU635" s="15"/>
      <c r="BV635" s="15"/>
      <c r="BW635" s="15"/>
      <c r="BX635" s="15"/>
      <c r="BY635" s="15"/>
      <c r="BZ635" s="15"/>
      <c r="CA635" s="8"/>
      <c r="CB635" s="8"/>
      <c r="CC635" s="8"/>
      <c r="CD635" s="8"/>
      <c r="CE635" s="8"/>
      <c r="CF635" s="8"/>
      <c r="CG635" s="8"/>
      <c r="CH635" s="8"/>
      <c r="CI635" s="8"/>
      <c r="CJ635" s="8"/>
      <c r="CK635" s="8"/>
      <c r="CL635" s="8"/>
      <c r="CM635" s="15"/>
      <c r="CN635" s="15"/>
      <c r="CO635" s="15"/>
      <c r="CP635" s="15"/>
    </row>
    <row r="636" ht="14.25" customHeight="1">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c r="BC636" s="15"/>
      <c r="BD636" s="15"/>
      <c r="BE636" s="15"/>
      <c r="BF636" s="15"/>
      <c r="BG636" s="15"/>
      <c r="BH636" s="15"/>
      <c r="BI636" s="15"/>
      <c r="BJ636" s="15"/>
      <c r="BK636" s="15"/>
      <c r="BL636" s="15"/>
      <c r="BM636" s="15"/>
      <c r="BN636" s="15"/>
      <c r="BO636" s="15"/>
      <c r="BP636" s="15"/>
      <c r="BQ636" s="15"/>
      <c r="BR636" s="15"/>
      <c r="BS636" s="15"/>
      <c r="BT636" s="15"/>
      <c r="BU636" s="15"/>
      <c r="BV636" s="15"/>
      <c r="BW636" s="15"/>
      <c r="BX636" s="15"/>
      <c r="BY636" s="15"/>
      <c r="BZ636" s="15"/>
      <c r="CA636" s="8"/>
      <c r="CB636" s="8"/>
      <c r="CC636" s="8"/>
      <c r="CD636" s="8"/>
      <c r="CE636" s="8"/>
      <c r="CF636" s="8"/>
      <c r="CG636" s="8"/>
      <c r="CH636" s="8"/>
      <c r="CI636" s="8"/>
      <c r="CJ636" s="8"/>
      <c r="CK636" s="8"/>
      <c r="CL636" s="8"/>
      <c r="CM636" s="15"/>
      <c r="CN636" s="15"/>
      <c r="CO636" s="15"/>
      <c r="CP636" s="15"/>
    </row>
    <row r="637" ht="14.25" customHeight="1">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c r="AG637" s="15"/>
      <c r="AH637" s="15"/>
      <c r="AI637" s="15"/>
      <c r="AJ637" s="15"/>
      <c r="AK637" s="15"/>
      <c r="AL637" s="15"/>
      <c r="AM637" s="15"/>
      <c r="AN637" s="15"/>
      <c r="AO637" s="15"/>
      <c r="AP637" s="15"/>
      <c r="AQ637" s="15"/>
      <c r="AR637" s="15"/>
      <c r="AS637" s="15"/>
      <c r="AT637" s="15"/>
      <c r="AU637" s="15"/>
      <c r="AV637" s="15"/>
      <c r="AW637" s="15"/>
      <c r="AX637" s="15"/>
      <c r="AY637" s="15"/>
      <c r="AZ637" s="15"/>
      <c r="BA637" s="15"/>
      <c r="BB637" s="15"/>
      <c r="BC637" s="15"/>
      <c r="BD637" s="15"/>
      <c r="BE637" s="15"/>
      <c r="BF637" s="15"/>
      <c r="BG637" s="15"/>
      <c r="BH637" s="15"/>
      <c r="BI637" s="15"/>
      <c r="BJ637" s="15"/>
      <c r="BK637" s="15"/>
      <c r="BL637" s="15"/>
      <c r="BM637" s="15"/>
      <c r="BN637" s="15"/>
      <c r="BO637" s="15"/>
      <c r="BP637" s="15"/>
      <c r="BQ637" s="15"/>
      <c r="BR637" s="15"/>
      <c r="BS637" s="15"/>
      <c r="BT637" s="15"/>
      <c r="BU637" s="15"/>
      <c r="BV637" s="15"/>
      <c r="BW637" s="15"/>
      <c r="BX637" s="15"/>
      <c r="BY637" s="15"/>
      <c r="BZ637" s="15"/>
      <c r="CA637" s="8"/>
      <c r="CB637" s="8"/>
      <c r="CC637" s="8"/>
      <c r="CD637" s="8"/>
      <c r="CE637" s="8"/>
      <c r="CF637" s="8"/>
      <c r="CG637" s="8"/>
      <c r="CH637" s="8"/>
      <c r="CI637" s="8"/>
      <c r="CJ637" s="8"/>
      <c r="CK637" s="8"/>
      <c r="CL637" s="8"/>
      <c r="CM637" s="15"/>
      <c r="CN637" s="15"/>
      <c r="CO637" s="15"/>
      <c r="CP637" s="15"/>
    </row>
    <row r="638" ht="14.25" customHeight="1">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c r="BC638" s="15"/>
      <c r="BD638" s="15"/>
      <c r="BE638" s="15"/>
      <c r="BF638" s="15"/>
      <c r="BG638" s="15"/>
      <c r="BH638" s="15"/>
      <c r="BI638" s="15"/>
      <c r="BJ638" s="15"/>
      <c r="BK638" s="15"/>
      <c r="BL638" s="15"/>
      <c r="BM638" s="15"/>
      <c r="BN638" s="15"/>
      <c r="BO638" s="15"/>
      <c r="BP638" s="15"/>
      <c r="BQ638" s="15"/>
      <c r="BR638" s="15"/>
      <c r="BS638" s="15"/>
      <c r="BT638" s="15"/>
      <c r="BU638" s="15"/>
      <c r="BV638" s="15"/>
      <c r="BW638" s="15"/>
      <c r="BX638" s="15"/>
      <c r="BY638" s="15"/>
      <c r="BZ638" s="15"/>
      <c r="CA638" s="8"/>
      <c r="CB638" s="8"/>
      <c r="CC638" s="8"/>
      <c r="CD638" s="8"/>
      <c r="CE638" s="8"/>
      <c r="CF638" s="8"/>
      <c r="CG638" s="8"/>
      <c r="CH638" s="8"/>
      <c r="CI638" s="8"/>
      <c r="CJ638" s="8"/>
      <c r="CK638" s="8"/>
      <c r="CL638" s="8"/>
      <c r="CM638" s="15"/>
      <c r="CN638" s="15"/>
      <c r="CO638" s="15"/>
      <c r="CP638" s="15"/>
    </row>
    <row r="639" ht="14.25" customHeight="1">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c r="AG639" s="15"/>
      <c r="AH639" s="15"/>
      <c r="AI639" s="15"/>
      <c r="AJ639" s="15"/>
      <c r="AK639" s="15"/>
      <c r="AL639" s="15"/>
      <c r="AM639" s="15"/>
      <c r="AN639" s="15"/>
      <c r="AO639" s="15"/>
      <c r="AP639" s="15"/>
      <c r="AQ639" s="15"/>
      <c r="AR639" s="15"/>
      <c r="AS639" s="15"/>
      <c r="AT639" s="15"/>
      <c r="AU639" s="15"/>
      <c r="AV639" s="15"/>
      <c r="AW639" s="15"/>
      <c r="AX639" s="15"/>
      <c r="AY639" s="15"/>
      <c r="AZ639" s="15"/>
      <c r="BA639" s="15"/>
      <c r="BB639" s="15"/>
      <c r="BC639" s="15"/>
      <c r="BD639" s="15"/>
      <c r="BE639" s="15"/>
      <c r="BF639" s="15"/>
      <c r="BG639" s="15"/>
      <c r="BH639" s="15"/>
      <c r="BI639" s="15"/>
      <c r="BJ639" s="15"/>
      <c r="BK639" s="15"/>
      <c r="BL639" s="15"/>
      <c r="BM639" s="15"/>
      <c r="BN639" s="15"/>
      <c r="BO639" s="15"/>
      <c r="BP639" s="15"/>
      <c r="BQ639" s="15"/>
      <c r="BR639" s="15"/>
      <c r="BS639" s="15"/>
      <c r="BT639" s="15"/>
      <c r="BU639" s="15"/>
      <c r="BV639" s="15"/>
      <c r="BW639" s="15"/>
      <c r="BX639" s="15"/>
      <c r="BY639" s="15"/>
      <c r="BZ639" s="15"/>
      <c r="CA639" s="8"/>
      <c r="CB639" s="8"/>
      <c r="CC639" s="8"/>
      <c r="CD639" s="8"/>
      <c r="CE639" s="8"/>
      <c r="CF639" s="8"/>
      <c r="CG639" s="8"/>
      <c r="CH639" s="8"/>
      <c r="CI639" s="8"/>
      <c r="CJ639" s="8"/>
      <c r="CK639" s="8"/>
      <c r="CL639" s="8"/>
      <c r="CM639" s="15"/>
      <c r="CN639" s="15"/>
      <c r="CO639" s="15"/>
      <c r="CP639" s="15"/>
    </row>
    <row r="640" ht="14.25" customHeight="1">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c r="BC640" s="15"/>
      <c r="BD640" s="15"/>
      <c r="BE640" s="15"/>
      <c r="BF640" s="15"/>
      <c r="BG640" s="15"/>
      <c r="BH640" s="15"/>
      <c r="BI640" s="15"/>
      <c r="BJ640" s="15"/>
      <c r="BK640" s="15"/>
      <c r="BL640" s="15"/>
      <c r="BM640" s="15"/>
      <c r="BN640" s="15"/>
      <c r="BO640" s="15"/>
      <c r="BP640" s="15"/>
      <c r="BQ640" s="15"/>
      <c r="BR640" s="15"/>
      <c r="BS640" s="15"/>
      <c r="BT640" s="15"/>
      <c r="BU640" s="15"/>
      <c r="BV640" s="15"/>
      <c r="BW640" s="15"/>
      <c r="BX640" s="15"/>
      <c r="BY640" s="15"/>
      <c r="BZ640" s="15"/>
      <c r="CA640" s="8"/>
      <c r="CB640" s="8"/>
      <c r="CC640" s="8"/>
      <c r="CD640" s="8"/>
      <c r="CE640" s="8"/>
      <c r="CF640" s="8"/>
      <c r="CG640" s="8"/>
      <c r="CH640" s="8"/>
      <c r="CI640" s="8"/>
      <c r="CJ640" s="8"/>
      <c r="CK640" s="8"/>
      <c r="CL640" s="8"/>
      <c r="CM640" s="15"/>
      <c r="CN640" s="15"/>
      <c r="CO640" s="15"/>
      <c r="CP640" s="15"/>
    </row>
    <row r="641" ht="14.25" customHeight="1">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c r="AB641" s="15"/>
      <c r="AC641" s="15"/>
      <c r="AD641" s="15"/>
      <c r="AE641" s="15"/>
      <c r="AF641" s="15"/>
      <c r="AG641" s="15"/>
      <c r="AH641" s="15"/>
      <c r="AI641" s="15"/>
      <c r="AJ641" s="15"/>
      <c r="AK641" s="15"/>
      <c r="AL641" s="15"/>
      <c r="AM641" s="15"/>
      <c r="AN641" s="15"/>
      <c r="AO641" s="15"/>
      <c r="AP641" s="15"/>
      <c r="AQ641" s="15"/>
      <c r="AR641" s="15"/>
      <c r="AS641" s="15"/>
      <c r="AT641" s="15"/>
      <c r="AU641" s="15"/>
      <c r="AV641" s="15"/>
      <c r="AW641" s="15"/>
      <c r="AX641" s="15"/>
      <c r="AY641" s="15"/>
      <c r="AZ641" s="15"/>
      <c r="BA641" s="15"/>
      <c r="BB641" s="15"/>
      <c r="BC641" s="15"/>
      <c r="BD641" s="15"/>
      <c r="BE641" s="15"/>
      <c r="BF641" s="15"/>
      <c r="BG641" s="15"/>
      <c r="BH641" s="15"/>
      <c r="BI641" s="15"/>
      <c r="BJ641" s="15"/>
      <c r="BK641" s="15"/>
      <c r="BL641" s="15"/>
      <c r="BM641" s="15"/>
      <c r="BN641" s="15"/>
      <c r="BO641" s="15"/>
      <c r="BP641" s="15"/>
      <c r="BQ641" s="15"/>
      <c r="BR641" s="15"/>
      <c r="BS641" s="15"/>
      <c r="BT641" s="15"/>
      <c r="BU641" s="15"/>
      <c r="BV641" s="15"/>
      <c r="BW641" s="15"/>
      <c r="BX641" s="15"/>
      <c r="BY641" s="15"/>
      <c r="BZ641" s="15"/>
      <c r="CA641" s="8"/>
      <c r="CB641" s="8"/>
      <c r="CC641" s="8"/>
      <c r="CD641" s="8"/>
      <c r="CE641" s="8"/>
      <c r="CF641" s="8"/>
      <c r="CG641" s="8"/>
      <c r="CH641" s="8"/>
      <c r="CI641" s="8"/>
      <c r="CJ641" s="8"/>
      <c r="CK641" s="8"/>
      <c r="CL641" s="8"/>
      <c r="CM641" s="15"/>
      <c r="CN641" s="15"/>
      <c r="CO641" s="15"/>
      <c r="CP641" s="15"/>
    </row>
    <row r="642" ht="14.25" customHeight="1">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c r="BC642" s="15"/>
      <c r="BD642" s="15"/>
      <c r="BE642" s="15"/>
      <c r="BF642" s="15"/>
      <c r="BG642" s="15"/>
      <c r="BH642" s="15"/>
      <c r="BI642" s="15"/>
      <c r="BJ642" s="15"/>
      <c r="BK642" s="15"/>
      <c r="BL642" s="15"/>
      <c r="BM642" s="15"/>
      <c r="BN642" s="15"/>
      <c r="BO642" s="15"/>
      <c r="BP642" s="15"/>
      <c r="BQ642" s="15"/>
      <c r="BR642" s="15"/>
      <c r="BS642" s="15"/>
      <c r="BT642" s="15"/>
      <c r="BU642" s="15"/>
      <c r="BV642" s="15"/>
      <c r="BW642" s="15"/>
      <c r="BX642" s="15"/>
      <c r="BY642" s="15"/>
      <c r="BZ642" s="15"/>
      <c r="CA642" s="8"/>
      <c r="CB642" s="8"/>
      <c r="CC642" s="8"/>
      <c r="CD642" s="8"/>
      <c r="CE642" s="8"/>
      <c r="CF642" s="8"/>
      <c r="CG642" s="8"/>
      <c r="CH642" s="8"/>
      <c r="CI642" s="8"/>
      <c r="CJ642" s="8"/>
      <c r="CK642" s="8"/>
      <c r="CL642" s="8"/>
      <c r="CM642" s="15"/>
      <c r="CN642" s="15"/>
      <c r="CO642" s="15"/>
      <c r="CP642" s="15"/>
    </row>
    <row r="643" ht="14.25" customHeight="1">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c r="AB643" s="15"/>
      <c r="AC643" s="15"/>
      <c r="AD643" s="15"/>
      <c r="AE643" s="15"/>
      <c r="AF643" s="15"/>
      <c r="AG643" s="15"/>
      <c r="AH643" s="15"/>
      <c r="AI643" s="15"/>
      <c r="AJ643" s="15"/>
      <c r="AK643" s="15"/>
      <c r="AL643" s="15"/>
      <c r="AM643" s="15"/>
      <c r="AN643" s="15"/>
      <c r="AO643" s="15"/>
      <c r="AP643" s="15"/>
      <c r="AQ643" s="15"/>
      <c r="AR643" s="15"/>
      <c r="AS643" s="15"/>
      <c r="AT643" s="15"/>
      <c r="AU643" s="15"/>
      <c r="AV643" s="15"/>
      <c r="AW643" s="15"/>
      <c r="AX643" s="15"/>
      <c r="AY643" s="15"/>
      <c r="AZ643" s="15"/>
      <c r="BA643" s="15"/>
      <c r="BB643" s="15"/>
      <c r="BC643" s="15"/>
      <c r="BD643" s="15"/>
      <c r="BE643" s="15"/>
      <c r="BF643" s="15"/>
      <c r="BG643" s="15"/>
      <c r="BH643" s="15"/>
      <c r="BI643" s="15"/>
      <c r="BJ643" s="15"/>
      <c r="BK643" s="15"/>
      <c r="BL643" s="15"/>
      <c r="BM643" s="15"/>
      <c r="BN643" s="15"/>
      <c r="BO643" s="15"/>
      <c r="BP643" s="15"/>
      <c r="BQ643" s="15"/>
      <c r="BR643" s="15"/>
      <c r="BS643" s="15"/>
      <c r="BT643" s="15"/>
      <c r="BU643" s="15"/>
      <c r="BV643" s="15"/>
      <c r="BW643" s="15"/>
      <c r="BX643" s="15"/>
      <c r="BY643" s="15"/>
      <c r="BZ643" s="15"/>
      <c r="CA643" s="8"/>
      <c r="CB643" s="8"/>
      <c r="CC643" s="8"/>
      <c r="CD643" s="8"/>
      <c r="CE643" s="8"/>
      <c r="CF643" s="8"/>
      <c r="CG643" s="8"/>
      <c r="CH643" s="8"/>
      <c r="CI643" s="8"/>
      <c r="CJ643" s="8"/>
      <c r="CK643" s="8"/>
      <c r="CL643" s="8"/>
      <c r="CM643" s="15"/>
      <c r="CN643" s="15"/>
      <c r="CO643" s="15"/>
      <c r="CP643" s="15"/>
    </row>
    <row r="644" ht="14.25" customHeight="1">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c r="BC644" s="15"/>
      <c r="BD644" s="15"/>
      <c r="BE644" s="15"/>
      <c r="BF644" s="15"/>
      <c r="BG644" s="15"/>
      <c r="BH644" s="15"/>
      <c r="BI644" s="15"/>
      <c r="BJ644" s="15"/>
      <c r="BK644" s="15"/>
      <c r="BL644" s="15"/>
      <c r="BM644" s="15"/>
      <c r="BN644" s="15"/>
      <c r="BO644" s="15"/>
      <c r="BP644" s="15"/>
      <c r="BQ644" s="15"/>
      <c r="BR644" s="15"/>
      <c r="BS644" s="15"/>
      <c r="BT644" s="15"/>
      <c r="BU644" s="15"/>
      <c r="BV644" s="15"/>
      <c r="BW644" s="15"/>
      <c r="BX644" s="15"/>
      <c r="BY644" s="15"/>
      <c r="BZ644" s="15"/>
      <c r="CA644" s="8"/>
      <c r="CB644" s="8"/>
      <c r="CC644" s="8"/>
      <c r="CD644" s="8"/>
      <c r="CE644" s="8"/>
      <c r="CF644" s="8"/>
      <c r="CG644" s="8"/>
      <c r="CH644" s="8"/>
      <c r="CI644" s="8"/>
      <c r="CJ644" s="8"/>
      <c r="CK644" s="8"/>
      <c r="CL644" s="8"/>
      <c r="CM644" s="15"/>
      <c r="CN644" s="15"/>
      <c r="CO644" s="15"/>
      <c r="CP644" s="15"/>
    </row>
    <row r="645" ht="14.25" customHeight="1">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5"/>
      <c r="BC645" s="15"/>
      <c r="BD645" s="15"/>
      <c r="BE645" s="15"/>
      <c r="BF645" s="15"/>
      <c r="BG645" s="15"/>
      <c r="BH645" s="15"/>
      <c r="BI645" s="15"/>
      <c r="BJ645" s="15"/>
      <c r="BK645" s="15"/>
      <c r="BL645" s="15"/>
      <c r="BM645" s="15"/>
      <c r="BN645" s="15"/>
      <c r="BO645" s="15"/>
      <c r="BP645" s="15"/>
      <c r="BQ645" s="15"/>
      <c r="BR645" s="15"/>
      <c r="BS645" s="15"/>
      <c r="BT645" s="15"/>
      <c r="BU645" s="15"/>
      <c r="BV645" s="15"/>
      <c r="BW645" s="15"/>
      <c r="BX645" s="15"/>
      <c r="BY645" s="15"/>
      <c r="BZ645" s="15"/>
      <c r="CA645" s="8"/>
      <c r="CB645" s="8"/>
      <c r="CC645" s="8"/>
      <c r="CD645" s="8"/>
      <c r="CE645" s="8"/>
      <c r="CF645" s="8"/>
      <c r="CG645" s="8"/>
      <c r="CH645" s="8"/>
      <c r="CI645" s="8"/>
      <c r="CJ645" s="8"/>
      <c r="CK645" s="8"/>
      <c r="CL645" s="8"/>
      <c r="CM645" s="15"/>
      <c r="CN645" s="15"/>
      <c r="CO645" s="15"/>
      <c r="CP645" s="15"/>
    </row>
    <row r="646" ht="14.25" customHeight="1">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c r="BC646" s="15"/>
      <c r="BD646" s="15"/>
      <c r="BE646" s="15"/>
      <c r="BF646" s="15"/>
      <c r="BG646" s="15"/>
      <c r="BH646" s="15"/>
      <c r="BI646" s="15"/>
      <c r="BJ646" s="15"/>
      <c r="BK646" s="15"/>
      <c r="BL646" s="15"/>
      <c r="BM646" s="15"/>
      <c r="BN646" s="15"/>
      <c r="BO646" s="15"/>
      <c r="BP646" s="15"/>
      <c r="BQ646" s="15"/>
      <c r="BR646" s="15"/>
      <c r="BS646" s="15"/>
      <c r="BT646" s="15"/>
      <c r="BU646" s="15"/>
      <c r="BV646" s="15"/>
      <c r="BW646" s="15"/>
      <c r="BX646" s="15"/>
      <c r="BY646" s="15"/>
      <c r="BZ646" s="15"/>
      <c r="CA646" s="8"/>
      <c r="CB646" s="8"/>
      <c r="CC646" s="8"/>
      <c r="CD646" s="8"/>
      <c r="CE646" s="8"/>
      <c r="CF646" s="8"/>
      <c r="CG646" s="8"/>
      <c r="CH646" s="8"/>
      <c r="CI646" s="8"/>
      <c r="CJ646" s="8"/>
      <c r="CK646" s="8"/>
      <c r="CL646" s="8"/>
      <c r="CM646" s="15"/>
      <c r="CN646" s="15"/>
      <c r="CO646" s="15"/>
      <c r="CP646" s="15"/>
    </row>
    <row r="647" ht="14.25" customHeight="1">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c r="AB647" s="15"/>
      <c r="AC647" s="15"/>
      <c r="AD647" s="15"/>
      <c r="AE647" s="15"/>
      <c r="AF647" s="15"/>
      <c r="AG647" s="15"/>
      <c r="AH647" s="15"/>
      <c r="AI647" s="15"/>
      <c r="AJ647" s="15"/>
      <c r="AK647" s="15"/>
      <c r="AL647" s="15"/>
      <c r="AM647" s="15"/>
      <c r="AN647" s="15"/>
      <c r="AO647" s="15"/>
      <c r="AP647" s="15"/>
      <c r="AQ647" s="15"/>
      <c r="AR647" s="15"/>
      <c r="AS647" s="15"/>
      <c r="AT647" s="15"/>
      <c r="AU647" s="15"/>
      <c r="AV647" s="15"/>
      <c r="AW647" s="15"/>
      <c r="AX647" s="15"/>
      <c r="AY647" s="15"/>
      <c r="AZ647" s="15"/>
      <c r="BA647" s="15"/>
      <c r="BB647" s="15"/>
      <c r="BC647" s="15"/>
      <c r="BD647" s="15"/>
      <c r="BE647" s="15"/>
      <c r="BF647" s="15"/>
      <c r="BG647" s="15"/>
      <c r="BH647" s="15"/>
      <c r="BI647" s="15"/>
      <c r="BJ647" s="15"/>
      <c r="BK647" s="15"/>
      <c r="BL647" s="15"/>
      <c r="BM647" s="15"/>
      <c r="BN647" s="15"/>
      <c r="BO647" s="15"/>
      <c r="BP647" s="15"/>
      <c r="BQ647" s="15"/>
      <c r="BR647" s="15"/>
      <c r="BS647" s="15"/>
      <c r="BT647" s="15"/>
      <c r="BU647" s="15"/>
      <c r="BV647" s="15"/>
      <c r="BW647" s="15"/>
      <c r="BX647" s="15"/>
      <c r="BY647" s="15"/>
      <c r="BZ647" s="15"/>
      <c r="CA647" s="8"/>
      <c r="CB647" s="8"/>
      <c r="CC647" s="8"/>
      <c r="CD647" s="8"/>
      <c r="CE647" s="8"/>
      <c r="CF647" s="8"/>
      <c r="CG647" s="8"/>
      <c r="CH647" s="8"/>
      <c r="CI647" s="8"/>
      <c r="CJ647" s="8"/>
      <c r="CK647" s="8"/>
      <c r="CL647" s="8"/>
      <c r="CM647" s="15"/>
      <c r="CN647" s="15"/>
      <c r="CO647" s="15"/>
      <c r="CP647" s="15"/>
    </row>
    <row r="648" ht="14.25" customHeight="1">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c r="BC648" s="15"/>
      <c r="BD648" s="15"/>
      <c r="BE648" s="15"/>
      <c r="BF648" s="15"/>
      <c r="BG648" s="15"/>
      <c r="BH648" s="15"/>
      <c r="BI648" s="15"/>
      <c r="BJ648" s="15"/>
      <c r="BK648" s="15"/>
      <c r="BL648" s="15"/>
      <c r="BM648" s="15"/>
      <c r="BN648" s="15"/>
      <c r="BO648" s="15"/>
      <c r="BP648" s="15"/>
      <c r="BQ648" s="15"/>
      <c r="BR648" s="15"/>
      <c r="BS648" s="15"/>
      <c r="BT648" s="15"/>
      <c r="BU648" s="15"/>
      <c r="BV648" s="15"/>
      <c r="BW648" s="15"/>
      <c r="BX648" s="15"/>
      <c r="BY648" s="15"/>
      <c r="BZ648" s="15"/>
      <c r="CA648" s="8"/>
      <c r="CB648" s="8"/>
      <c r="CC648" s="8"/>
      <c r="CD648" s="8"/>
      <c r="CE648" s="8"/>
      <c r="CF648" s="8"/>
      <c r="CG648" s="8"/>
      <c r="CH648" s="8"/>
      <c r="CI648" s="8"/>
      <c r="CJ648" s="8"/>
      <c r="CK648" s="8"/>
      <c r="CL648" s="8"/>
      <c r="CM648" s="15"/>
      <c r="CN648" s="15"/>
      <c r="CO648" s="15"/>
      <c r="CP648" s="15"/>
    </row>
    <row r="649" ht="14.25" customHeight="1">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c r="AB649" s="15"/>
      <c r="AC649" s="15"/>
      <c r="AD649" s="15"/>
      <c r="AE649" s="15"/>
      <c r="AF649" s="15"/>
      <c r="AG649" s="15"/>
      <c r="AH649" s="15"/>
      <c r="AI649" s="15"/>
      <c r="AJ649" s="15"/>
      <c r="AK649" s="15"/>
      <c r="AL649" s="15"/>
      <c r="AM649" s="15"/>
      <c r="AN649" s="15"/>
      <c r="AO649" s="15"/>
      <c r="AP649" s="15"/>
      <c r="AQ649" s="15"/>
      <c r="AR649" s="15"/>
      <c r="AS649" s="15"/>
      <c r="AT649" s="15"/>
      <c r="AU649" s="15"/>
      <c r="AV649" s="15"/>
      <c r="AW649" s="15"/>
      <c r="AX649" s="15"/>
      <c r="AY649" s="15"/>
      <c r="AZ649" s="15"/>
      <c r="BA649" s="15"/>
      <c r="BB649" s="15"/>
      <c r="BC649" s="15"/>
      <c r="BD649" s="15"/>
      <c r="BE649" s="15"/>
      <c r="BF649" s="15"/>
      <c r="BG649" s="15"/>
      <c r="BH649" s="15"/>
      <c r="BI649" s="15"/>
      <c r="BJ649" s="15"/>
      <c r="BK649" s="15"/>
      <c r="BL649" s="15"/>
      <c r="BM649" s="15"/>
      <c r="BN649" s="15"/>
      <c r="BO649" s="15"/>
      <c r="BP649" s="15"/>
      <c r="BQ649" s="15"/>
      <c r="BR649" s="15"/>
      <c r="BS649" s="15"/>
      <c r="BT649" s="15"/>
      <c r="BU649" s="15"/>
      <c r="BV649" s="15"/>
      <c r="BW649" s="15"/>
      <c r="BX649" s="15"/>
      <c r="BY649" s="15"/>
      <c r="BZ649" s="15"/>
      <c r="CA649" s="8"/>
      <c r="CB649" s="8"/>
      <c r="CC649" s="8"/>
      <c r="CD649" s="8"/>
      <c r="CE649" s="8"/>
      <c r="CF649" s="8"/>
      <c r="CG649" s="8"/>
      <c r="CH649" s="8"/>
      <c r="CI649" s="8"/>
      <c r="CJ649" s="8"/>
      <c r="CK649" s="8"/>
      <c r="CL649" s="8"/>
      <c r="CM649" s="15"/>
      <c r="CN649" s="15"/>
      <c r="CO649" s="15"/>
      <c r="CP649" s="15"/>
    </row>
    <row r="650" ht="14.25" customHeight="1">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c r="BC650" s="15"/>
      <c r="BD650" s="15"/>
      <c r="BE650" s="15"/>
      <c r="BF650" s="15"/>
      <c r="BG650" s="15"/>
      <c r="BH650" s="15"/>
      <c r="BI650" s="15"/>
      <c r="BJ650" s="15"/>
      <c r="BK650" s="15"/>
      <c r="BL650" s="15"/>
      <c r="BM650" s="15"/>
      <c r="BN650" s="15"/>
      <c r="BO650" s="15"/>
      <c r="BP650" s="15"/>
      <c r="BQ650" s="15"/>
      <c r="BR650" s="15"/>
      <c r="BS650" s="15"/>
      <c r="BT650" s="15"/>
      <c r="BU650" s="15"/>
      <c r="BV650" s="15"/>
      <c r="BW650" s="15"/>
      <c r="BX650" s="15"/>
      <c r="BY650" s="15"/>
      <c r="BZ650" s="15"/>
      <c r="CA650" s="8"/>
      <c r="CB650" s="8"/>
      <c r="CC650" s="8"/>
      <c r="CD650" s="8"/>
      <c r="CE650" s="8"/>
      <c r="CF650" s="8"/>
      <c r="CG650" s="8"/>
      <c r="CH650" s="8"/>
      <c r="CI650" s="8"/>
      <c r="CJ650" s="8"/>
      <c r="CK650" s="8"/>
      <c r="CL650" s="8"/>
      <c r="CM650" s="15"/>
      <c r="CN650" s="15"/>
      <c r="CO650" s="15"/>
      <c r="CP650" s="15"/>
    </row>
    <row r="651" ht="14.25" customHeight="1">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5"/>
      <c r="BC651" s="15"/>
      <c r="BD651" s="15"/>
      <c r="BE651" s="15"/>
      <c r="BF651" s="15"/>
      <c r="BG651" s="15"/>
      <c r="BH651" s="15"/>
      <c r="BI651" s="15"/>
      <c r="BJ651" s="15"/>
      <c r="BK651" s="15"/>
      <c r="BL651" s="15"/>
      <c r="BM651" s="15"/>
      <c r="BN651" s="15"/>
      <c r="BO651" s="15"/>
      <c r="BP651" s="15"/>
      <c r="BQ651" s="15"/>
      <c r="BR651" s="15"/>
      <c r="BS651" s="15"/>
      <c r="BT651" s="15"/>
      <c r="BU651" s="15"/>
      <c r="BV651" s="15"/>
      <c r="BW651" s="15"/>
      <c r="BX651" s="15"/>
      <c r="BY651" s="15"/>
      <c r="BZ651" s="15"/>
      <c r="CA651" s="8"/>
      <c r="CB651" s="8"/>
      <c r="CC651" s="8"/>
      <c r="CD651" s="8"/>
      <c r="CE651" s="8"/>
      <c r="CF651" s="8"/>
      <c r="CG651" s="8"/>
      <c r="CH651" s="8"/>
      <c r="CI651" s="8"/>
      <c r="CJ651" s="8"/>
      <c r="CK651" s="8"/>
      <c r="CL651" s="8"/>
      <c r="CM651" s="15"/>
      <c r="CN651" s="15"/>
      <c r="CO651" s="15"/>
      <c r="CP651" s="15"/>
    </row>
    <row r="652" ht="14.25" customHeight="1">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c r="BC652" s="15"/>
      <c r="BD652" s="15"/>
      <c r="BE652" s="15"/>
      <c r="BF652" s="15"/>
      <c r="BG652" s="15"/>
      <c r="BH652" s="15"/>
      <c r="BI652" s="15"/>
      <c r="BJ652" s="15"/>
      <c r="BK652" s="15"/>
      <c r="BL652" s="15"/>
      <c r="BM652" s="15"/>
      <c r="BN652" s="15"/>
      <c r="BO652" s="15"/>
      <c r="BP652" s="15"/>
      <c r="BQ652" s="15"/>
      <c r="BR652" s="15"/>
      <c r="BS652" s="15"/>
      <c r="BT652" s="15"/>
      <c r="BU652" s="15"/>
      <c r="BV652" s="15"/>
      <c r="BW652" s="15"/>
      <c r="BX652" s="15"/>
      <c r="BY652" s="15"/>
      <c r="BZ652" s="15"/>
      <c r="CA652" s="8"/>
      <c r="CB652" s="8"/>
      <c r="CC652" s="8"/>
      <c r="CD652" s="8"/>
      <c r="CE652" s="8"/>
      <c r="CF652" s="8"/>
      <c r="CG652" s="8"/>
      <c r="CH652" s="8"/>
      <c r="CI652" s="8"/>
      <c r="CJ652" s="8"/>
      <c r="CK652" s="8"/>
      <c r="CL652" s="8"/>
      <c r="CM652" s="15"/>
      <c r="CN652" s="15"/>
      <c r="CO652" s="15"/>
      <c r="CP652" s="15"/>
    </row>
    <row r="653" ht="14.25" customHeight="1">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c r="AY653" s="15"/>
      <c r="AZ653" s="15"/>
      <c r="BA653" s="15"/>
      <c r="BB653" s="15"/>
      <c r="BC653" s="15"/>
      <c r="BD653" s="15"/>
      <c r="BE653" s="15"/>
      <c r="BF653" s="15"/>
      <c r="BG653" s="15"/>
      <c r="BH653" s="15"/>
      <c r="BI653" s="15"/>
      <c r="BJ653" s="15"/>
      <c r="BK653" s="15"/>
      <c r="BL653" s="15"/>
      <c r="BM653" s="15"/>
      <c r="BN653" s="15"/>
      <c r="BO653" s="15"/>
      <c r="BP653" s="15"/>
      <c r="BQ653" s="15"/>
      <c r="BR653" s="15"/>
      <c r="BS653" s="15"/>
      <c r="BT653" s="15"/>
      <c r="BU653" s="15"/>
      <c r="BV653" s="15"/>
      <c r="BW653" s="15"/>
      <c r="BX653" s="15"/>
      <c r="BY653" s="15"/>
      <c r="BZ653" s="15"/>
      <c r="CA653" s="8"/>
      <c r="CB653" s="8"/>
      <c r="CC653" s="8"/>
      <c r="CD653" s="8"/>
      <c r="CE653" s="8"/>
      <c r="CF653" s="8"/>
      <c r="CG653" s="8"/>
      <c r="CH653" s="8"/>
      <c r="CI653" s="8"/>
      <c r="CJ653" s="8"/>
      <c r="CK653" s="8"/>
      <c r="CL653" s="8"/>
      <c r="CM653" s="15"/>
      <c r="CN653" s="15"/>
      <c r="CO653" s="15"/>
      <c r="CP653" s="15"/>
    </row>
    <row r="654" ht="14.25" customHeight="1">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c r="AY654" s="15"/>
      <c r="AZ654" s="15"/>
      <c r="BA654" s="15"/>
      <c r="BB654" s="15"/>
      <c r="BC654" s="15"/>
      <c r="BD654" s="15"/>
      <c r="BE654" s="15"/>
      <c r="BF654" s="15"/>
      <c r="BG654" s="15"/>
      <c r="BH654" s="15"/>
      <c r="BI654" s="15"/>
      <c r="BJ654" s="15"/>
      <c r="BK654" s="15"/>
      <c r="BL654" s="15"/>
      <c r="BM654" s="15"/>
      <c r="BN654" s="15"/>
      <c r="BO654" s="15"/>
      <c r="BP654" s="15"/>
      <c r="BQ654" s="15"/>
      <c r="BR654" s="15"/>
      <c r="BS654" s="15"/>
      <c r="BT654" s="15"/>
      <c r="BU654" s="15"/>
      <c r="BV654" s="15"/>
      <c r="BW654" s="15"/>
      <c r="BX654" s="15"/>
      <c r="BY654" s="15"/>
      <c r="BZ654" s="15"/>
      <c r="CA654" s="8"/>
      <c r="CB654" s="8"/>
      <c r="CC654" s="8"/>
      <c r="CD654" s="8"/>
      <c r="CE654" s="8"/>
      <c r="CF654" s="8"/>
      <c r="CG654" s="8"/>
      <c r="CH654" s="8"/>
      <c r="CI654" s="8"/>
      <c r="CJ654" s="8"/>
      <c r="CK654" s="8"/>
      <c r="CL654" s="8"/>
      <c r="CM654" s="15"/>
      <c r="CN654" s="15"/>
      <c r="CO654" s="15"/>
      <c r="CP654" s="15"/>
    </row>
    <row r="655" ht="14.25" customHeight="1">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c r="AY655" s="15"/>
      <c r="AZ655" s="15"/>
      <c r="BA655" s="15"/>
      <c r="BB655" s="15"/>
      <c r="BC655" s="15"/>
      <c r="BD655" s="15"/>
      <c r="BE655" s="15"/>
      <c r="BF655" s="15"/>
      <c r="BG655" s="15"/>
      <c r="BH655" s="15"/>
      <c r="BI655" s="15"/>
      <c r="BJ655" s="15"/>
      <c r="BK655" s="15"/>
      <c r="BL655" s="15"/>
      <c r="BM655" s="15"/>
      <c r="BN655" s="15"/>
      <c r="BO655" s="15"/>
      <c r="BP655" s="15"/>
      <c r="BQ655" s="15"/>
      <c r="BR655" s="15"/>
      <c r="BS655" s="15"/>
      <c r="BT655" s="15"/>
      <c r="BU655" s="15"/>
      <c r="BV655" s="15"/>
      <c r="BW655" s="15"/>
      <c r="BX655" s="15"/>
      <c r="BY655" s="15"/>
      <c r="BZ655" s="15"/>
      <c r="CA655" s="8"/>
      <c r="CB655" s="8"/>
      <c r="CC655" s="8"/>
      <c r="CD655" s="8"/>
      <c r="CE655" s="8"/>
      <c r="CF655" s="8"/>
      <c r="CG655" s="8"/>
      <c r="CH655" s="8"/>
      <c r="CI655" s="8"/>
      <c r="CJ655" s="8"/>
      <c r="CK655" s="8"/>
      <c r="CL655" s="8"/>
      <c r="CM655" s="15"/>
      <c r="CN655" s="15"/>
      <c r="CO655" s="15"/>
      <c r="CP655" s="15"/>
    </row>
    <row r="656" ht="14.25" customHeight="1">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15"/>
      <c r="AO656" s="15"/>
      <c r="AP656" s="15"/>
      <c r="AQ656" s="15"/>
      <c r="AR656" s="15"/>
      <c r="AS656" s="15"/>
      <c r="AT656" s="15"/>
      <c r="AU656" s="15"/>
      <c r="AV656" s="15"/>
      <c r="AW656" s="15"/>
      <c r="AX656" s="15"/>
      <c r="AY656" s="15"/>
      <c r="AZ656" s="15"/>
      <c r="BA656" s="15"/>
      <c r="BB656" s="15"/>
      <c r="BC656" s="15"/>
      <c r="BD656" s="15"/>
      <c r="BE656" s="15"/>
      <c r="BF656" s="15"/>
      <c r="BG656" s="15"/>
      <c r="BH656" s="15"/>
      <c r="BI656" s="15"/>
      <c r="BJ656" s="15"/>
      <c r="BK656" s="15"/>
      <c r="BL656" s="15"/>
      <c r="BM656" s="15"/>
      <c r="BN656" s="15"/>
      <c r="BO656" s="15"/>
      <c r="BP656" s="15"/>
      <c r="BQ656" s="15"/>
      <c r="BR656" s="15"/>
      <c r="BS656" s="15"/>
      <c r="BT656" s="15"/>
      <c r="BU656" s="15"/>
      <c r="BV656" s="15"/>
      <c r="BW656" s="15"/>
      <c r="BX656" s="15"/>
      <c r="BY656" s="15"/>
      <c r="BZ656" s="15"/>
      <c r="CA656" s="8"/>
      <c r="CB656" s="8"/>
      <c r="CC656" s="8"/>
      <c r="CD656" s="8"/>
      <c r="CE656" s="8"/>
      <c r="CF656" s="8"/>
      <c r="CG656" s="8"/>
      <c r="CH656" s="8"/>
      <c r="CI656" s="8"/>
      <c r="CJ656" s="8"/>
      <c r="CK656" s="8"/>
      <c r="CL656" s="8"/>
      <c r="CM656" s="15"/>
      <c r="CN656" s="15"/>
      <c r="CO656" s="15"/>
      <c r="CP656" s="15"/>
    </row>
    <row r="657" ht="14.25" customHeight="1">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c r="AG657" s="15"/>
      <c r="AH657" s="15"/>
      <c r="AI657" s="15"/>
      <c r="AJ657" s="15"/>
      <c r="AK657" s="15"/>
      <c r="AL657" s="15"/>
      <c r="AM657" s="15"/>
      <c r="AN657" s="15"/>
      <c r="AO657" s="15"/>
      <c r="AP657" s="15"/>
      <c r="AQ657" s="15"/>
      <c r="AR657" s="15"/>
      <c r="AS657" s="15"/>
      <c r="AT657" s="15"/>
      <c r="AU657" s="15"/>
      <c r="AV657" s="15"/>
      <c r="AW657" s="15"/>
      <c r="AX657" s="15"/>
      <c r="AY657" s="15"/>
      <c r="AZ657" s="15"/>
      <c r="BA657" s="15"/>
      <c r="BB657" s="15"/>
      <c r="BC657" s="15"/>
      <c r="BD657" s="15"/>
      <c r="BE657" s="15"/>
      <c r="BF657" s="15"/>
      <c r="BG657" s="15"/>
      <c r="BH657" s="15"/>
      <c r="BI657" s="15"/>
      <c r="BJ657" s="15"/>
      <c r="BK657" s="15"/>
      <c r="BL657" s="15"/>
      <c r="BM657" s="15"/>
      <c r="BN657" s="15"/>
      <c r="BO657" s="15"/>
      <c r="BP657" s="15"/>
      <c r="BQ657" s="15"/>
      <c r="BR657" s="15"/>
      <c r="BS657" s="15"/>
      <c r="BT657" s="15"/>
      <c r="BU657" s="15"/>
      <c r="BV657" s="15"/>
      <c r="BW657" s="15"/>
      <c r="BX657" s="15"/>
      <c r="BY657" s="15"/>
      <c r="BZ657" s="15"/>
      <c r="CA657" s="8"/>
      <c r="CB657" s="8"/>
      <c r="CC657" s="8"/>
      <c r="CD657" s="8"/>
      <c r="CE657" s="8"/>
      <c r="CF657" s="8"/>
      <c r="CG657" s="8"/>
      <c r="CH657" s="8"/>
      <c r="CI657" s="8"/>
      <c r="CJ657" s="8"/>
      <c r="CK657" s="8"/>
      <c r="CL657" s="8"/>
      <c r="CM657" s="15"/>
      <c r="CN657" s="15"/>
      <c r="CO657" s="15"/>
      <c r="CP657" s="15"/>
    </row>
    <row r="658" ht="14.25" customHeight="1">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c r="BC658" s="15"/>
      <c r="BD658" s="15"/>
      <c r="BE658" s="15"/>
      <c r="BF658" s="15"/>
      <c r="BG658" s="15"/>
      <c r="BH658" s="15"/>
      <c r="BI658" s="15"/>
      <c r="BJ658" s="15"/>
      <c r="BK658" s="15"/>
      <c r="BL658" s="15"/>
      <c r="BM658" s="15"/>
      <c r="BN658" s="15"/>
      <c r="BO658" s="15"/>
      <c r="BP658" s="15"/>
      <c r="BQ658" s="15"/>
      <c r="BR658" s="15"/>
      <c r="BS658" s="15"/>
      <c r="BT658" s="15"/>
      <c r="BU658" s="15"/>
      <c r="BV658" s="15"/>
      <c r="BW658" s="15"/>
      <c r="BX658" s="15"/>
      <c r="BY658" s="15"/>
      <c r="BZ658" s="15"/>
      <c r="CA658" s="8"/>
      <c r="CB658" s="8"/>
      <c r="CC658" s="8"/>
      <c r="CD658" s="8"/>
      <c r="CE658" s="8"/>
      <c r="CF658" s="8"/>
      <c r="CG658" s="8"/>
      <c r="CH658" s="8"/>
      <c r="CI658" s="8"/>
      <c r="CJ658" s="8"/>
      <c r="CK658" s="8"/>
      <c r="CL658" s="8"/>
      <c r="CM658" s="15"/>
      <c r="CN658" s="15"/>
      <c r="CO658" s="15"/>
      <c r="CP658" s="15"/>
    </row>
    <row r="659" ht="14.25" customHeight="1">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c r="AG659" s="15"/>
      <c r="AH659" s="15"/>
      <c r="AI659" s="15"/>
      <c r="AJ659" s="15"/>
      <c r="AK659" s="15"/>
      <c r="AL659" s="15"/>
      <c r="AM659" s="15"/>
      <c r="AN659" s="15"/>
      <c r="AO659" s="15"/>
      <c r="AP659" s="15"/>
      <c r="AQ659" s="15"/>
      <c r="AR659" s="15"/>
      <c r="AS659" s="15"/>
      <c r="AT659" s="15"/>
      <c r="AU659" s="15"/>
      <c r="AV659" s="15"/>
      <c r="AW659" s="15"/>
      <c r="AX659" s="15"/>
      <c r="AY659" s="15"/>
      <c r="AZ659" s="15"/>
      <c r="BA659" s="15"/>
      <c r="BB659" s="15"/>
      <c r="BC659" s="15"/>
      <c r="BD659" s="15"/>
      <c r="BE659" s="15"/>
      <c r="BF659" s="15"/>
      <c r="BG659" s="15"/>
      <c r="BH659" s="15"/>
      <c r="BI659" s="15"/>
      <c r="BJ659" s="15"/>
      <c r="BK659" s="15"/>
      <c r="BL659" s="15"/>
      <c r="BM659" s="15"/>
      <c r="BN659" s="15"/>
      <c r="BO659" s="15"/>
      <c r="BP659" s="15"/>
      <c r="BQ659" s="15"/>
      <c r="BR659" s="15"/>
      <c r="BS659" s="15"/>
      <c r="BT659" s="15"/>
      <c r="BU659" s="15"/>
      <c r="BV659" s="15"/>
      <c r="BW659" s="15"/>
      <c r="BX659" s="15"/>
      <c r="BY659" s="15"/>
      <c r="BZ659" s="15"/>
      <c r="CA659" s="8"/>
      <c r="CB659" s="8"/>
      <c r="CC659" s="8"/>
      <c r="CD659" s="8"/>
      <c r="CE659" s="8"/>
      <c r="CF659" s="8"/>
      <c r="CG659" s="8"/>
      <c r="CH659" s="8"/>
      <c r="CI659" s="8"/>
      <c r="CJ659" s="8"/>
      <c r="CK659" s="8"/>
      <c r="CL659" s="8"/>
      <c r="CM659" s="15"/>
      <c r="CN659" s="15"/>
      <c r="CO659" s="15"/>
      <c r="CP659" s="15"/>
    </row>
    <row r="660" ht="14.25" customHeight="1">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c r="BC660" s="15"/>
      <c r="BD660" s="15"/>
      <c r="BE660" s="15"/>
      <c r="BF660" s="15"/>
      <c r="BG660" s="15"/>
      <c r="BH660" s="15"/>
      <c r="BI660" s="15"/>
      <c r="BJ660" s="15"/>
      <c r="BK660" s="15"/>
      <c r="BL660" s="15"/>
      <c r="BM660" s="15"/>
      <c r="BN660" s="15"/>
      <c r="BO660" s="15"/>
      <c r="BP660" s="15"/>
      <c r="BQ660" s="15"/>
      <c r="BR660" s="15"/>
      <c r="BS660" s="15"/>
      <c r="BT660" s="15"/>
      <c r="BU660" s="15"/>
      <c r="BV660" s="15"/>
      <c r="BW660" s="15"/>
      <c r="BX660" s="15"/>
      <c r="BY660" s="15"/>
      <c r="BZ660" s="15"/>
      <c r="CA660" s="8"/>
      <c r="CB660" s="8"/>
      <c r="CC660" s="8"/>
      <c r="CD660" s="8"/>
      <c r="CE660" s="8"/>
      <c r="CF660" s="8"/>
      <c r="CG660" s="8"/>
      <c r="CH660" s="8"/>
      <c r="CI660" s="8"/>
      <c r="CJ660" s="8"/>
      <c r="CK660" s="8"/>
      <c r="CL660" s="8"/>
      <c r="CM660" s="15"/>
      <c r="CN660" s="15"/>
      <c r="CO660" s="15"/>
      <c r="CP660" s="15"/>
    </row>
    <row r="661" ht="14.25" customHeight="1">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5"/>
      <c r="BC661" s="15"/>
      <c r="BD661" s="15"/>
      <c r="BE661" s="15"/>
      <c r="BF661" s="15"/>
      <c r="BG661" s="15"/>
      <c r="BH661" s="15"/>
      <c r="BI661" s="15"/>
      <c r="BJ661" s="15"/>
      <c r="BK661" s="15"/>
      <c r="BL661" s="15"/>
      <c r="BM661" s="15"/>
      <c r="BN661" s="15"/>
      <c r="BO661" s="15"/>
      <c r="BP661" s="15"/>
      <c r="BQ661" s="15"/>
      <c r="BR661" s="15"/>
      <c r="BS661" s="15"/>
      <c r="BT661" s="15"/>
      <c r="BU661" s="15"/>
      <c r="BV661" s="15"/>
      <c r="BW661" s="15"/>
      <c r="BX661" s="15"/>
      <c r="BY661" s="15"/>
      <c r="BZ661" s="15"/>
      <c r="CA661" s="8"/>
      <c r="CB661" s="8"/>
      <c r="CC661" s="8"/>
      <c r="CD661" s="8"/>
      <c r="CE661" s="8"/>
      <c r="CF661" s="8"/>
      <c r="CG661" s="8"/>
      <c r="CH661" s="8"/>
      <c r="CI661" s="8"/>
      <c r="CJ661" s="8"/>
      <c r="CK661" s="8"/>
      <c r="CL661" s="8"/>
      <c r="CM661" s="15"/>
      <c r="CN661" s="15"/>
      <c r="CO661" s="15"/>
      <c r="CP661" s="15"/>
    </row>
    <row r="662" ht="14.25" customHeight="1">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c r="BC662" s="15"/>
      <c r="BD662" s="15"/>
      <c r="BE662" s="15"/>
      <c r="BF662" s="15"/>
      <c r="BG662" s="15"/>
      <c r="BH662" s="15"/>
      <c r="BI662" s="15"/>
      <c r="BJ662" s="15"/>
      <c r="BK662" s="15"/>
      <c r="BL662" s="15"/>
      <c r="BM662" s="15"/>
      <c r="BN662" s="15"/>
      <c r="BO662" s="15"/>
      <c r="BP662" s="15"/>
      <c r="BQ662" s="15"/>
      <c r="BR662" s="15"/>
      <c r="BS662" s="15"/>
      <c r="BT662" s="15"/>
      <c r="BU662" s="15"/>
      <c r="BV662" s="15"/>
      <c r="BW662" s="15"/>
      <c r="BX662" s="15"/>
      <c r="BY662" s="15"/>
      <c r="BZ662" s="15"/>
      <c r="CA662" s="8"/>
      <c r="CB662" s="8"/>
      <c r="CC662" s="8"/>
      <c r="CD662" s="8"/>
      <c r="CE662" s="8"/>
      <c r="CF662" s="8"/>
      <c r="CG662" s="8"/>
      <c r="CH662" s="8"/>
      <c r="CI662" s="8"/>
      <c r="CJ662" s="8"/>
      <c r="CK662" s="8"/>
      <c r="CL662" s="8"/>
      <c r="CM662" s="15"/>
      <c r="CN662" s="15"/>
      <c r="CO662" s="15"/>
      <c r="CP662" s="15"/>
    </row>
    <row r="663" ht="14.25" customHeight="1">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c r="AG663" s="15"/>
      <c r="AH663" s="15"/>
      <c r="AI663" s="15"/>
      <c r="AJ663" s="15"/>
      <c r="AK663" s="15"/>
      <c r="AL663" s="15"/>
      <c r="AM663" s="15"/>
      <c r="AN663" s="15"/>
      <c r="AO663" s="15"/>
      <c r="AP663" s="15"/>
      <c r="AQ663" s="15"/>
      <c r="AR663" s="15"/>
      <c r="AS663" s="15"/>
      <c r="AT663" s="15"/>
      <c r="AU663" s="15"/>
      <c r="AV663" s="15"/>
      <c r="AW663" s="15"/>
      <c r="AX663" s="15"/>
      <c r="AY663" s="15"/>
      <c r="AZ663" s="15"/>
      <c r="BA663" s="15"/>
      <c r="BB663" s="15"/>
      <c r="BC663" s="15"/>
      <c r="BD663" s="15"/>
      <c r="BE663" s="15"/>
      <c r="BF663" s="15"/>
      <c r="BG663" s="15"/>
      <c r="BH663" s="15"/>
      <c r="BI663" s="15"/>
      <c r="BJ663" s="15"/>
      <c r="BK663" s="15"/>
      <c r="BL663" s="15"/>
      <c r="BM663" s="15"/>
      <c r="BN663" s="15"/>
      <c r="BO663" s="15"/>
      <c r="BP663" s="15"/>
      <c r="BQ663" s="15"/>
      <c r="BR663" s="15"/>
      <c r="BS663" s="15"/>
      <c r="BT663" s="15"/>
      <c r="BU663" s="15"/>
      <c r="BV663" s="15"/>
      <c r="BW663" s="15"/>
      <c r="BX663" s="15"/>
      <c r="BY663" s="15"/>
      <c r="BZ663" s="15"/>
      <c r="CA663" s="8"/>
      <c r="CB663" s="8"/>
      <c r="CC663" s="8"/>
      <c r="CD663" s="8"/>
      <c r="CE663" s="8"/>
      <c r="CF663" s="8"/>
      <c r="CG663" s="8"/>
      <c r="CH663" s="8"/>
      <c r="CI663" s="8"/>
      <c r="CJ663" s="8"/>
      <c r="CK663" s="8"/>
      <c r="CL663" s="8"/>
      <c r="CM663" s="15"/>
      <c r="CN663" s="15"/>
      <c r="CO663" s="15"/>
      <c r="CP663" s="15"/>
    </row>
    <row r="664" ht="14.25" customHeight="1">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c r="BC664" s="15"/>
      <c r="BD664" s="15"/>
      <c r="BE664" s="15"/>
      <c r="BF664" s="15"/>
      <c r="BG664" s="15"/>
      <c r="BH664" s="15"/>
      <c r="BI664" s="15"/>
      <c r="BJ664" s="15"/>
      <c r="BK664" s="15"/>
      <c r="BL664" s="15"/>
      <c r="BM664" s="15"/>
      <c r="BN664" s="15"/>
      <c r="BO664" s="15"/>
      <c r="BP664" s="15"/>
      <c r="BQ664" s="15"/>
      <c r="BR664" s="15"/>
      <c r="BS664" s="15"/>
      <c r="BT664" s="15"/>
      <c r="BU664" s="15"/>
      <c r="BV664" s="15"/>
      <c r="BW664" s="15"/>
      <c r="BX664" s="15"/>
      <c r="BY664" s="15"/>
      <c r="BZ664" s="15"/>
      <c r="CA664" s="8"/>
      <c r="CB664" s="8"/>
      <c r="CC664" s="8"/>
      <c r="CD664" s="8"/>
      <c r="CE664" s="8"/>
      <c r="CF664" s="8"/>
      <c r="CG664" s="8"/>
      <c r="CH664" s="8"/>
      <c r="CI664" s="8"/>
      <c r="CJ664" s="8"/>
      <c r="CK664" s="8"/>
      <c r="CL664" s="8"/>
      <c r="CM664" s="15"/>
      <c r="CN664" s="15"/>
      <c r="CO664" s="15"/>
      <c r="CP664" s="15"/>
    </row>
    <row r="665" ht="14.25" customHeight="1">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c r="AG665" s="15"/>
      <c r="AH665" s="15"/>
      <c r="AI665" s="15"/>
      <c r="AJ665" s="15"/>
      <c r="AK665" s="15"/>
      <c r="AL665" s="15"/>
      <c r="AM665" s="15"/>
      <c r="AN665" s="15"/>
      <c r="AO665" s="15"/>
      <c r="AP665" s="15"/>
      <c r="AQ665" s="15"/>
      <c r="AR665" s="15"/>
      <c r="AS665" s="15"/>
      <c r="AT665" s="15"/>
      <c r="AU665" s="15"/>
      <c r="AV665" s="15"/>
      <c r="AW665" s="15"/>
      <c r="AX665" s="15"/>
      <c r="AY665" s="15"/>
      <c r="AZ665" s="15"/>
      <c r="BA665" s="15"/>
      <c r="BB665" s="15"/>
      <c r="BC665" s="15"/>
      <c r="BD665" s="15"/>
      <c r="BE665" s="15"/>
      <c r="BF665" s="15"/>
      <c r="BG665" s="15"/>
      <c r="BH665" s="15"/>
      <c r="BI665" s="15"/>
      <c r="BJ665" s="15"/>
      <c r="BK665" s="15"/>
      <c r="BL665" s="15"/>
      <c r="BM665" s="15"/>
      <c r="BN665" s="15"/>
      <c r="BO665" s="15"/>
      <c r="BP665" s="15"/>
      <c r="BQ665" s="15"/>
      <c r="BR665" s="15"/>
      <c r="BS665" s="15"/>
      <c r="BT665" s="15"/>
      <c r="BU665" s="15"/>
      <c r="BV665" s="15"/>
      <c r="BW665" s="15"/>
      <c r="BX665" s="15"/>
      <c r="BY665" s="15"/>
      <c r="BZ665" s="15"/>
      <c r="CA665" s="8"/>
      <c r="CB665" s="8"/>
      <c r="CC665" s="8"/>
      <c r="CD665" s="8"/>
      <c r="CE665" s="8"/>
      <c r="CF665" s="8"/>
      <c r="CG665" s="8"/>
      <c r="CH665" s="8"/>
      <c r="CI665" s="8"/>
      <c r="CJ665" s="8"/>
      <c r="CK665" s="8"/>
      <c r="CL665" s="8"/>
      <c r="CM665" s="15"/>
      <c r="CN665" s="15"/>
      <c r="CO665" s="15"/>
      <c r="CP665" s="15"/>
    </row>
    <row r="666" ht="14.25" customHeight="1">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c r="BC666" s="15"/>
      <c r="BD666" s="15"/>
      <c r="BE666" s="15"/>
      <c r="BF666" s="15"/>
      <c r="BG666" s="15"/>
      <c r="BH666" s="15"/>
      <c r="BI666" s="15"/>
      <c r="BJ666" s="15"/>
      <c r="BK666" s="15"/>
      <c r="BL666" s="15"/>
      <c r="BM666" s="15"/>
      <c r="BN666" s="15"/>
      <c r="BO666" s="15"/>
      <c r="BP666" s="15"/>
      <c r="BQ666" s="15"/>
      <c r="BR666" s="15"/>
      <c r="BS666" s="15"/>
      <c r="BT666" s="15"/>
      <c r="BU666" s="15"/>
      <c r="BV666" s="15"/>
      <c r="BW666" s="15"/>
      <c r="BX666" s="15"/>
      <c r="BY666" s="15"/>
      <c r="BZ666" s="15"/>
      <c r="CA666" s="8"/>
      <c r="CB666" s="8"/>
      <c r="CC666" s="8"/>
      <c r="CD666" s="8"/>
      <c r="CE666" s="8"/>
      <c r="CF666" s="8"/>
      <c r="CG666" s="8"/>
      <c r="CH666" s="8"/>
      <c r="CI666" s="8"/>
      <c r="CJ666" s="8"/>
      <c r="CK666" s="8"/>
      <c r="CL666" s="8"/>
      <c r="CM666" s="15"/>
      <c r="CN666" s="15"/>
      <c r="CO666" s="15"/>
      <c r="CP666" s="15"/>
    </row>
    <row r="667" ht="14.25" customHeight="1">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c r="AG667" s="15"/>
      <c r="AH667" s="15"/>
      <c r="AI667" s="15"/>
      <c r="AJ667" s="15"/>
      <c r="AK667" s="15"/>
      <c r="AL667" s="15"/>
      <c r="AM667" s="15"/>
      <c r="AN667" s="15"/>
      <c r="AO667" s="15"/>
      <c r="AP667" s="15"/>
      <c r="AQ667" s="15"/>
      <c r="AR667" s="15"/>
      <c r="AS667" s="15"/>
      <c r="AT667" s="15"/>
      <c r="AU667" s="15"/>
      <c r="AV667" s="15"/>
      <c r="AW667" s="15"/>
      <c r="AX667" s="15"/>
      <c r="AY667" s="15"/>
      <c r="AZ667" s="15"/>
      <c r="BA667" s="15"/>
      <c r="BB667" s="15"/>
      <c r="BC667" s="15"/>
      <c r="BD667" s="15"/>
      <c r="BE667" s="15"/>
      <c r="BF667" s="15"/>
      <c r="BG667" s="15"/>
      <c r="BH667" s="15"/>
      <c r="BI667" s="15"/>
      <c r="BJ667" s="15"/>
      <c r="BK667" s="15"/>
      <c r="BL667" s="15"/>
      <c r="BM667" s="15"/>
      <c r="BN667" s="15"/>
      <c r="BO667" s="15"/>
      <c r="BP667" s="15"/>
      <c r="BQ667" s="15"/>
      <c r="BR667" s="15"/>
      <c r="BS667" s="15"/>
      <c r="BT667" s="15"/>
      <c r="BU667" s="15"/>
      <c r="BV667" s="15"/>
      <c r="BW667" s="15"/>
      <c r="BX667" s="15"/>
      <c r="BY667" s="15"/>
      <c r="BZ667" s="15"/>
      <c r="CA667" s="8"/>
      <c r="CB667" s="8"/>
      <c r="CC667" s="8"/>
      <c r="CD667" s="8"/>
      <c r="CE667" s="8"/>
      <c r="CF667" s="8"/>
      <c r="CG667" s="8"/>
      <c r="CH667" s="8"/>
      <c r="CI667" s="8"/>
      <c r="CJ667" s="8"/>
      <c r="CK667" s="8"/>
      <c r="CL667" s="8"/>
      <c r="CM667" s="15"/>
      <c r="CN667" s="15"/>
      <c r="CO667" s="15"/>
      <c r="CP667" s="15"/>
    </row>
    <row r="668" ht="14.25" customHeight="1">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c r="BC668" s="15"/>
      <c r="BD668" s="15"/>
      <c r="BE668" s="15"/>
      <c r="BF668" s="15"/>
      <c r="BG668" s="15"/>
      <c r="BH668" s="15"/>
      <c r="BI668" s="15"/>
      <c r="BJ668" s="15"/>
      <c r="BK668" s="15"/>
      <c r="BL668" s="15"/>
      <c r="BM668" s="15"/>
      <c r="BN668" s="15"/>
      <c r="BO668" s="15"/>
      <c r="BP668" s="15"/>
      <c r="BQ668" s="15"/>
      <c r="BR668" s="15"/>
      <c r="BS668" s="15"/>
      <c r="BT668" s="15"/>
      <c r="BU668" s="15"/>
      <c r="BV668" s="15"/>
      <c r="BW668" s="15"/>
      <c r="BX668" s="15"/>
      <c r="BY668" s="15"/>
      <c r="BZ668" s="15"/>
      <c r="CA668" s="8"/>
      <c r="CB668" s="8"/>
      <c r="CC668" s="8"/>
      <c r="CD668" s="8"/>
      <c r="CE668" s="8"/>
      <c r="CF668" s="8"/>
      <c r="CG668" s="8"/>
      <c r="CH668" s="8"/>
      <c r="CI668" s="8"/>
      <c r="CJ668" s="8"/>
      <c r="CK668" s="8"/>
      <c r="CL668" s="8"/>
      <c r="CM668" s="15"/>
      <c r="CN668" s="15"/>
      <c r="CO668" s="15"/>
      <c r="CP668" s="15"/>
    </row>
    <row r="669" ht="14.25" customHeight="1">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c r="AG669" s="15"/>
      <c r="AH669" s="15"/>
      <c r="AI669" s="15"/>
      <c r="AJ669" s="15"/>
      <c r="AK669" s="15"/>
      <c r="AL669" s="15"/>
      <c r="AM669" s="15"/>
      <c r="AN669" s="15"/>
      <c r="AO669" s="15"/>
      <c r="AP669" s="15"/>
      <c r="AQ669" s="15"/>
      <c r="AR669" s="15"/>
      <c r="AS669" s="15"/>
      <c r="AT669" s="15"/>
      <c r="AU669" s="15"/>
      <c r="AV669" s="15"/>
      <c r="AW669" s="15"/>
      <c r="AX669" s="15"/>
      <c r="AY669" s="15"/>
      <c r="AZ669" s="15"/>
      <c r="BA669" s="15"/>
      <c r="BB669" s="15"/>
      <c r="BC669" s="15"/>
      <c r="BD669" s="15"/>
      <c r="BE669" s="15"/>
      <c r="BF669" s="15"/>
      <c r="BG669" s="15"/>
      <c r="BH669" s="15"/>
      <c r="BI669" s="15"/>
      <c r="BJ669" s="15"/>
      <c r="BK669" s="15"/>
      <c r="BL669" s="15"/>
      <c r="BM669" s="15"/>
      <c r="BN669" s="15"/>
      <c r="BO669" s="15"/>
      <c r="BP669" s="15"/>
      <c r="BQ669" s="15"/>
      <c r="BR669" s="15"/>
      <c r="BS669" s="15"/>
      <c r="BT669" s="15"/>
      <c r="BU669" s="15"/>
      <c r="BV669" s="15"/>
      <c r="BW669" s="15"/>
      <c r="BX669" s="15"/>
      <c r="BY669" s="15"/>
      <c r="BZ669" s="15"/>
      <c r="CA669" s="8"/>
      <c r="CB669" s="8"/>
      <c r="CC669" s="8"/>
      <c r="CD669" s="8"/>
      <c r="CE669" s="8"/>
      <c r="CF669" s="8"/>
      <c r="CG669" s="8"/>
      <c r="CH669" s="8"/>
      <c r="CI669" s="8"/>
      <c r="CJ669" s="8"/>
      <c r="CK669" s="8"/>
      <c r="CL669" s="8"/>
      <c r="CM669" s="15"/>
      <c r="CN669" s="15"/>
      <c r="CO669" s="15"/>
      <c r="CP669" s="15"/>
    </row>
    <row r="670" ht="14.25" customHeight="1">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c r="BC670" s="15"/>
      <c r="BD670" s="15"/>
      <c r="BE670" s="15"/>
      <c r="BF670" s="15"/>
      <c r="BG670" s="15"/>
      <c r="BH670" s="15"/>
      <c r="BI670" s="15"/>
      <c r="BJ670" s="15"/>
      <c r="BK670" s="15"/>
      <c r="BL670" s="15"/>
      <c r="BM670" s="15"/>
      <c r="BN670" s="15"/>
      <c r="BO670" s="15"/>
      <c r="BP670" s="15"/>
      <c r="BQ670" s="15"/>
      <c r="BR670" s="15"/>
      <c r="BS670" s="15"/>
      <c r="BT670" s="15"/>
      <c r="BU670" s="15"/>
      <c r="BV670" s="15"/>
      <c r="BW670" s="15"/>
      <c r="BX670" s="15"/>
      <c r="BY670" s="15"/>
      <c r="BZ670" s="15"/>
      <c r="CA670" s="8"/>
      <c r="CB670" s="8"/>
      <c r="CC670" s="8"/>
      <c r="CD670" s="8"/>
      <c r="CE670" s="8"/>
      <c r="CF670" s="8"/>
      <c r="CG670" s="8"/>
      <c r="CH670" s="8"/>
      <c r="CI670" s="8"/>
      <c r="CJ670" s="8"/>
      <c r="CK670" s="8"/>
      <c r="CL670" s="8"/>
      <c r="CM670" s="15"/>
      <c r="CN670" s="15"/>
      <c r="CO670" s="15"/>
      <c r="CP670" s="15"/>
    </row>
    <row r="671" ht="14.25" customHeight="1">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c r="AB671" s="15"/>
      <c r="AC671" s="15"/>
      <c r="AD671" s="15"/>
      <c r="AE671" s="15"/>
      <c r="AF671" s="15"/>
      <c r="AG671" s="15"/>
      <c r="AH671" s="15"/>
      <c r="AI671" s="15"/>
      <c r="AJ671" s="15"/>
      <c r="AK671" s="15"/>
      <c r="AL671" s="15"/>
      <c r="AM671" s="15"/>
      <c r="AN671" s="15"/>
      <c r="AO671" s="15"/>
      <c r="AP671" s="15"/>
      <c r="AQ671" s="15"/>
      <c r="AR671" s="15"/>
      <c r="AS671" s="15"/>
      <c r="AT671" s="15"/>
      <c r="AU671" s="15"/>
      <c r="AV671" s="15"/>
      <c r="AW671" s="15"/>
      <c r="AX671" s="15"/>
      <c r="AY671" s="15"/>
      <c r="AZ671" s="15"/>
      <c r="BA671" s="15"/>
      <c r="BB671" s="15"/>
      <c r="BC671" s="15"/>
      <c r="BD671" s="15"/>
      <c r="BE671" s="15"/>
      <c r="BF671" s="15"/>
      <c r="BG671" s="15"/>
      <c r="BH671" s="15"/>
      <c r="BI671" s="15"/>
      <c r="BJ671" s="15"/>
      <c r="BK671" s="15"/>
      <c r="BL671" s="15"/>
      <c r="BM671" s="15"/>
      <c r="BN671" s="15"/>
      <c r="BO671" s="15"/>
      <c r="BP671" s="15"/>
      <c r="BQ671" s="15"/>
      <c r="BR671" s="15"/>
      <c r="BS671" s="15"/>
      <c r="BT671" s="15"/>
      <c r="BU671" s="15"/>
      <c r="BV671" s="15"/>
      <c r="BW671" s="15"/>
      <c r="BX671" s="15"/>
      <c r="BY671" s="15"/>
      <c r="BZ671" s="15"/>
      <c r="CA671" s="8"/>
      <c r="CB671" s="8"/>
      <c r="CC671" s="8"/>
      <c r="CD671" s="8"/>
      <c r="CE671" s="8"/>
      <c r="CF671" s="8"/>
      <c r="CG671" s="8"/>
      <c r="CH671" s="8"/>
      <c r="CI671" s="8"/>
      <c r="CJ671" s="8"/>
      <c r="CK671" s="8"/>
      <c r="CL671" s="8"/>
      <c r="CM671" s="15"/>
      <c r="CN671" s="15"/>
      <c r="CO671" s="15"/>
      <c r="CP671" s="15"/>
    </row>
    <row r="672" ht="14.25" customHeight="1">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c r="BC672" s="15"/>
      <c r="BD672" s="15"/>
      <c r="BE672" s="15"/>
      <c r="BF672" s="15"/>
      <c r="BG672" s="15"/>
      <c r="BH672" s="15"/>
      <c r="BI672" s="15"/>
      <c r="BJ672" s="15"/>
      <c r="BK672" s="15"/>
      <c r="BL672" s="15"/>
      <c r="BM672" s="15"/>
      <c r="BN672" s="15"/>
      <c r="BO672" s="15"/>
      <c r="BP672" s="15"/>
      <c r="BQ672" s="15"/>
      <c r="BR672" s="15"/>
      <c r="BS672" s="15"/>
      <c r="BT672" s="15"/>
      <c r="BU672" s="15"/>
      <c r="BV672" s="15"/>
      <c r="BW672" s="15"/>
      <c r="BX672" s="15"/>
      <c r="BY672" s="15"/>
      <c r="BZ672" s="15"/>
      <c r="CA672" s="8"/>
      <c r="CB672" s="8"/>
      <c r="CC672" s="8"/>
      <c r="CD672" s="8"/>
      <c r="CE672" s="8"/>
      <c r="CF672" s="8"/>
      <c r="CG672" s="8"/>
      <c r="CH672" s="8"/>
      <c r="CI672" s="8"/>
      <c r="CJ672" s="8"/>
      <c r="CK672" s="8"/>
      <c r="CL672" s="8"/>
      <c r="CM672" s="15"/>
      <c r="CN672" s="15"/>
      <c r="CO672" s="15"/>
      <c r="CP672" s="15"/>
    </row>
    <row r="673" ht="14.25" customHeight="1">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c r="AB673" s="15"/>
      <c r="AC673" s="15"/>
      <c r="AD673" s="15"/>
      <c r="AE673" s="15"/>
      <c r="AF673" s="15"/>
      <c r="AG673" s="15"/>
      <c r="AH673" s="15"/>
      <c r="AI673" s="15"/>
      <c r="AJ673" s="15"/>
      <c r="AK673" s="15"/>
      <c r="AL673" s="15"/>
      <c r="AM673" s="15"/>
      <c r="AN673" s="15"/>
      <c r="AO673" s="15"/>
      <c r="AP673" s="15"/>
      <c r="AQ673" s="15"/>
      <c r="AR673" s="15"/>
      <c r="AS673" s="15"/>
      <c r="AT673" s="15"/>
      <c r="AU673" s="15"/>
      <c r="AV673" s="15"/>
      <c r="AW673" s="15"/>
      <c r="AX673" s="15"/>
      <c r="AY673" s="15"/>
      <c r="AZ673" s="15"/>
      <c r="BA673" s="15"/>
      <c r="BB673" s="15"/>
      <c r="BC673" s="15"/>
      <c r="BD673" s="15"/>
      <c r="BE673" s="15"/>
      <c r="BF673" s="15"/>
      <c r="BG673" s="15"/>
      <c r="BH673" s="15"/>
      <c r="BI673" s="15"/>
      <c r="BJ673" s="15"/>
      <c r="BK673" s="15"/>
      <c r="BL673" s="15"/>
      <c r="BM673" s="15"/>
      <c r="BN673" s="15"/>
      <c r="BO673" s="15"/>
      <c r="BP673" s="15"/>
      <c r="BQ673" s="15"/>
      <c r="BR673" s="15"/>
      <c r="BS673" s="15"/>
      <c r="BT673" s="15"/>
      <c r="BU673" s="15"/>
      <c r="BV673" s="15"/>
      <c r="BW673" s="15"/>
      <c r="BX673" s="15"/>
      <c r="BY673" s="15"/>
      <c r="BZ673" s="15"/>
      <c r="CA673" s="8"/>
      <c r="CB673" s="8"/>
      <c r="CC673" s="8"/>
      <c r="CD673" s="8"/>
      <c r="CE673" s="8"/>
      <c r="CF673" s="8"/>
      <c r="CG673" s="8"/>
      <c r="CH673" s="8"/>
      <c r="CI673" s="8"/>
      <c r="CJ673" s="8"/>
      <c r="CK673" s="8"/>
      <c r="CL673" s="8"/>
      <c r="CM673" s="15"/>
      <c r="CN673" s="15"/>
      <c r="CO673" s="15"/>
      <c r="CP673" s="15"/>
    </row>
    <row r="674" ht="14.25" customHeight="1">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c r="BC674" s="15"/>
      <c r="BD674" s="15"/>
      <c r="BE674" s="15"/>
      <c r="BF674" s="15"/>
      <c r="BG674" s="15"/>
      <c r="BH674" s="15"/>
      <c r="BI674" s="15"/>
      <c r="BJ674" s="15"/>
      <c r="BK674" s="15"/>
      <c r="BL674" s="15"/>
      <c r="BM674" s="15"/>
      <c r="BN674" s="15"/>
      <c r="BO674" s="15"/>
      <c r="BP674" s="15"/>
      <c r="BQ674" s="15"/>
      <c r="BR674" s="15"/>
      <c r="BS674" s="15"/>
      <c r="BT674" s="15"/>
      <c r="BU674" s="15"/>
      <c r="BV674" s="15"/>
      <c r="BW674" s="15"/>
      <c r="BX674" s="15"/>
      <c r="BY674" s="15"/>
      <c r="BZ674" s="15"/>
      <c r="CA674" s="8"/>
      <c r="CB674" s="8"/>
      <c r="CC674" s="8"/>
      <c r="CD674" s="8"/>
      <c r="CE674" s="8"/>
      <c r="CF674" s="8"/>
      <c r="CG674" s="8"/>
      <c r="CH674" s="8"/>
      <c r="CI674" s="8"/>
      <c r="CJ674" s="8"/>
      <c r="CK674" s="8"/>
      <c r="CL674" s="8"/>
      <c r="CM674" s="15"/>
      <c r="CN674" s="15"/>
      <c r="CO674" s="15"/>
      <c r="CP674" s="15"/>
    </row>
    <row r="675" ht="14.25" customHeight="1">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c r="AB675" s="15"/>
      <c r="AC675" s="15"/>
      <c r="AD675" s="15"/>
      <c r="AE675" s="15"/>
      <c r="AF675" s="15"/>
      <c r="AG675" s="15"/>
      <c r="AH675" s="15"/>
      <c r="AI675" s="15"/>
      <c r="AJ675" s="15"/>
      <c r="AK675" s="15"/>
      <c r="AL675" s="15"/>
      <c r="AM675" s="15"/>
      <c r="AN675" s="15"/>
      <c r="AO675" s="15"/>
      <c r="AP675" s="15"/>
      <c r="AQ675" s="15"/>
      <c r="AR675" s="15"/>
      <c r="AS675" s="15"/>
      <c r="AT675" s="15"/>
      <c r="AU675" s="15"/>
      <c r="AV675" s="15"/>
      <c r="AW675" s="15"/>
      <c r="AX675" s="15"/>
      <c r="AY675" s="15"/>
      <c r="AZ675" s="15"/>
      <c r="BA675" s="15"/>
      <c r="BB675" s="15"/>
      <c r="BC675" s="15"/>
      <c r="BD675" s="15"/>
      <c r="BE675" s="15"/>
      <c r="BF675" s="15"/>
      <c r="BG675" s="15"/>
      <c r="BH675" s="15"/>
      <c r="BI675" s="15"/>
      <c r="BJ675" s="15"/>
      <c r="BK675" s="15"/>
      <c r="BL675" s="15"/>
      <c r="BM675" s="15"/>
      <c r="BN675" s="15"/>
      <c r="BO675" s="15"/>
      <c r="BP675" s="15"/>
      <c r="BQ675" s="15"/>
      <c r="BR675" s="15"/>
      <c r="BS675" s="15"/>
      <c r="BT675" s="15"/>
      <c r="BU675" s="15"/>
      <c r="BV675" s="15"/>
      <c r="BW675" s="15"/>
      <c r="BX675" s="15"/>
      <c r="BY675" s="15"/>
      <c r="BZ675" s="15"/>
      <c r="CA675" s="8"/>
      <c r="CB675" s="8"/>
      <c r="CC675" s="8"/>
      <c r="CD675" s="8"/>
      <c r="CE675" s="8"/>
      <c r="CF675" s="8"/>
      <c r="CG675" s="8"/>
      <c r="CH675" s="8"/>
      <c r="CI675" s="8"/>
      <c r="CJ675" s="8"/>
      <c r="CK675" s="8"/>
      <c r="CL675" s="8"/>
      <c r="CM675" s="15"/>
      <c r="CN675" s="15"/>
      <c r="CO675" s="15"/>
      <c r="CP675" s="15"/>
    </row>
    <row r="676" ht="14.25" customHeight="1">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c r="BC676" s="15"/>
      <c r="BD676" s="15"/>
      <c r="BE676" s="15"/>
      <c r="BF676" s="15"/>
      <c r="BG676" s="15"/>
      <c r="BH676" s="15"/>
      <c r="BI676" s="15"/>
      <c r="BJ676" s="15"/>
      <c r="BK676" s="15"/>
      <c r="BL676" s="15"/>
      <c r="BM676" s="15"/>
      <c r="BN676" s="15"/>
      <c r="BO676" s="15"/>
      <c r="BP676" s="15"/>
      <c r="BQ676" s="15"/>
      <c r="BR676" s="15"/>
      <c r="BS676" s="15"/>
      <c r="BT676" s="15"/>
      <c r="BU676" s="15"/>
      <c r="BV676" s="15"/>
      <c r="BW676" s="15"/>
      <c r="BX676" s="15"/>
      <c r="BY676" s="15"/>
      <c r="BZ676" s="15"/>
      <c r="CA676" s="8"/>
      <c r="CB676" s="8"/>
      <c r="CC676" s="8"/>
      <c r="CD676" s="8"/>
      <c r="CE676" s="8"/>
      <c r="CF676" s="8"/>
      <c r="CG676" s="8"/>
      <c r="CH676" s="8"/>
      <c r="CI676" s="8"/>
      <c r="CJ676" s="8"/>
      <c r="CK676" s="8"/>
      <c r="CL676" s="8"/>
      <c r="CM676" s="15"/>
      <c r="CN676" s="15"/>
      <c r="CO676" s="15"/>
      <c r="CP676" s="15"/>
    </row>
    <row r="677" ht="14.25" customHeight="1">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c r="AB677" s="15"/>
      <c r="AC677" s="15"/>
      <c r="AD677" s="15"/>
      <c r="AE677" s="15"/>
      <c r="AF677" s="15"/>
      <c r="AG677" s="15"/>
      <c r="AH677" s="15"/>
      <c r="AI677" s="15"/>
      <c r="AJ677" s="15"/>
      <c r="AK677" s="15"/>
      <c r="AL677" s="15"/>
      <c r="AM677" s="15"/>
      <c r="AN677" s="15"/>
      <c r="AO677" s="15"/>
      <c r="AP677" s="15"/>
      <c r="AQ677" s="15"/>
      <c r="AR677" s="15"/>
      <c r="AS677" s="15"/>
      <c r="AT677" s="15"/>
      <c r="AU677" s="15"/>
      <c r="AV677" s="15"/>
      <c r="AW677" s="15"/>
      <c r="AX677" s="15"/>
      <c r="AY677" s="15"/>
      <c r="AZ677" s="15"/>
      <c r="BA677" s="15"/>
      <c r="BB677" s="15"/>
      <c r="BC677" s="15"/>
      <c r="BD677" s="15"/>
      <c r="BE677" s="15"/>
      <c r="BF677" s="15"/>
      <c r="BG677" s="15"/>
      <c r="BH677" s="15"/>
      <c r="BI677" s="15"/>
      <c r="BJ677" s="15"/>
      <c r="BK677" s="15"/>
      <c r="BL677" s="15"/>
      <c r="BM677" s="15"/>
      <c r="BN677" s="15"/>
      <c r="BO677" s="15"/>
      <c r="BP677" s="15"/>
      <c r="BQ677" s="15"/>
      <c r="BR677" s="15"/>
      <c r="BS677" s="15"/>
      <c r="BT677" s="15"/>
      <c r="BU677" s="15"/>
      <c r="BV677" s="15"/>
      <c r="BW677" s="15"/>
      <c r="BX677" s="15"/>
      <c r="BY677" s="15"/>
      <c r="BZ677" s="15"/>
      <c r="CA677" s="8"/>
      <c r="CB677" s="8"/>
      <c r="CC677" s="8"/>
      <c r="CD677" s="8"/>
      <c r="CE677" s="8"/>
      <c r="CF677" s="8"/>
      <c r="CG677" s="8"/>
      <c r="CH677" s="8"/>
      <c r="CI677" s="8"/>
      <c r="CJ677" s="8"/>
      <c r="CK677" s="8"/>
      <c r="CL677" s="8"/>
      <c r="CM677" s="15"/>
      <c r="CN677" s="15"/>
      <c r="CO677" s="15"/>
      <c r="CP677" s="15"/>
    </row>
    <row r="678" ht="14.25" customHeight="1">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c r="BC678" s="15"/>
      <c r="BD678" s="15"/>
      <c r="BE678" s="15"/>
      <c r="BF678" s="15"/>
      <c r="BG678" s="15"/>
      <c r="BH678" s="15"/>
      <c r="BI678" s="15"/>
      <c r="BJ678" s="15"/>
      <c r="BK678" s="15"/>
      <c r="BL678" s="15"/>
      <c r="BM678" s="15"/>
      <c r="BN678" s="15"/>
      <c r="BO678" s="15"/>
      <c r="BP678" s="15"/>
      <c r="BQ678" s="15"/>
      <c r="BR678" s="15"/>
      <c r="BS678" s="15"/>
      <c r="BT678" s="15"/>
      <c r="BU678" s="15"/>
      <c r="BV678" s="15"/>
      <c r="BW678" s="15"/>
      <c r="BX678" s="15"/>
      <c r="BY678" s="15"/>
      <c r="BZ678" s="15"/>
      <c r="CA678" s="8"/>
      <c r="CB678" s="8"/>
      <c r="CC678" s="8"/>
      <c r="CD678" s="8"/>
      <c r="CE678" s="8"/>
      <c r="CF678" s="8"/>
      <c r="CG678" s="8"/>
      <c r="CH678" s="8"/>
      <c r="CI678" s="8"/>
      <c r="CJ678" s="8"/>
      <c r="CK678" s="8"/>
      <c r="CL678" s="8"/>
      <c r="CM678" s="15"/>
      <c r="CN678" s="15"/>
      <c r="CO678" s="15"/>
      <c r="CP678" s="15"/>
    </row>
    <row r="679" ht="14.25" customHeight="1">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c r="AB679" s="15"/>
      <c r="AC679" s="15"/>
      <c r="AD679" s="15"/>
      <c r="AE679" s="15"/>
      <c r="AF679" s="15"/>
      <c r="AG679" s="15"/>
      <c r="AH679" s="15"/>
      <c r="AI679" s="15"/>
      <c r="AJ679" s="15"/>
      <c r="AK679" s="15"/>
      <c r="AL679" s="15"/>
      <c r="AM679" s="15"/>
      <c r="AN679" s="15"/>
      <c r="AO679" s="15"/>
      <c r="AP679" s="15"/>
      <c r="AQ679" s="15"/>
      <c r="AR679" s="15"/>
      <c r="AS679" s="15"/>
      <c r="AT679" s="15"/>
      <c r="AU679" s="15"/>
      <c r="AV679" s="15"/>
      <c r="AW679" s="15"/>
      <c r="AX679" s="15"/>
      <c r="AY679" s="15"/>
      <c r="AZ679" s="15"/>
      <c r="BA679" s="15"/>
      <c r="BB679" s="15"/>
      <c r="BC679" s="15"/>
      <c r="BD679" s="15"/>
      <c r="BE679" s="15"/>
      <c r="BF679" s="15"/>
      <c r="BG679" s="15"/>
      <c r="BH679" s="15"/>
      <c r="BI679" s="15"/>
      <c r="BJ679" s="15"/>
      <c r="BK679" s="15"/>
      <c r="BL679" s="15"/>
      <c r="BM679" s="15"/>
      <c r="BN679" s="15"/>
      <c r="BO679" s="15"/>
      <c r="BP679" s="15"/>
      <c r="BQ679" s="15"/>
      <c r="BR679" s="15"/>
      <c r="BS679" s="15"/>
      <c r="BT679" s="15"/>
      <c r="BU679" s="15"/>
      <c r="BV679" s="15"/>
      <c r="BW679" s="15"/>
      <c r="BX679" s="15"/>
      <c r="BY679" s="15"/>
      <c r="BZ679" s="15"/>
      <c r="CA679" s="8"/>
      <c r="CB679" s="8"/>
      <c r="CC679" s="8"/>
      <c r="CD679" s="8"/>
      <c r="CE679" s="8"/>
      <c r="CF679" s="8"/>
      <c r="CG679" s="8"/>
      <c r="CH679" s="8"/>
      <c r="CI679" s="8"/>
      <c r="CJ679" s="8"/>
      <c r="CK679" s="8"/>
      <c r="CL679" s="8"/>
      <c r="CM679" s="15"/>
      <c r="CN679" s="15"/>
      <c r="CO679" s="15"/>
      <c r="CP679" s="15"/>
    </row>
    <row r="680" ht="14.25" customHeight="1">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c r="BC680" s="15"/>
      <c r="BD680" s="15"/>
      <c r="BE680" s="15"/>
      <c r="BF680" s="15"/>
      <c r="BG680" s="15"/>
      <c r="BH680" s="15"/>
      <c r="BI680" s="15"/>
      <c r="BJ680" s="15"/>
      <c r="BK680" s="15"/>
      <c r="BL680" s="15"/>
      <c r="BM680" s="15"/>
      <c r="BN680" s="15"/>
      <c r="BO680" s="15"/>
      <c r="BP680" s="15"/>
      <c r="BQ680" s="15"/>
      <c r="BR680" s="15"/>
      <c r="BS680" s="15"/>
      <c r="BT680" s="15"/>
      <c r="BU680" s="15"/>
      <c r="BV680" s="15"/>
      <c r="BW680" s="15"/>
      <c r="BX680" s="15"/>
      <c r="BY680" s="15"/>
      <c r="BZ680" s="15"/>
      <c r="CA680" s="8"/>
      <c r="CB680" s="8"/>
      <c r="CC680" s="8"/>
      <c r="CD680" s="8"/>
      <c r="CE680" s="8"/>
      <c r="CF680" s="8"/>
      <c r="CG680" s="8"/>
      <c r="CH680" s="8"/>
      <c r="CI680" s="8"/>
      <c r="CJ680" s="8"/>
      <c r="CK680" s="8"/>
      <c r="CL680" s="8"/>
      <c r="CM680" s="15"/>
      <c r="CN680" s="15"/>
      <c r="CO680" s="15"/>
      <c r="CP680" s="15"/>
    </row>
    <row r="681" ht="14.25" customHeight="1">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c r="AB681" s="15"/>
      <c r="AC681" s="15"/>
      <c r="AD681" s="15"/>
      <c r="AE681" s="15"/>
      <c r="AF681" s="15"/>
      <c r="AG681" s="15"/>
      <c r="AH681" s="15"/>
      <c r="AI681" s="15"/>
      <c r="AJ681" s="15"/>
      <c r="AK681" s="15"/>
      <c r="AL681" s="15"/>
      <c r="AM681" s="15"/>
      <c r="AN681" s="15"/>
      <c r="AO681" s="15"/>
      <c r="AP681" s="15"/>
      <c r="AQ681" s="15"/>
      <c r="AR681" s="15"/>
      <c r="AS681" s="15"/>
      <c r="AT681" s="15"/>
      <c r="AU681" s="15"/>
      <c r="AV681" s="15"/>
      <c r="AW681" s="15"/>
      <c r="AX681" s="15"/>
      <c r="AY681" s="15"/>
      <c r="AZ681" s="15"/>
      <c r="BA681" s="15"/>
      <c r="BB681" s="15"/>
      <c r="BC681" s="15"/>
      <c r="BD681" s="15"/>
      <c r="BE681" s="15"/>
      <c r="BF681" s="15"/>
      <c r="BG681" s="15"/>
      <c r="BH681" s="15"/>
      <c r="BI681" s="15"/>
      <c r="BJ681" s="15"/>
      <c r="BK681" s="15"/>
      <c r="BL681" s="15"/>
      <c r="BM681" s="15"/>
      <c r="BN681" s="15"/>
      <c r="BO681" s="15"/>
      <c r="BP681" s="15"/>
      <c r="BQ681" s="15"/>
      <c r="BR681" s="15"/>
      <c r="BS681" s="15"/>
      <c r="BT681" s="15"/>
      <c r="BU681" s="15"/>
      <c r="BV681" s="15"/>
      <c r="BW681" s="15"/>
      <c r="BX681" s="15"/>
      <c r="BY681" s="15"/>
      <c r="BZ681" s="15"/>
      <c r="CA681" s="8"/>
      <c r="CB681" s="8"/>
      <c r="CC681" s="8"/>
      <c r="CD681" s="8"/>
      <c r="CE681" s="8"/>
      <c r="CF681" s="8"/>
      <c r="CG681" s="8"/>
      <c r="CH681" s="8"/>
      <c r="CI681" s="8"/>
      <c r="CJ681" s="8"/>
      <c r="CK681" s="8"/>
      <c r="CL681" s="8"/>
      <c r="CM681" s="15"/>
      <c r="CN681" s="15"/>
      <c r="CO681" s="15"/>
      <c r="CP681" s="15"/>
    </row>
    <row r="682" ht="14.25" customHeight="1">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c r="BC682" s="15"/>
      <c r="BD682" s="15"/>
      <c r="BE682" s="15"/>
      <c r="BF682" s="15"/>
      <c r="BG682" s="15"/>
      <c r="BH682" s="15"/>
      <c r="BI682" s="15"/>
      <c r="BJ682" s="15"/>
      <c r="BK682" s="15"/>
      <c r="BL682" s="15"/>
      <c r="BM682" s="15"/>
      <c r="BN682" s="15"/>
      <c r="BO682" s="15"/>
      <c r="BP682" s="15"/>
      <c r="BQ682" s="15"/>
      <c r="BR682" s="15"/>
      <c r="BS682" s="15"/>
      <c r="BT682" s="15"/>
      <c r="BU682" s="15"/>
      <c r="BV682" s="15"/>
      <c r="BW682" s="15"/>
      <c r="BX682" s="15"/>
      <c r="BY682" s="15"/>
      <c r="BZ682" s="15"/>
      <c r="CA682" s="8"/>
      <c r="CB682" s="8"/>
      <c r="CC682" s="8"/>
      <c r="CD682" s="8"/>
      <c r="CE682" s="8"/>
      <c r="CF682" s="8"/>
      <c r="CG682" s="8"/>
      <c r="CH682" s="8"/>
      <c r="CI682" s="8"/>
      <c r="CJ682" s="8"/>
      <c r="CK682" s="8"/>
      <c r="CL682" s="8"/>
      <c r="CM682" s="15"/>
      <c r="CN682" s="15"/>
      <c r="CO682" s="15"/>
      <c r="CP682" s="15"/>
    </row>
    <row r="683" ht="14.25" customHeight="1">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c r="AB683" s="15"/>
      <c r="AC683" s="15"/>
      <c r="AD683" s="15"/>
      <c r="AE683" s="15"/>
      <c r="AF683" s="15"/>
      <c r="AG683" s="15"/>
      <c r="AH683" s="15"/>
      <c r="AI683" s="15"/>
      <c r="AJ683" s="15"/>
      <c r="AK683" s="15"/>
      <c r="AL683" s="15"/>
      <c r="AM683" s="15"/>
      <c r="AN683" s="15"/>
      <c r="AO683" s="15"/>
      <c r="AP683" s="15"/>
      <c r="AQ683" s="15"/>
      <c r="AR683" s="15"/>
      <c r="AS683" s="15"/>
      <c r="AT683" s="15"/>
      <c r="AU683" s="15"/>
      <c r="AV683" s="15"/>
      <c r="AW683" s="15"/>
      <c r="AX683" s="15"/>
      <c r="AY683" s="15"/>
      <c r="AZ683" s="15"/>
      <c r="BA683" s="15"/>
      <c r="BB683" s="15"/>
      <c r="BC683" s="15"/>
      <c r="BD683" s="15"/>
      <c r="BE683" s="15"/>
      <c r="BF683" s="15"/>
      <c r="BG683" s="15"/>
      <c r="BH683" s="15"/>
      <c r="BI683" s="15"/>
      <c r="BJ683" s="15"/>
      <c r="BK683" s="15"/>
      <c r="BL683" s="15"/>
      <c r="BM683" s="15"/>
      <c r="BN683" s="15"/>
      <c r="BO683" s="15"/>
      <c r="BP683" s="15"/>
      <c r="BQ683" s="15"/>
      <c r="BR683" s="15"/>
      <c r="BS683" s="15"/>
      <c r="BT683" s="15"/>
      <c r="BU683" s="15"/>
      <c r="BV683" s="15"/>
      <c r="BW683" s="15"/>
      <c r="BX683" s="15"/>
      <c r="BY683" s="15"/>
      <c r="BZ683" s="15"/>
      <c r="CA683" s="8"/>
      <c r="CB683" s="8"/>
      <c r="CC683" s="8"/>
      <c r="CD683" s="8"/>
      <c r="CE683" s="8"/>
      <c r="CF683" s="8"/>
      <c r="CG683" s="8"/>
      <c r="CH683" s="8"/>
      <c r="CI683" s="8"/>
      <c r="CJ683" s="8"/>
      <c r="CK683" s="8"/>
      <c r="CL683" s="8"/>
      <c r="CM683" s="15"/>
      <c r="CN683" s="15"/>
      <c r="CO683" s="15"/>
      <c r="CP683" s="15"/>
    </row>
    <row r="684" ht="14.25" customHeight="1">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c r="BC684" s="15"/>
      <c r="BD684" s="15"/>
      <c r="BE684" s="15"/>
      <c r="BF684" s="15"/>
      <c r="BG684" s="15"/>
      <c r="BH684" s="15"/>
      <c r="BI684" s="15"/>
      <c r="BJ684" s="15"/>
      <c r="BK684" s="15"/>
      <c r="BL684" s="15"/>
      <c r="BM684" s="15"/>
      <c r="BN684" s="15"/>
      <c r="BO684" s="15"/>
      <c r="BP684" s="15"/>
      <c r="BQ684" s="15"/>
      <c r="BR684" s="15"/>
      <c r="BS684" s="15"/>
      <c r="BT684" s="15"/>
      <c r="BU684" s="15"/>
      <c r="BV684" s="15"/>
      <c r="BW684" s="15"/>
      <c r="BX684" s="15"/>
      <c r="BY684" s="15"/>
      <c r="BZ684" s="15"/>
      <c r="CA684" s="8"/>
      <c r="CB684" s="8"/>
      <c r="CC684" s="8"/>
      <c r="CD684" s="8"/>
      <c r="CE684" s="8"/>
      <c r="CF684" s="8"/>
      <c r="CG684" s="8"/>
      <c r="CH684" s="8"/>
      <c r="CI684" s="8"/>
      <c r="CJ684" s="8"/>
      <c r="CK684" s="8"/>
      <c r="CL684" s="8"/>
      <c r="CM684" s="15"/>
      <c r="CN684" s="15"/>
      <c r="CO684" s="15"/>
      <c r="CP684" s="15"/>
    </row>
    <row r="685" ht="14.25" customHeight="1">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15"/>
      <c r="AF685" s="15"/>
      <c r="AG685" s="15"/>
      <c r="AH685" s="15"/>
      <c r="AI685" s="15"/>
      <c r="AJ685" s="15"/>
      <c r="AK685" s="15"/>
      <c r="AL685" s="15"/>
      <c r="AM685" s="15"/>
      <c r="AN685" s="15"/>
      <c r="AO685" s="15"/>
      <c r="AP685" s="15"/>
      <c r="AQ685" s="15"/>
      <c r="AR685" s="15"/>
      <c r="AS685" s="15"/>
      <c r="AT685" s="15"/>
      <c r="AU685" s="15"/>
      <c r="AV685" s="15"/>
      <c r="AW685" s="15"/>
      <c r="AX685" s="15"/>
      <c r="AY685" s="15"/>
      <c r="AZ685" s="15"/>
      <c r="BA685" s="15"/>
      <c r="BB685" s="15"/>
      <c r="BC685" s="15"/>
      <c r="BD685" s="15"/>
      <c r="BE685" s="15"/>
      <c r="BF685" s="15"/>
      <c r="BG685" s="15"/>
      <c r="BH685" s="15"/>
      <c r="BI685" s="15"/>
      <c r="BJ685" s="15"/>
      <c r="BK685" s="15"/>
      <c r="BL685" s="15"/>
      <c r="BM685" s="15"/>
      <c r="BN685" s="15"/>
      <c r="BO685" s="15"/>
      <c r="BP685" s="15"/>
      <c r="BQ685" s="15"/>
      <c r="BR685" s="15"/>
      <c r="BS685" s="15"/>
      <c r="BT685" s="15"/>
      <c r="BU685" s="15"/>
      <c r="BV685" s="15"/>
      <c r="BW685" s="15"/>
      <c r="BX685" s="15"/>
      <c r="BY685" s="15"/>
      <c r="BZ685" s="15"/>
      <c r="CA685" s="8"/>
      <c r="CB685" s="8"/>
      <c r="CC685" s="8"/>
      <c r="CD685" s="8"/>
      <c r="CE685" s="8"/>
      <c r="CF685" s="8"/>
      <c r="CG685" s="8"/>
      <c r="CH685" s="8"/>
      <c r="CI685" s="8"/>
      <c r="CJ685" s="8"/>
      <c r="CK685" s="8"/>
      <c r="CL685" s="8"/>
      <c r="CM685" s="15"/>
      <c r="CN685" s="15"/>
      <c r="CO685" s="15"/>
      <c r="CP685" s="15"/>
    </row>
    <row r="686" ht="14.25" customHeight="1">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c r="BC686" s="15"/>
      <c r="BD686" s="15"/>
      <c r="BE686" s="15"/>
      <c r="BF686" s="15"/>
      <c r="BG686" s="15"/>
      <c r="BH686" s="15"/>
      <c r="BI686" s="15"/>
      <c r="BJ686" s="15"/>
      <c r="BK686" s="15"/>
      <c r="BL686" s="15"/>
      <c r="BM686" s="15"/>
      <c r="BN686" s="15"/>
      <c r="BO686" s="15"/>
      <c r="BP686" s="15"/>
      <c r="BQ686" s="15"/>
      <c r="BR686" s="15"/>
      <c r="BS686" s="15"/>
      <c r="BT686" s="15"/>
      <c r="BU686" s="15"/>
      <c r="BV686" s="15"/>
      <c r="BW686" s="15"/>
      <c r="BX686" s="15"/>
      <c r="BY686" s="15"/>
      <c r="BZ686" s="15"/>
      <c r="CA686" s="8"/>
      <c r="CB686" s="8"/>
      <c r="CC686" s="8"/>
      <c r="CD686" s="8"/>
      <c r="CE686" s="8"/>
      <c r="CF686" s="8"/>
      <c r="CG686" s="8"/>
      <c r="CH686" s="8"/>
      <c r="CI686" s="8"/>
      <c r="CJ686" s="8"/>
      <c r="CK686" s="8"/>
      <c r="CL686" s="8"/>
      <c r="CM686" s="15"/>
      <c r="CN686" s="15"/>
      <c r="CO686" s="15"/>
      <c r="CP686" s="15"/>
    </row>
    <row r="687" ht="14.25" customHeight="1">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c r="AB687" s="15"/>
      <c r="AC687" s="15"/>
      <c r="AD687" s="15"/>
      <c r="AE687" s="15"/>
      <c r="AF687" s="15"/>
      <c r="AG687" s="15"/>
      <c r="AH687" s="15"/>
      <c r="AI687" s="15"/>
      <c r="AJ687" s="15"/>
      <c r="AK687" s="15"/>
      <c r="AL687" s="15"/>
      <c r="AM687" s="15"/>
      <c r="AN687" s="15"/>
      <c r="AO687" s="15"/>
      <c r="AP687" s="15"/>
      <c r="AQ687" s="15"/>
      <c r="AR687" s="15"/>
      <c r="AS687" s="15"/>
      <c r="AT687" s="15"/>
      <c r="AU687" s="15"/>
      <c r="AV687" s="15"/>
      <c r="AW687" s="15"/>
      <c r="AX687" s="15"/>
      <c r="AY687" s="15"/>
      <c r="AZ687" s="15"/>
      <c r="BA687" s="15"/>
      <c r="BB687" s="15"/>
      <c r="BC687" s="15"/>
      <c r="BD687" s="15"/>
      <c r="BE687" s="15"/>
      <c r="BF687" s="15"/>
      <c r="BG687" s="15"/>
      <c r="BH687" s="15"/>
      <c r="BI687" s="15"/>
      <c r="BJ687" s="15"/>
      <c r="BK687" s="15"/>
      <c r="BL687" s="15"/>
      <c r="BM687" s="15"/>
      <c r="BN687" s="15"/>
      <c r="BO687" s="15"/>
      <c r="BP687" s="15"/>
      <c r="BQ687" s="15"/>
      <c r="BR687" s="15"/>
      <c r="BS687" s="15"/>
      <c r="BT687" s="15"/>
      <c r="BU687" s="15"/>
      <c r="BV687" s="15"/>
      <c r="BW687" s="15"/>
      <c r="BX687" s="15"/>
      <c r="BY687" s="15"/>
      <c r="BZ687" s="15"/>
      <c r="CA687" s="8"/>
      <c r="CB687" s="8"/>
      <c r="CC687" s="8"/>
      <c r="CD687" s="8"/>
      <c r="CE687" s="8"/>
      <c r="CF687" s="8"/>
      <c r="CG687" s="8"/>
      <c r="CH687" s="8"/>
      <c r="CI687" s="8"/>
      <c r="CJ687" s="8"/>
      <c r="CK687" s="8"/>
      <c r="CL687" s="8"/>
      <c r="CM687" s="15"/>
      <c r="CN687" s="15"/>
      <c r="CO687" s="15"/>
      <c r="CP687" s="15"/>
    </row>
    <row r="688" ht="14.25" customHeight="1">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c r="BC688" s="15"/>
      <c r="BD688" s="15"/>
      <c r="BE688" s="15"/>
      <c r="BF688" s="15"/>
      <c r="BG688" s="15"/>
      <c r="BH688" s="15"/>
      <c r="BI688" s="15"/>
      <c r="BJ688" s="15"/>
      <c r="BK688" s="15"/>
      <c r="BL688" s="15"/>
      <c r="BM688" s="15"/>
      <c r="BN688" s="15"/>
      <c r="BO688" s="15"/>
      <c r="BP688" s="15"/>
      <c r="BQ688" s="15"/>
      <c r="BR688" s="15"/>
      <c r="BS688" s="15"/>
      <c r="BT688" s="15"/>
      <c r="BU688" s="15"/>
      <c r="BV688" s="15"/>
      <c r="BW688" s="15"/>
      <c r="BX688" s="15"/>
      <c r="BY688" s="15"/>
      <c r="BZ688" s="15"/>
      <c r="CA688" s="8"/>
      <c r="CB688" s="8"/>
      <c r="CC688" s="8"/>
      <c r="CD688" s="8"/>
      <c r="CE688" s="8"/>
      <c r="CF688" s="8"/>
      <c r="CG688" s="8"/>
      <c r="CH688" s="8"/>
      <c r="CI688" s="8"/>
      <c r="CJ688" s="8"/>
      <c r="CK688" s="8"/>
      <c r="CL688" s="8"/>
      <c r="CM688" s="15"/>
      <c r="CN688" s="15"/>
      <c r="CO688" s="15"/>
      <c r="CP688" s="15"/>
    </row>
    <row r="689" ht="14.25" customHeight="1">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c r="AB689" s="15"/>
      <c r="AC689" s="15"/>
      <c r="AD689" s="15"/>
      <c r="AE689" s="15"/>
      <c r="AF689" s="15"/>
      <c r="AG689" s="15"/>
      <c r="AH689" s="15"/>
      <c r="AI689" s="15"/>
      <c r="AJ689" s="15"/>
      <c r="AK689" s="15"/>
      <c r="AL689" s="15"/>
      <c r="AM689" s="15"/>
      <c r="AN689" s="15"/>
      <c r="AO689" s="15"/>
      <c r="AP689" s="15"/>
      <c r="AQ689" s="15"/>
      <c r="AR689" s="15"/>
      <c r="AS689" s="15"/>
      <c r="AT689" s="15"/>
      <c r="AU689" s="15"/>
      <c r="AV689" s="15"/>
      <c r="AW689" s="15"/>
      <c r="AX689" s="15"/>
      <c r="AY689" s="15"/>
      <c r="AZ689" s="15"/>
      <c r="BA689" s="15"/>
      <c r="BB689" s="15"/>
      <c r="BC689" s="15"/>
      <c r="BD689" s="15"/>
      <c r="BE689" s="15"/>
      <c r="BF689" s="15"/>
      <c r="BG689" s="15"/>
      <c r="BH689" s="15"/>
      <c r="BI689" s="15"/>
      <c r="BJ689" s="15"/>
      <c r="BK689" s="15"/>
      <c r="BL689" s="15"/>
      <c r="BM689" s="15"/>
      <c r="BN689" s="15"/>
      <c r="BO689" s="15"/>
      <c r="BP689" s="15"/>
      <c r="BQ689" s="15"/>
      <c r="BR689" s="15"/>
      <c r="BS689" s="15"/>
      <c r="BT689" s="15"/>
      <c r="BU689" s="15"/>
      <c r="BV689" s="15"/>
      <c r="BW689" s="15"/>
      <c r="BX689" s="15"/>
      <c r="BY689" s="15"/>
      <c r="BZ689" s="15"/>
      <c r="CA689" s="8"/>
      <c r="CB689" s="8"/>
      <c r="CC689" s="8"/>
      <c r="CD689" s="8"/>
      <c r="CE689" s="8"/>
      <c r="CF689" s="8"/>
      <c r="CG689" s="8"/>
      <c r="CH689" s="8"/>
      <c r="CI689" s="8"/>
      <c r="CJ689" s="8"/>
      <c r="CK689" s="8"/>
      <c r="CL689" s="8"/>
      <c r="CM689" s="15"/>
      <c r="CN689" s="15"/>
      <c r="CO689" s="15"/>
      <c r="CP689" s="15"/>
    </row>
    <row r="690" ht="14.25" customHeight="1">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c r="BC690" s="15"/>
      <c r="BD690" s="15"/>
      <c r="BE690" s="15"/>
      <c r="BF690" s="15"/>
      <c r="BG690" s="15"/>
      <c r="BH690" s="15"/>
      <c r="BI690" s="15"/>
      <c r="BJ690" s="15"/>
      <c r="BK690" s="15"/>
      <c r="BL690" s="15"/>
      <c r="BM690" s="15"/>
      <c r="BN690" s="15"/>
      <c r="BO690" s="15"/>
      <c r="BP690" s="15"/>
      <c r="BQ690" s="15"/>
      <c r="BR690" s="15"/>
      <c r="BS690" s="15"/>
      <c r="BT690" s="15"/>
      <c r="BU690" s="15"/>
      <c r="BV690" s="15"/>
      <c r="BW690" s="15"/>
      <c r="BX690" s="15"/>
      <c r="BY690" s="15"/>
      <c r="BZ690" s="15"/>
      <c r="CA690" s="8"/>
      <c r="CB690" s="8"/>
      <c r="CC690" s="8"/>
      <c r="CD690" s="8"/>
      <c r="CE690" s="8"/>
      <c r="CF690" s="8"/>
      <c r="CG690" s="8"/>
      <c r="CH690" s="8"/>
      <c r="CI690" s="8"/>
      <c r="CJ690" s="8"/>
      <c r="CK690" s="8"/>
      <c r="CL690" s="8"/>
      <c r="CM690" s="15"/>
      <c r="CN690" s="15"/>
      <c r="CO690" s="15"/>
      <c r="CP690" s="15"/>
    </row>
    <row r="691" ht="14.25" customHeight="1">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c r="AB691" s="15"/>
      <c r="AC691" s="15"/>
      <c r="AD691" s="15"/>
      <c r="AE691" s="15"/>
      <c r="AF691" s="15"/>
      <c r="AG691" s="15"/>
      <c r="AH691" s="15"/>
      <c r="AI691" s="15"/>
      <c r="AJ691" s="15"/>
      <c r="AK691" s="15"/>
      <c r="AL691" s="15"/>
      <c r="AM691" s="15"/>
      <c r="AN691" s="15"/>
      <c r="AO691" s="15"/>
      <c r="AP691" s="15"/>
      <c r="AQ691" s="15"/>
      <c r="AR691" s="15"/>
      <c r="AS691" s="15"/>
      <c r="AT691" s="15"/>
      <c r="AU691" s="15"/>
      <c r="AV691" s="15"/>
      <c r="AW691" s="15"/>
      <c r="AX691" s="15"/>
      <c r="AY691" s="15"/>
      <c r="AZ691" s="15"/>
      <c r="BA691" s="15"/>
      <c r="BB691" s="15"/>
      <c r="BC691" s="15"/>
      <c r="BD691" s="15"/>
      <c r="BE691" s="15"/>
      <c r="BF691" s="15"/>
      <c r="BG691" s="15"/>
      <c r="BH691" s="15"/>
      <c r="BI691" s="15"/>
      <c r="BJ691" s="15"/>
      <c r="BK691" s="15"/>
      <c r="BL691" s="15"/>
      <c r="BM691" s="15"/>
      <c r="BN691" s="15"/>
      <c r="BO691" s="15"/>
      <c r="BP691" s="15"/>
      <c r="BQ691" s="15"/>
      <c r="BR691" s="15"/>
      <c r="BS691" s="15"/>
      <c r="BT691" s="15"/>
      <c r="BU691" s="15"/>
      <c r="BV691" s="15"/>
      <c r="BW691" s="15"/>
      <c r="BX691" s="15"/>
      <c r="BY691" s="15"/>
      <c r="BZ691" s="15"/>
      <c r="CA691" s="8"/>
      <c r="CB691" s="8"/>
      <c r="CC691" s="8"/>
      <c r="CD691" s="8"/>
      <c r="CE691" s="8"/>
      <c r="CF691" s="8"/>
      <c r="CG691" s="8"/>
      <c r="CH691" s="8"/>
      <c r="CI691" s="8"/>
      <c r="CJ691" s="8"/>
      <c r="CK691" s="8"/>
      <c r="CL691" s="8"/>
      <c r="CM691" s="15"/>
      <c r="CN691" s="15"/>
      <c r="CO691" s="15"/>
      <c r="CP691" s="15"/>
    </row>
    <row r="692" ht="14.25" customHeight="1">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c r="BC692" s="15"/>
      <c r="BD692" s="15"/>
      <c r="BE692" s="15"/>
      <c r="BF692" s="15"/>
      <c r="BG692" s="15"/>
      <c r="BH692" s="15"/>
      <c r="BI692" s="15"/>
      <c r="BJ692" s="15"/>
      <c r="BK692" s="15"/>
      <c r="BL692" s="15"/>
      <c r="BM692" s="15"/>
      <c r="BN692" s="15"/>
      <c r="BO692" s="15"/>
      <c r="BP692" s="15"/>
      <c r="BQ692" s="15"/>
      <c r="BR692" s="15"/>
      <c r="BS692" s="15"/>
      <c r="BT692" s="15"/>
      <c r="BU692" s="15"/>
      <c r="BV692" s="15"/>
      <c r="BW692" s="15"/>
      <c r="BX692" s="15"/>
      <c r="BY692" s="15"/>
      <c r="BZ692" s="15"/>
      <c r="CA692" s="8"/>
      <c r="CB692" s="8"/>
      <c r="CC692" s="8"/>
      <c r="CD692" s="8"/>
      <c r="CE692" s="8"/>
      <c r="CF692" s="8"/>
      <c r="CG692" s="8"/>
      <c r="CH692" s="8"/>
      <c r="CI692" s="8"/>
      <c r="CJ692" s="8"/>
      <c r="CK692" s="8"/>
      <c r="CL692" s="8"/>
      <c r="CM692" s="15"/>
      <c r="CN692" s="15"/>
      <c r="CO692" s="15"/>
      <c r="CP692" s="15"/>
    </row>
    <row r="693" ht="14.25" customHeight="1">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5"/>
      <c r="BC693" s="15"/>
      <c r="BD693" s="15"/>
      <c r="BE693" s="15"/>
      <c r="BF693" s="15"/>
      <c r="BG693" s="15"/>
      <c r="BH693" s="15"/>
      <c r="BI693" s="15"/>
      <c r="BJ693" s="15"/>
      <c r="BK693" s="15"/>
      <c r="BL693" s="15"/>
      <c r="BM693" s="15"/>
      <c r="BN693" s="15"/>
      <c r="BO693" s="15"/>
      <c r="BP693" s="15"/>
      <c r="BQ693" s="15"/>
      <c r="BR693" s="15"/>
      <c r="BS693" s="15"/>
      <c r="BT693" s="15"/>
      <c r="BU693" s="15"/>
      <c r="BV693" s="15"/>
      <c r="BW693" s="15"/>
      <c r="BX693" s="15"/>
      <c r="BY693" s="15"/>
      <c r="BZ693" s="15"/>
      <c r="CA693" s="8"/>
      <c r="CB693" s="8"/>
      <c r="CC693" s="8"/>
      <c r="CD693" s="8"/>
      <c r="CE693" s="8"/>
      <c r="CF693" s="8"/>
      <c r="CG693" s="8"/>
      <c r="CH693" s="8"/>
      <c r="CI693" s="8"/>
      <c r="CJ693" s="8"/>
      <c r="CK693" s="8"/>
      <c r="CL693" s="8"/>
      <c r="CM693" s="15"/>
      <c r="CN693" s="15"/>
      <c r="CO693" s="15"/>
      <c r="CP693" s="15"/>
    </row>
    <row r="694" ht="14.25" customHeight="1">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c r="BC694" s="15"/>
      <c r="BD694" s="15"/>
      <c r="BE694" s="15"/>
      <c r="BF694" s="15"/>
      <c r="BG694" s="15"/>
      <c r="BH694" s="15"/>
      <c r="BI694" s="15"/>
      <c r="BJ694" s="15"/>
      <c r="BK694" s="15"/>
      <c r="BL694" s="15"/>
      <c r="BM694" s="15"/>
      <c r="BN694" s="15"/>
      <c r="BO694" s="15"/>
      <c r="BP694" s="15"/>
      <c r="BQ694" s="15"/>
      <c r="BR694" s="15"/>
      <c r="BS694" s="15"/>
      <c r="BT694" s="15"/>
      <c r="BU694" s="15"/>
      <c r="BV694" s="15"/>
      <c r="BW694" s="15"/>
      <c r="BX694" s="15"/>
      <c r="BY694" s="15"/>
      <c r="BZ694" s="15"/>
      <c r="CA694" s="8"/>
      <c r="CB694" s="8"/>
      <c r="CC694" s="8"/>
      <c r="CD694" s="8"/>
      <c r="CE694" s="8"/>
      <c r="CF694" s="8"/>
      <c r="CG694" s="8"/>
      <c r="CH694" s="8"/>
      <c r="CI694" s="8"/>
      <c r="CJ694" s="8"/>
      <c r="CK694" s="8"/>
      <c r="CL694" s="8"/>
      <c r="CM694" s="15"/>
      <c r="CN694" s="15"/>
      <c r="CO694" s="15"/>
      <c r="CP694" s="15"/>
    </row>
    <row r="695" ht="14.25" customHeight="1">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c r="AA695" s="15"/>
      <c r="AB695" s="15"/>
      <c r="AC695" s="15"/>
      <c r="AD695" s="15"/>
      <c r="AE695" s="15"/>
      <c r="AF695" s="15"/>
      <c r="AG695" s="15"/>
      <c r="AH695" s="15"/>
      <c r="AI695" s="15"/>
      <c r="AJ695" s="15"/>
      <c r="AK695" s="15"/>
      <c r="AL695" s="15"/>
      <c r="AM695" s="15"/>
      <c r="AN695" s="15"/>
      <c r="AO695" s="15"/>
      <c r="AP695" s="15"/>
      <c r="AQ695" s="15"/>
      <c r="AR695" s="15"/>
      <c r="AS695" s="15"/>
      <c r="AT695" s="15"/>
      <c r="AU695" s="15"/>
      <c r="AV695" s="15"/>
      <c r="AW695" s="15"/>
      <c r="AX695" s="15"/>
      <c r="AY695" s="15"/>
      <c r="AZ695" s="15"/>
      <c r="BA695" s="15"/>
      <c r="BB695" s="15"/>
      <c r="BC695" s="15"/>
      <c r="BD695" s="15"/>
      <c r="BE695" s="15"/>
      <c r="BF695" s="15"/>
      <c r="BG695" s="15"/>
      <c r="BH695" s="15"/>
      <c r="BI695" s="15"/>
      <c r="BJ695" s="15"/>
      <c r="BK695" s="15"/>
      <c r="BL695" s="15"/>
      <c r="BM695" s="15"/>
      <c r="BN695" s="15"/>
      <c r="BO695" s="15"/>
      <c r="BP695" s="15"/>
      <c r="BQ695" s="15"/>
      <c r="BR695" s="15"/>
      <c r="BS695" s="15"/>
      <c r="BT695" s="15"/>
      <c r="BU695" s="15"/>
      <c r="BV695" s="15"/>
      <c r="BW695" s="15"/>
      <c r="BX695" s="15"/>
      <c r="BY695" s="15"/>
      <c r="BZ695" s="15"/>
      <c r="CA695" s="8"/>
      <c r="CB695" s="8"/>
      <c r="CC695" s="8"/>
      <c r="CD695" s="8"/>
      <c r="CE695" s="8"/>
      <c r="CF695" s="8"/>
      <c r="CG695" s="8"/>
      <c r="CH695" s="8"/>
      <c r="CI695" s="8"/>
      <c r="CJ695" s="8"/>
      <c r="CK695" s="8"/>
      <c r="CL695" s="8"/>
      <c r="CM695" s="15"/>
      <c r="CN695" s="15"/>
      <c r="CO695" s="15"/>
      <c r="CP695" s="15"/>
    </row>
    <row r="696" ht="14.25" customHeight="1">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c r="BC696" s="15"/>
      <c r="BD696" s="15"/>
      <c r="BE696" s="15"/>
      <c r="BF696" s="15"/>
      <c r="BG696" s="15"/>
      <c r="BH696" s="15"/>
      <c r="BI696" s="15"/>
      <c r="BJ696" s="15"/>
      <c r="BK696" s="15"/>
      <c r="BL696" s="15"/>
      <c r="BM696" s="15"/>
      <c r="BN696" s="15"/>
      <c r="BO696" s="15"/>
      <c r="BP696" s="15"/>
      <c r="BQ696" s="15"/>
      <c r="BR696" s="15"/>
      <c r="BS696" s="15"/>
      <c r="BT696" s="15"/>
      <c r="BU696" s="15"/>
      <c r="BV696" s="15"/>
      <c r="BW696" s="15"/>
      <c r="BX696" s="15"/>
      <c r="BY696" s="15"/>
      <c r="BZ696" s="15"/>
      <c r="CA696" s="8"/>
      <c r="CB696" s="8"/>
      <c r="CC696" s="8"/>
      <c r="CD696" s="8"/>
      <c r="CE696" s="8"/>
      <c r="CF696" s="8"/>
      <c r="CG696" s="8"/>
      <c r="CH696" s="8"/>
      <c r="CI696" s="8"/>
      <c r="CJ696" s="8"/>
      <c r="CK696" s="8"/>
      <c r="CL696" s="8"/>
      <c r="CM696" s="15"/>
      <c r="CN696" s="15"/>
      <c r="CO696" s="15"/>
      <c r="CP696" s="15"/>
    </row>
    <row r="697" ht="14.25" customHeight="1">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c r="AA697" s="15"/>
      <c r="AB697" s="15"/>
      <c r="AC697" s="15"/>
      <c r="AD697" s="15"/>
      <c r="AE697" s="15"/>
      <c r="AF697" s="15"/>
      <c r="AG697" s="15"/>
      <c r="AH697" s="15"/>
      <c r="AI697" s="15"/>
      <c r="AJ697" s="15"/>
      <c r="AK697" s="15"/>
      <c r="AL697" s="15"/>
      <c r="AM697" s="15"/>
      <c r="AN697" s="15"/>
      <c r="AO697" s="15"/>
      <c r="AP697" s="15"/>
      <c r="AQ697" s="15"/>
      <c r="AR697" s="15"/>
      <c r="AS697" s="15"/>
      <c r="AT697" s="15"/>
      <c r="AU697" s="15"/>
      <c r="AV697" s="15"/>
      <c r="AW697" s="15"/>
      <c r="AX697" s="15"/>
      <c r="AY697" s="15"/>
      <c r="AZ697" s="15"/>
      <c r="BA697" s="15"/>
      <c r="BB697" s="15"/>
      <c r="BC697" s="15"/>
      <c r="BD697" s="15"/>
      <c r="BE697" s="15"/>
      <c r="BF697" s="15"/>
      <c r="BG697" s="15"/>
      <c r="BH697" s="15"/>
      <c r="BI697" s="15"/>
      <c r="BJ697" s="15"/>
      <c r="BK697" s="15"/>
      <c r="BL697" s="15"/>
      <c r="BM697" s="15"/>
      <c r="BN697" s="15"/>
      <c r="BO697" s="15"/>
      <c r="BP697" s="15"/>
      <c r="BQ697" s="15"/>
      <c r="BR697" s="15"/>
      <c r="BS697" s="15"/>
      <c r="BT697" s="15"/>
      <c r="BU697" s="15"/>
      <c r="BV697" s="15"/>
      <c r="BW697" s="15"/>
      <c r="BX697" s="15"/>
      <c r="BY697" s="15"/>
      <c r="BZ697" s="15"/>
      <c r="CA697" s="8"/>
      <c r="CB697" s="8"/>
      <c r="CC697" s="8"/>
      <c r="CD697" s="8"/>
      <c r="CE697" s="8"/>
      <c r="CF697" s="8"/>
      <c r="CG697" s="8"/>
      <c r="CH697" s="8"/>
      <c r="CI697" s="8"/>
      <c r="CJ697" s="8"/>
      <c r="CK697" s="8"/>
      <c r="CL697" s="8"/>
      <c r="CM697" s="15"/>
      <c r="CN697" s="15"/>
      <c r="CO697" s="15"/>
      <c r="CP697" s="15"/>
    </row>
    <row r="698" ht="14.25" customHeight="1">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c r="BC698" s="15"/>
      <c r="BD698" s="15"/>
      <c r="BE698" s="15"/>
      <c r="BF698" s="15"/>
      <c r="BG698" s="15"/>
      <c r="BH698" s="15"/>
      <c r="BI698" s="15"/>
      <c r="BJ698" s="15"/>
      <c r="BK698" s="15"/>
      <c r="BL698" s="15"/>
      <c r="BM698" s="15"/>
      <c r="BN698" s="15"/>
      <c r="BO698" s="15"/>
      <c r="BP698" s="15"/>
      <c r="BQ698" s="15"/>
      <c r="BR698" s="15"/>
      <c r="BS698" s="15"/>
      <c r="BT698" s="15"/>
      <c r="BU698" s="15"/>
      <c r="BV698" s="15"/>
      <c r="BW698" s="15"/>
      <c r="BX698" s="15"/>
      <c r="BY698" s="15"/>
      <c r="BZ698" s="15"/>
      <c r="CA698" s="8"/>
      <c r="CB698" s="8"/>
      <c r="CC698" s="8"/>
      <c r="CD698" s="8"/>
      <c r="CE698" s="8"/>
      <c r="CF698" s="8"/>
      <c r="CG698" s="8"/>
      <c r="CH698" s="8"/>
      <c r="CI698" s="8"/>
      <c r="CJ698" s="8"/>
      <c r="CK698" s="8"/>
      <c r="CL698" s="8"/>
      <c r="CM698" s="15"/>
      <c r="CN698" s="15"/>
      <c r="CO698" s="15"/>
      <c r="CP698" s="15"/>
    </row>
    <row r="699" ht="14.25" customHeight="1">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c r="AA699" s="15"/>
      <c r="AB699" s="15"/>
      <c r="AC699" s="15"/>
      <c r="AD699" s="15"/>
      <c r="AE699" s="15"/>
      <c r="AF699" s="15"/>
      <c r="AG699" s="15"/>
      <c r="AH699" s="15"/>
      <c r="AI699" s="15"/>
      <c r="AJ699" s="15"/>
      <c r="AK699" s="15"/>
      <c r="AL699" s="15"/>
      <c r="AM699" s="15"/>
      <c r="AN699" s="15"/>
      <c r="AO699" s="15"/>
      <c r="AP699" s="15"/>
      <c r="AQ699" s="15"/>
      <c r="AR699" s="15"/>
      <c r="AS699" s="15"/>
      <c r="AT699" s="15"/>
      <c r="AU699" s="15"/>
      <c r="AV699" s="15"/>
      <c r="AW699" s="15"/>
      <c r="AX699" s="15"/>
      <c r="AY699" s="15"/>
      <c r="AZ699" s="15"/>
      <c r="BA699" s="15"/>
      <c r="BB699" s="15"/>
      <c r="BC699" s="15"/>
      <c r="BD699" s="15"/>
      <c r="BE699" s="15"/>
      <c r="BF699" s="15"/>
      <c r="BG699" s="15"/>
      <c r="BH699" s="15"/>
      <c r="BI699" s="15"/>
      <c r="BJ699" s="15"/>
      <c r="BK699" s="15"/>
      <c r="BL699" s="15"/>
      <c r="BM699" s="15"/>
      <c r="BN699" s="15"/>
      <c r="BO699" s="15"/>
      <c r="BP699" s="15"/>
      <c r="BQ699" s="15"/>
      <c r="BR699" s="15"/>
      <c r="BS699" s="15"/>
      <c r="BT699" s="15"/>
      <c r="BU699" s="15"/>
      <c r="BV699" s="15"/>
      <c r="BW699" s="15"/>
      <c r="BX699" s="15"/>
      <c r="BY699" s="15"/>
      <c r="BZ699" s="15"/>
      <c r="CA699" s="8"/>
      <c r="CB699" s="8"/>
      <c r="CC699" s="8"/>
      <c r="CD699" s="8"/>
      <c r="CE699" s="8"/>
      <c r="CF699" s="8"/>
      <c r="CG699" s="8"/>
      <c r="CH699" s="8"/>
      <c r="CI699" s="8"/>
      <c r="CJ699" s="8"/>
      <c r="CK699" s="8"/>
      <c r="CL699" s="8"/>
      <c r="CM699" s="15"/>
      <c r="CN699" s="15"/>
      <c r="CO699" s="15"/>
      <c r="CP699" s="15"/>
    </row>
    <row r="700" ht="14.25" customHeight="1">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c r="BC700" s="15"/>
      <c r="BD700" s="15"/>
      <c r="BE700" s="15"/>
      <c r="BF700" s="15"/>
      <c r="BG700" s="15"/>
      <c r="BH700" s="15"/>
      <c r="BI700" s="15"/>
      <c r="BJ700" s="15"/>
      <c r="BK700" s="15"/>
      <c r="BL700" s="15"/>
      <c r="BM700" s="15"/>
      <c r="BN700" s="15"/>
      <c r="BO700" s="15"/>
      <c r="BP700" s="15"/>
      <c r="BQ700" s="15"/>
      <c r="BR700" s="15"/>
      <c r="BS700" s="15"/>
      <c r="BT700" s="15"/>
      <c r="BU700" s="15"/>
      <c r="BV700" s="15"/>
      <c r="BW700" s="15"/>
      <c r="BX700" s="15"/>
      <c r="BY700" s="15"/>
      <c r="BZ700" s="15"/>
      <c r="CA700" s="8"/>
      <c r="CB700" s="8"/>
      <c r="CC700" s="8"/>
      <c r="CD700" s="8"/>
      <c r="CE700" s="8"/>
      <c r="CF700" s="8"/>
      <c r="CG700" s="8"/>
      <c r="CH700" s="8"/>
      <c r="CI700" s="8"/>
      <c r="CJ700" s="8"/>
      <c r="CK700" s="8"/>
      <c r="CL700" s="8"/>
      <c r="CM700" s="15"/>
      <c r="CN700" s="15"/>
      <c r="CO700" s="15"/>
      <c r="CP700" s="15"/>
    </row>
    <row r="701" ht="14.25" customHeight="1">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c r="AA701" s="15"/>
      <c r="AB701" s="15"/>
      <c r="AC701" s="15"/>
      <c r="AD701" s="15"/>
      <c r="AE701" s="15"/>
      <c r="AF701" s="15"/>
      <c r="AG701" s="15"/>
      <c r="AH701" s="15"/>
      <c r="AI701" s="15"/>
      <c r="AJ701" s="15"/>
      <c r="AK701" s="15"/>
      <c r="AL701" s="15"/>
      <c r="AM701" s="15"/>
      <c r="AN701" s="15"/>
      <c r="AO701" s="15"/>
      <c r="AP701" s="15"/>
      <c r="AQ701" s="15"/>
      <c r="AR701" s="15"/>
      <c r="AS701" s="15"/>
      <c r="AT701" s="15"/>
      <c r="AU701" s="15"/>
      <c r="AV701" s="15"/>
      <c r="AW701" s="15"/>
      <c r="AX701" s="15"/>
      <c r="AY701" s="15"/>
      <c r="AZ701" s="15"/>
      <c r="BA701" s="15"/>
      <c r="BB701" s="15"/>
      <c r="BC701" s="15"/>
      <c r="BD701" s="15"/>
      <c r="BE701" s="15"/>
      <c r="BF701" s="15"/>
      <c r="BG701" s="15"/>
      <c r="BH701" s="15"/>
      <c r="BI701" s="15"/>
      <c r="BJ701" s="15"/>
      <c r="BK701" s="15"/>
      <c r="BL701" s="15"/>
      <c r="BM701" s="15"/>
      <c r="BN701" s="15"/>
      <c r="BO701" s="15"/>
      <c r="BP701" s="15"/>
      <c r="BQ701" s="15"/>
      <c r="BR701" s="15"/>
      <c r="BS701" s="15"/>
      <c r="BT701" s="15"/>
      <c r="BU701" s="15"/>
      <c r="BV701" s="15"/>
      <c r="BW701" s="15"/>
      <c r="BX701" s="15"/>
      <c r="BY701" s="15"/>
      <c r="BZ701" s="15"/>
      <c r="CA701" s="8"/>
      <c r="CB701" s="8"/>
      <c r="CC701" s="8"/>
      <c r="CD701" s="8"/>
      <c r="CE701" s="8"/>
      <c r="CF701" s="8"/>
      <c r="CG701" s="8"/>
      <c r="CH701" s="8"/>
      <c r="CI701" s="8"/>
      <c r="CJ701" s="8"/>
      <c r="CK701" s="8"/>
      <c r="CL701" s="8"/>
      <c r="CM701" s="15"/>
      <c r="CN701" s="15"/>
      <c r="CO701" s="15"/>
      <c r="CP701" s="15"/>
    </row>
    <row r="702" ht="14.25" customHeight="1">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c r="BC702" s="15"/>
      <c r="BD702" s="15"/>
      <c r="BE702" s="15"/>
      <c r="BF702" s="15"/>
      <c r="BG702" s="15"/>
      <c r="BH702" s="15"/>
      <c r="BI702" s="15"/>
      <c r="BJ702" s="15"/>
      <c r="BK702" s="15"/>
      <c r="BL702" s="15"/>
      <c r="BM702" s="15"/>
      <c r="BN702" s="15"/>
      <c r="BO702" s="15"/>
      <c r="BP702" s="15"/>
      <c r="BQ702" s="15"/>
      <c r="BR702" s="15"/>
      <c r="BS702" s="15"/>
      <c r="BT702" s="15"/>
      <c r="BU702" s="15"/>
      <c r="BV702" s="15"/>
      <c r="BW702" s="15"/>
      <c r="BX702" s="15"/>
      <c r="BY702" s="15"/>
      <c r="BZ702" s="15"/>
      <c r="CA702" s="8"/>
      <c r="CB702" s="8"/>
      <c r="CC702" s="8"/>
      <c r="CD702" s="8"/>
      <c r="CE702" s="8"/>
      <c r="CF702" s="8"/>
      <c r="CG702" s="8"/>
      <c r="CH702" s="8"/>
      <c r="CI702" s="8"/>
      <c r="CJ702" s="8"/>
      <c r="CK702" s="8"/>
      <c r="CL702" s="8"/>
      <c r="CM702" s="15"/>
      <c r="CN702" s="15"/>
      <c r="CO702" s="15"/>
      <c r="CP702" s="15"/>
    </row>
    <row r="703" ht="14.25" customHeight="1">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5"/>
      <c r="BC703" s="15"/>
      <c r="BD703" s="15"/>
      <c r="BE703" s="15"/>
      <c r="BF703" s="15"/>
      <c r="BG703" s="15"/>
      <c r="BH703" s="15"/>
      <c r="BI703" s="15"/>
      <c r="BJ703" s="15"/>
      <c r="BK703" s="15"/>
      <c r="BL703" s="15"/>
      <c r="BM703" s="15"/>
      <c r="BN703" s="15"/>
      <c r="BO703" s="15"/>
      <c r="BP703" s="15"/>
      <c r="BQ703" s="15"/>
      <c r="BR703" s="15"/>
      <c r="BS703" s="15"/>
      <c r="BT703" s="15"/>
      <c r="BU703" s="15"/>
      <c r="BV703" s="15"/>
      <c r="BW703" s="15"/>
      <c r="BX703" s="15"/>
      <c r="BY703" s="15"/>
      <c r="BZ703" s="15"/>
      <c r="CA703" s="8"/>
      <c r="CB703" s="8"/>
      <c r="CC703" s="8"/>
      <c r="CD703" s="8"/>
      <c r="CE703" s="8"/>
      <c r="CF703" s="8"/>
      <c r="CG703" s="8"/>
      <c r="CH703" s="8"/>
      <c r="CI703" s="8"/>
      <c r="CJ703" s="8"/>
      <c r="CK703" s="8"/>
      <c r="CL703" s="8"/>
      <c r="CM703" s="15"/>
      <c r="CN703" s="15"/>
      <c r="CO703" s="15"/>
      <c r="CP703" s="15"/>
    </row>
    <row r="704" ht="14.25" customHeight="1">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c r="BC704" s="15"/>
      <c r="BD704" s="15"/>
      <c r="BE704" s="15"/>
      <c r="BF704" s="15"/>
      <c r="BG704" s="15"/>
      <c r="BH704" s="15"/>
      <c r="BI704" s="15"/>
      <c r="BJ704" s="15"/>
      <c r="BK704" s="15"/>
      <c r="BL704" s="15"/>
      <c r="BM704" s="15"/>
      <c r="BN704" s="15"/>
      <c r="BO704" s="15"/>
      <c r="BP704" s="15"/>
      <c r="BQ704" s="15"/>
      <c r="BR704" s="15"/>
      <c r="BS704" s="15"/>
      <c r="BT704" s="15"/>
      <c r="BU704" s="15"/>
      <c r="BV704" s="15"/>
      <c r="BW704" s="15"/>
      <c r="BX704" s="15"/>
      <c r="BY704" s="15"/>
      <c r="BZ704" s="15"/>
      <c r="CA704" s="8"/>
      <c r="CB704" s="8"/>
      <c r="CC704" s="8"/>
      <c r="CD704" s="8"/>
      <c r="CE704" s="8"/>
      <c r="CF704" s="8"/>
      <c r="CG704" s="8"/>
      <c r="CH704" s="8"/>
      <c r="CI704" s="8"/>
      <c r="CJ704" s="8"/>
      <c r="CK704" s="8"/>
      <c r="CL704" s="8"/>
      <c r="CM704" s="15"/>
      <c r="CN704" s="15"/>
      <c r="CO704" s="15"/>
      <c r="CP704" s="15"/>
    </row>
    <row r="705" ht="14.25" customHeight="1">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5"/>
      <c r="BC705" s="15"/>
      <c r="BD705" s="15"/>
      <c r="BE705" s="15"/>
      <c r="BF705" s="15"/>
      <c r="BG705" s="15"/>
      <c r="BH705" s="15"/>
      <c r="BI705" s="15"/>
      <c r="BJ705" s="15"/>
      <c r="BK705" s="15"/>
      <c r="BL705" s="15"/>
      <c r="BM705" s="15"/>
      <c r="BN705" s="15"/>
      <c r="BO705" s="15"/>
      <c r="BP705" s="15"/>
      <c r="BQ705" s="15"/>
      <c r="BR705" s="15"/>
      <c r="BS705" s="15"/>
      <c r="BT705" s="15"/>
      <c r="BU705" s="15"/>
      <c r="BV705" s="15"/>
      <c r="BW705" s="15"/>
      <c r="BX705" s="15"/>
      <c r="BY705" s="15"/>
      <c r="BZ705" s="15"/>
      <c r="CA705" s="8"/>
      <c r="CB705" s="8"/>
      <c r="CC705" s="8"/>
      <c r="CD705" s="8"/>
      <c r="CE705" s="8"/>
      <c r="CF705" s="8"/>
      <c r="CG705" s="8"/>
      <c r="CH705" s="8"/>
      <c r="CI705" s="8"/>
      <c r="CJ705" s="8"/>
      <c r="CK705" s="8"/>
      <c r="CL705" s="8"/>
      <c r="CM705" s="15"/>
      <c r="CN705" s="15"/>
      <c r="CO705" s="15"/>
      <c r="CP705" s="15"/>
    </row>
    <row r="706" ht="14.25" customHeight="1">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c r="BC706" s="15"/>
      <c r="BD706" s="15"/>
      <c r="BE706" s="15"/>
      <c r="BF706" s="15"/>
      <c r="BG706" s="15"/>
      <c r="BH706" s="15"/>
      <c r="BI706" s="15"/>
      <c r="BJ706" s="15"/>
      <c r="BK706" s="15"/>
      <c r="BL706" s="15"/>
      <c r="BM706" s="15"/>
      <c r="BN706" s="15"/>
      <c r="BO706" s="15"/>
      <c r="BP706" s="15"/>
      <c r="BQ706" s="15"/>
      <c r="BR706" s="15"/>
      <c r="BS706" s="15"/>
      <c r="BT706" s="15"/>
      <c r="BU706" s="15"/>
      <c r="BV706" s="15"/>
      <c r="BW706" s="15"/>
      <c r="BX706" s="15"/>
      <c r="BY706" s="15"/>
      <c r="BZ706" s="15"/>
      <c r="CA706" s="8"/>
      <c r="CB706" s="8"/>
      <c r="CC706" s="8"/>
      <c r="CD706" s="8"/>
      <c r="CE706" s="8"/>
      <c r="CF706" s="8"/>
      <c r="CG706" s="8"/>
      <c r="CH706" s="8"/>
      <c r="CI706" s="8"/>
      <c r="CJ706" s="8"/>
      <c r="CK706" s="8"/>
      <c r="CL706" s="8"/>
      <c r="CM706" s="15"/>
      <c r="CN706" s="15"/>
      <c r="CO706" s="15"/>
      <c r="CP706" s="15"/>
    </row>
    <row r="707" ht="14.25" customHeight="1">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c r="AA707" s="15"/>
      <c r="AB707" s="15"/>
      <c r="AC707" s="15"/>
      <c r="AD707" s="15"/>
      <c r="AE707" s="15"/>
      <c r="AF707" s="15"/>
      <c r="AG707" s="15"/>
      <c r="AH707" s="15"/>
      <c r="AI707" s="15"/>
      <c r="AJ707" s="15"/>
      <c r="AK707" s="15"/>
      <c r="AL707" s="15"/>
      <c r="AM707" s="15"/>
      <c r="AN707" s="15"/>
      <c r="AO707" s="15"/>
      <c r="AP707" s="15"/>
      <c r="AQ707" s="15"/>
      <c r="AR707" s="15"/>
      <c r="AS707" s="15"/>
      <c r="AT707" s="15"/>
      <c r="AU707" s="15"/>
      <c r="AV707" s="15"/>
      <c r="AW707" s="15"/>
      <c r="AX707" s="15"/>
      <c r="AY707" s="15"/>
      <c r="AZ707" s="15"/>
      <c r="BA707" s="15"/>
      <c r="BB707" s="15"/>
      <c r="BC707" s="15"/>
      <c r="BD707" s="15"/>
      <c r="BE707" s="15"/>
      <c r="BF707" s="15"/>
      <c r="BG707" s="15"/>
      <c r="BH707" s="15"/>
      <c r="BI707" s="15"/>
      <c r="BJ707" s="15"/>
      <c r="BK707" s="15"/>
      <c r="BL707" s="15"/>
      <c r="BM707" s="15"/>
      <c r="BN707" s="15"/>
      <c r="BO707" s="15"/>
      <c r="BP707" s="15"/>
      <c r="BQ707" s="15"/>
      <c r="BR707" s="15"/>
      <c r="BS707" s="15"/>
      <c r="BT707" s="15"/>
      <c r="BU707" s="15"/>
      <c r="BV707" s="15"/>
      <c r="BW707" s="15"/>
      <c r="BX707" s="15"/>
      <c r="BY707" s="15"/>
      <c r="BZ707" s="15"/>
      <c r="CA707" s="8"/>
      <c r="CB707" s="8"/>
      <c r="CC707" s="8"/>
      <c r="CD707" s="8"/>
      <c r="CE707" s="8"/>
      <c r="CF707" s="8"/>
      <c r="CG707" s="8"/>
      <c r="CH707" s="8"/>
      <c r="CI707" s="8"/>
      <c r="CJ707" s="8"/>
      <c r="CK707" s="8"/>
      <c r="CL707" s="8"/>
      <c r="CM707" s="15"/>
      <c r="CN707" s="15"/>
      <c r="CO707" s="15"/>
      <c r="CP707" s="15"/>
    </row>
    <row r="708" ht="14.25" customHeight="1">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c r="BC708" s="15"/>
      <c r="BD708" s="15"/>
      <c r="BE708" s="15"/>
      <c r="BF708" s="15"/>
      <c r="BG708" s="15"/>
      <c r="BH708" s="15"/>
      <c r="BI708" s="15"/>
      <c r="BJ708" s="15"/>
      <c r="BK708" s="15"/>
      <c r="BL708" s="15"/>
      <c r="BM708" s="15"/>
      <c r="BN708" s="15"/>
      <c r="BO708" s="15"/>
      <c r="BP708" s="15"/>
      <c r="BQ708" s="15"/>
      <c r="BR708" s="15"/>
      <c r="BS708" s="15"/>
      <c r="BT708" s="15"/>
      <c r="BU708" s="15"/>
      <c r="BV708" s="15"/>
      <c r="BW708" s="15"/>
      <c r="BX708" s="15"/>
      <c r="BY708" s="15"/>
      <c r="BZ708" s="15"/>
      <c r="CA708" s="8"/>
      <c r="CB708" s="8"/>
      <c r="CC708" s="8"/>
      <c r="CD708" s="8"/>
      <c r="CE708" s="8"/>
      <c r="CF708" s="8"/>
      <c r="CG708" s="8"/>
      <c r="CH708" s="8"/>
      <c r="CI708" s="8"/>
      <c r="CJ708" s="8"/>
      <c r="CK708" s="8"/>
      <c r="CL708" s="8"/>
      <c r="CM708" s="15"/>
      <c r="CN708" s="15"/>
      <c r="CO708" s="15"/>
      <c r="CP708" s="15"/>
    </row>
    <row r="709" ht="14.25" customHeight="1">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c r="AA709" s="15"/>
      <c r="AB709" s="15"/>
      <c r="AC709" s="15"/>
      <c r="AD709" s="15"/>
      <c r="AE709" s="15"/>
      <c r="AF709" s="15"/>
      <c r="AG709" s="15"/>
      <c r="AH709" s="15"/>
      <c r="AI709" s="15"/>
      <c r="AJ709" s="15"/>
      <c r="AK709" s="15"/>
      <c r="AL709" s="15"/>
      <c r="AM709" s="15"/>
      <c r="AN709" s="15"/>
      <c r="AO709" s="15"/>
      <c r="AP709" s="15"/>
      <c r="AQ709" s="15"/>
      <c r="AR709" s="15"/>
      <c r="AS709" s="15"/>
      <c r="AT709" s="15"/>
      <c r="AU709" s="15"/>
      <c r="AV709" s="15"/>
      <c r="AW709" s="15"/>
      <c r="AX709" s="15"/>
      <c r="AY709" s="15"/>
      <c r="AZ709" s="15"/>
      <c r="BA709" s="15"/>
      <c r="BB709" s="15"/>
      <c r="BC709" s="15"/>
      <c r="BD709" s="15"/>
      <c r="BE709" s="15"/>
      <c r="BF709" s="15"/>
      <c r="BG709" s="15"/>
      <c r="BH709" s="15"/>
      <c r="BI709" s="15"/>
      <c r="BJ709" s="15"/>
      <c r="BK709" s="15"/>
      <c r="BL709" s="15"/>
      <c r="BM709" s="15"/>
      <c r="BN709" s="15"/>
      <c r="BO709" s="15"/>
      <c r="BP709" s="15"/>
      <c r="BQ709" s="15"/>
      <c r="BR709" s="15"/>
      <c r="BS709" s="15"/>
      <c r="BT709" s="15"/>
      <c r="BU709" s="15"/>
      <c r="BV709" s="15"/>
      <c r="BW709" s="15"/>
      <c r="BX709" s="15"/>
      <c r="BY709" s="15"/>
      <c r="BZ709" s="15"/>
      <c r="CA709" s="8"/>
      <c r="CB709" s="8"/>
      <c r="CC709" s="8"/>
      <c r="CD709" s="8"/>
      <c r="CE709" s="8"/>
      <c r="CF709" s="8"/>
      <c r="CG709" s="8"/>
      <c r="CH709" s="8"/>
      <c r="CI709" s="8"/>
      <c r="CJ709" s="8"/>
      <c r="CK709" s="8"/>
      <c r="CL709" s="8"/>
      <c r="CM709" s="15"/>
      <c r="CN709" s="15"/>
      <c r="CO709" s="15"/>
      <c r="CP709" s="15"/>
    </row>
    <row r="710" ht="14.25" customHeight="1">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c r="BC710" s="15"/>
      <c r="BD710" s="15"/>
      <c r="BE710" s="15"/>
      <c r="BF710" s="15"/>
      <c r="BG710" s="15"/>
      <c r="BH710" s="15"/>
      <c r="BI710" s="15"/>
      <c r="BJ710" s="15"/>
      <c r="BK710" s="15"/>
      <c r="BL710" s="15"/>
      <c r="BM710" s="15"/>
      <c r="BN710" s="15"/>
      <c r="BO710" s="15"/>
      <c r="BP710" s="15"/>
      <c r="BQ710" s="15"/>
      <c r="BR710" s="15"/>
      <c r="BS710" s="15"/>
      <c r="BT710" s="15"/>
      <c r="BU710" s="15"/>
      <c r="BV710" s="15"/>
      <c r="BW710" s="15"/>
      <c r="BX710" s="15"/>
      <c r="BY710" s="15"/>
      <c r="BZ710" s="15"/>
      <c r="CA710" s="8"/>
      <c r="CB710" s="8"/>
      <c r="CC710" s="8"/>
      <c r="CD710" s="8"/>
      <c r="CE710" s="8"/>
      <c r="CF710" s="8"/>
      <c r="CG710" s="8"/>
      <c r="CH710" s="8"/>
      <c r="CI710" s="8"/>
      <c r="CJ710" s="8"/>
      <c r="CK710" s="8"/>
      <c r="CL710" s="8"/>
      <c r="CM710" s="15"/>
      <c r="CN710" s="15"/>
      <c r="CO710" s="15"/>
      <c r="CP710" s="15"/>
    </row>
    <row r="711" ht="14.25" customHeight="1">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c r="AA711" s="15"/>
      <c r="AB711" s="15"/>
      <c r="AC711" s="15"/>
      <c r="AD711" s="15"/>
      <c r="AE711" s="15"/>
      <c r="AF711" s="15"/>
      <c r="AG711" s="15"/>
      <c r="AH711" s="15"/>
      <c r="AI711" s="15"/>
      <c r="AJ711" s="15"/>
      <c r="AK711" s="15"/>
      <c r="AL711" s="15"/>
      <c r="AM711" s="15"/>
      <c r="AN711" s="15"/>
      <c r="AO711" s="15"/>
      <c r="AP711" s="15"/>
      <c r="AQ711" s="15"/>
      <c r="AR711" s="15"/>
      <c r="AS711" s="15"/>
      <c r="AT711" s="15"/>
      <c r="AU711" s="15"/>
      <c r="AV711" s="15"/>
      <c r="AW711" s="15"/>
      <c r="AX711" s="15"/>
      <c r="AY711" s="15"/>
      <c r="AZ711" s="15"/>
      <c r="BA711" s="15"/>
      <c r="BB711" s="15"/>
      <c r="BC711" s="15"/>
      <c r="BD711" s="15"/>
      <c r="BE711" s="15"/>
      <c r="BF711" s="15"/>
      <c r="BG711" s="15"/>
      <c r="BH711" s="15"/>
      <c r="BI711" s="15"/>
      <c r="BJ711" s="15"/>
      <c r="BK711" s="15"/>
      <c r="BL711" s="15"/>
      <c r="BM711" s="15"/>
      <c r="BN711" s="15"/>
      <c r="BO711" s="15"/>
      <c r="BP711" s="15"/>
      <c r="BQ711" s="15"/>
      <c r="BR711" s="15"/>
      <c r="BS711" s="15"/>
      <c r="BT711" s="15"/>
      <c r="BU711" s="15"/>
      <c r="BV711" s="15"/>
      <c r="BW711" s="15"/>
      <c r="BX711" s="15"/>
      <c r="BY711" s="15"/>
      <c r="BZ711" s="15"/>
      <c r="CA711" s="8"/>
      <c r="CB711" s="8"/>
      <c r="CC711" s="8"/>
      <c r="CD711" s="8"/>
      <c r="CE711" s="8"/>
      <c r="CF711" s="8"/>
      <c r="CG711" s="8"/>
      <c r="CH711" s="8"/>
      <c r="CI711" s="8"/>
      <c r="CJ711" s="8"/>
      <c r="CK711" s="8"/>
      <c r="CL711" s="8"/>
      <c r="CM711" s="15"/>
      <c r="CN711" s="15"/>
      <c r="CO711" s="15"/>
      <c r="CP711" s="15"/>
    </row>
    <row r="712" ht="14.25" customHeight="1">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c r="BC712" s="15"/>
      <c r="BD712" s="15"/>
      <c r="BE712" s="15"/>
      <c r="BF712" s="15"/>
      <c r="BG712" s="15"/>
      <c r="BH712" s="15"/>
      <c r="BI712" s="15"/>
      <c r="BJ712" s="15"/>
      <c r="BK712" s="15"/>
      <c r="BL712" s="15"/>
      <c r="BM712" s="15"/>
      <c r="BN712" s="15"/>
      <c r="BO712" s="15"/>
      <c r="BP712" s="15"/>
      <c r="BQ712" s="15"/>
      <c r="BR712" s="15"/>
      <c r="BS712" s="15"/>
      <c r="BT712" s="15"/>
      <c r="BU712" s="15"/>
      <c r="BV712" s="15"/>
      <c r="BW712" s="15"/>
      <c r="BX712" s="15"/>
      <c r="BY712" s="15"/>
      <c r="BZ712" s="15"/>
      <c r="CA712" s="8"/>
      <c r="CB712" s="8"/>
      <c r="CC712" s="8"/>
      <c r="CD712" s="8"/>
      <c r="CE712" s="8"/>
      <c r="CF712" s="8"/>
      <c r="CG712" s="8"/>
      <c r="CH712" s="8"/>
      <c r="CI712" s="8"/>
      <c r="CJ712" s="8"/>
      <c r="CK712" s="8"/>
      <c r="CL712" s="8"/>
      <c r="CM712" s="15"/>
      <c r="CN712" s="15"/>
      <c r="CO712" s="15"/>
      <c r="CP712" s="15"/>
    </row>
    <row r="713" ht="14.25" customHeight="1">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c r="AA713" s="15"/>
      <c r="AB713" s="15"/>
      <c r="AC713" s="15"/>
      <c r="AD713" s="15"/>
      <c r="AE713" s="15"/>
      <c r="AF713" s="15"/>
      <c r="AG713" s="15"/>
      <c r="AH713" s="15"/>
      <c r="AI713" s="15"/>
      <c r="AJ713" s="15"/>
      <c r="AK713" s="15"/>
      <c r="AL713" s="15"/>
      <c r="AM713" s="15"/>
      <c r="AN713" s="15"/>
      <c r="AO713" s="15"/>
      <c r="AP713" s="15"/>
      <c r="AQ713" s="15"/>
      <c r="AR713" s="15"/>
      <c r="AS713" s="15"/>
      <c r="AT713" s="15"/>
      <c r="AU713" s="15"/>
      <c r="AV713" s="15"/>
      <c r="AW713" s="15"/>
      <c r="AX713" s="15"/>
      <c r="AY713" s="15"/>
      <c r="AZ713" s="15"/>
      <c r="BA713" s="15"/>
      <c r="BB713" s="15"/>
      <c r="BC713" s="15"/>
      <c r="BD713" s="15"/>
      <c r="BE713" s="15"/>
      <c r="BF713" s="15"/>
      <c r="BG713" s="15"/>
      <c r="BH713" s="15"/>
      <c r="BI713" s="15"/>
      <c r="BJ713" s="15"/>
      <c r="BK713" s="15"/>
      <c r="BL713" s="15"/>
      <c r="BM713" s="15"/>
      <c r="BN713" s="15"/>
      <c r="BO713" s="15"/>
      <c r="BP713" s="15"/>
      <c r="BQ713" s="15"/>
      <c r="BR713" s="15"/>
      <c r="BS713" s="15"/>
      <c r="BT713" s="15"/>
      <c r="BU713" s="15"/>
      <c r="BV713" s="15"/>
      <c r="BW713" s="15"/>
      <c r="BX713" s="15"/>
      <c r="BY713" s="15"/>
      <c r="BZ713" s="15"/>
      <c r="CA713" s="8"/>
      <c r="CB713" s="8"/>
      <c r="CC713" s="8"/>
      <c r="CD713" s="8"/>
      <c r="CE713" s="8"/>
      <c r="CF713" s="8"/>
      <c r="CG713" s="8"/>
      <c r="CH713" s="8"/>
      <c r="CI713" s="8"/>
      <c r="CJ713" s="8"/>
      <c r="CK713" s="8"/>
      <c r="CL713" s="8"/>
      <c r="CM713" s="15"/>
      <c r="CN713" s="15"/>
      <c r="CO713" s="15"/>
      <c r="CP713" s="15"/>
    </row>
    <row r="714" ht="14.25" customHeight="1">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c r="BC714" s="15"/>
      <c r="BD714" s="15"/>
      <c r="BE714" s="15"/>
      <c r="BF714" s="15"/>
      <c r="BG714" s="15"/>
      <c r="BH714" s="15"/>
      <c r="BI714" s="15"/>
      <c r="BJ714" s="15"/>
      <c r="BK714" s="15"/>
      <c r="BL714" s="15"/>
      <c r="BM714" s="15"/>
      <c r="BN714" s="15"/>
      <c r="BO714" s="15"/>
      <c r="BP714" s="15"/>
      <c r="BQ714" s="15"/>
      <c r="BR714" s="15"/>
      <c r="BS714" s="15"/>
      <c r="BT714" s="15"/>
      <c r="BU714" s="15"/>
      <c r="BV714" s="15"/>
      <c r="BW714" s="15"/>
      <c r="BX714" s="15"/>
      <c r="BY714" s="15"/>
      <c r="BZ714" s="15"/>
      <c r="CA714" s="8"/>
      <c r="CB714" s="8"/>
      <c r="CC714" s="8"/>
      <c r="CD714" s="8"/>
      <c r="CE714" s="8"/>
      <c r="CF714" s="8"/>
      <c r="CG714" s="8"/>
      <c r="CH714" s="8"/>
      <c r="CI714" s="8"/>
      <c r="CJ714" s="8"/>
      <c r="CK714" s="8"/>
      <c r="CL714" s="8"/>
      <c r="CM714" s="15"/>
      <c r="CN714" s="15"/>
      <c r="CO714" s="15"/>
      <c r="CP714" s="15"/>
    </row>
    <row r="715" ht="14.25" customHeight="1">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c r="AA715" s="15"/>
      <c r="AB715" s="15"/>
      <c r="AC715" s="15"/>
      <c r="AD715" s="15"/>
      <c r="AE715" s="15"/>
      <c r="AF715" s="15"/>
      <c r="AG715" s="15"/>
      <c r="AH715" s="15"/>
      <c r="AI715" s="15"/>
      <c r="AJ715" s="15"/>
      <c r="AK715" s="15"/>
      <c r="AL715" s="15"/>
      <c r="AM715" s="15"/>
      <c r="AN715" s="15"/>
      <c r="AO715" s="15"/>
      <c r="AP715" s="15"/>
      <c r="AQ715" s="15"/>
      <c r="AR715" s="15"/>
      <c r="AS715" s="15"/>
      <c r="AT715" s="15"/>
      <c r="AU715" s="15"/>
      <c r="AV715" s="15"/>
      <c r="AW715" s="15"/>
      <c r="AX715" s="15"/>
      <c r="AY715" s="15"/>
      <c r="AZ715" s="15"/>
      <c r="BA715" s="15"/>
      <c r="BB715" s="15"/>
      <c r="BC715" s="15"/>
      <c r="BD715" s="15"/>
      <c r="BE715" s="15"/>
      <c r="BF715" s="15"/>
      <c r="BG715" s="15"/>
      <c r="BH715" s="15"/>
      <c r="BI715" s="15"/>
      <c r="BJ715" s="15"/>
      <c r="BK715" s="15"/>
      <c r="BL715" s="15"/>
      <c r="BM715" s="15"/>
      <c r="BN715" s="15"/>
      <c r="BO715" s="15"/>
      <c r="BP715" s="15"/>
      <c r="BQ715" s="15"/>
      <c r="BR715" s="15"/>
      <c r="BS715" s="15"/>
      <c r="BT715" s="15"/>
      <c r="BU715" s="15"/>
      <c r="BV715" s="15"/>
      <c r="BW715" s="15"/>
      <c r="BX715" s="15"/>
      <c r="BY715" s="15"/>
      <c r="BZ715" s="15"/>
      <c r="CA715" s="8"/>
      <c r="CB715" s="8"/>
      <c r="CC715" s="8"/>
      <c r="CD715" s="8"/>
      <c r="CE715" s="8"/>
      <c r="CF715" s="8"/>
      <c r="CG715" s="8"/>
      <c r="CH715" s="8"/>
      <c r="CI715" s="8"/>
      <c r="CJ715" s="8"/>
      <c r="CK715" s="8"/>
      <c r="CL715" s="8"/>
      <c r="CM715" s="15"/>
      <c r="CN715" s="15"/>
      <c r="CO715" s="15"/>
      <c r="CP715" s="15"/>
    </row>
    <row r="716" ht="14.25" customHeight="1">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c r="BC716" s="15"/>
      <c r="BD716" s="15"/>
      <c r="BE716" s="15"/>
      <c r="BF716" s="15"/>
      <c r="BG716" s="15"/>
      <c r="BH716" s="15"/>
      <c r="BI716" s="15"/>
      <c r="BJ716" s="15"/>
      <c r="BK716" s="15"/>
      <c r="BL716" s="15"/>
      <c r="BM716" s="15"/>
      <c r="BN716" s="15"/>
      <c r="BO716" s="15"/>
      <c r="BP716" s="15"/>
      <c r="BQ716" s="15"/>
      <c r="BR716" s="15"/>
      <c r="BS716" s="15"/>
      <c r="BT716" s="15"/>
      <c r="BU716" s="15"/>
      <c r="BV716" s="15"/>
      <c r="BW716" s="15"/>
      <c r="BX716" s="15"/>
      <c r="BY716" s="15"/>
      <c r="BZ716" s="15"/>
      <c r="CA716" s="8"/>
      <c r="CB716" s="8"/>
      <c r="CC716" s="8"/>
      <c r="CD716" s="8"/>
      <c r="CE716" s="8"/>
      <c r="CF716" s="8"/>
      <c r="CG716" s="8"/>
      <c r="CH716" s="8"/>
      <c r="CI716" s="8"/>
      <c r="CJ716" s="8"/>
      <c r="CK716" s="8"/>
      <c r="CL716" s="8"/>
      <c r="CM716" s="15"/>
      <c r="CN716" s="15"/>
      <c r="CO716" s="15"/>
      <c r="CP716" s="15"/>
    </row>
    <row r="717" ht="14.25" customHeight="1">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c r="AA717" s="15"/>
      <c r="AB717" s="15"/>
      <c r="AC717" s="15"/>
      <c r="AD717" s="15"/>
      <c r="AE717" s="15"/>
      <c r="AF717" s="15"/>
      <c r="AG717" s="15"/>
      <c r="AH717" s="15"/>
      <c r="AI717" s="15"/>
      <c r="AJ717" s="15"/>
      <c r="AK717" s="15"/>
      <c r="AL717" s="15"/>
      <c r="AM717" s="15"/>
      <c r="AN717" s="15"/>
      <c r="AO717" s="15"/>
      <c r="AP717" s="15"/>
      <c r="AQ717" s="15"/>
      <c r="AR717" s="15"/>
      <c r="AS717" s="15"/>
      <c r="AT717" s="15"/>
      <c r="AU717" s="15"/>
      <c r="AV717" s="15"/>
      <c r="AW717" s="15"/>
      <c r="AX717" s="15"/>
      <c r="AY717" s="15"/>
      <c r="AZ717" s="15"/>
      <c r="BA717" s="15"/>
      <c r="BB717" s="15"/>
      <c r="BC717" s="15"/>
      <c r="BD717" s="15"/>
      <c r="BE717" s="15"/>
      <c r="BF717" s="15"/>
      <c r="BG717" s="15"/>
      <c r="BH717" s="15"/>
      <c r="BI717" s="15"/>
      <c r="BJ717" s="15"/>
      <c r="BK717" s="15"/>
      <c r="BL717" s="15"/>
      <c r="BM717" s="15"/>
      <c r="BN717" s="15"/>
      <c r="BO717" s="15"/>
      <c r="BP717" s="15"/>
      <c r="BQ717" s="15"/>
      <c r="BR717" s="15"/>
      <c r="BS717" s="15"/>
      <c r="BT717" s="15"/>
      <c r="BU717" s="15"/>
      <c r="BV717" s="15"/>
      <c r="BW717" s="15"/>
      <c r="BX717" s="15"/>
      <c r="BY717" s="15"/>
      <c r="BZ717" s="15"/>
      <c r="CA717" s="8"/>
      <c r="CB717" s="8"/>
      <c r="CC717" s="8"/>
      <c r="CD717" s="8"/>
      <c r="CE717" s="8"/>
      <c r="CF717" s="8"/>
      <c r="CG717" s="8"/>
      <c r="CH717" s="8"/>
      <c r="CI717" s="8"/>
      <c r="CJ717" s="8"/>
      <c r="CK717" s="8"/>
      <c r="CL717" s="8"/>
      <c r="CM717" s="15"/>
      <c r="CN717" s="15"/>
      <c r="CO717" s="15"/>
      <c r="CP717" s="15"/>
    </row>
    <row r="718" ht="14.25" customHeight="1">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c r="BC718" s="15"/>
      <c r="BD718" s="15"/>
      <c r="BE718" s="15"/>
      <c r="BF718" s="15"/>
      <c r="BG718" s="15"/>
      <c r="BH718" s="15"/>
      <c r="BI718" s="15"/>
      <c r="BJ718" s="15"/>
      <c r="BK718" s="15"/>
      <c r="BL718" s="15"/>
      <c r="BM718" s="15"/>
      <c r="BN718" s="15"/>
      <c r="BO718" s="15"/>
      <c r="BP718" s="15"/>
      <c r="BQ718" s="15"/>
      <c r="BR718" s="15"/>
      <c r="BS718" s="15"/>
      <c r="BT718" s="15"/>
      <c r="BU718" s="15"/>
      <c r="BV718" s="15"/>
      <c r="BW718" s="15"/>
      <c r="BX718" s="15"/>
      <c r="BY718" s="15"/>
      <c r="BZ718" s="15"/>
      <c r="CA718" s="8"/>
      <c r="CB718" s="8"/>
      <c r="CC718" s="8"/>
      <c r="CD718" s="8"/>
      <c r="CE718" s="8"/>
      <c r="CF718" s="8"/>
      <c r="CG718" s="8"/>
      <c r="CH718" s="8"/>
      <c r="CI718" s="8"/>
      <c r="CJ718" s="8"/>
      <c r="CK718" s="8"/>
      <c r="CL718" s="8"/>
      <c r="CM718" s="15"/>
      <c r="CN718" s="15"/>
      <c r="CO718" s="15"/>
      <c r="CP718" s="15"/>
    </row>
    <row r="719" ht="14.25" customHeight="1">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5"/>
      <c r="BC719" s="15"/>
      <c r="BD719" s="15"/>
      <c r="BE719" s="15"/>
      <c r="BF719" s="15"/>
      <c r="BG719" s="15"/>
      <c r="BH719" s="15"/>
      <c r="BI719" s="15"/>
      <c r="BJ719" s="15"/>
      <c r="BK719" s="15"/>
      <c r="BL719" s="15"/>
      <c r="BM719" s="15"/>
      <c r="BN719" s="15"/>
      <c r="BO719" s="15"/>
      <c r="BP719" s="15"/>
      <c r="BQ719" s="15"/>
      <c r="BR719" s="15"/>
      <c r="BS719" s="15"/>
      <c r="BT719" s="15"/>
      <c r="BU719" s="15"/>
      <c r="BV719" s="15"/>
      <c r="BW719" s="15"/>
      <c r="BX719" s="15"/>
      <c r="BY719" s="15"/>
      <c r="BZ719" s="15"/>
      <c r="CA719" s="8"/>
      <c r="CB719" s="8"/>
      <c r="CC719" s="8"/>
      <c r="CD719" s="8"/>
      <c r="CE719" s="8"/>
      <c r="CF719" s="8"/>
      <c r="CG719" s="8"/>
      <c r="CH719" s="8"/>
      <c r="CI719" s="8"/>
      <c r="CJ719" s="8"/>
      <c r="CK719" s="8"/>
      <c r="CL719" s="8"/>
      <c r="CM719" s="15"/>
      <c r="CN719" s="15"/>
      <c r="CO719" s="15"/>
      <c r="CP719" s="15"/>
    </row>
    <row r="720" ht="14.25" customHeight="1">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c r="BC720" s="15"/>
      <c r="BD720" s="15"/>
      <c r="BE720" s="15"/>
      <c r="BF720" s="15"/>
      <c r="BG720" s="15"/>
      <c r="BH720" s="15"/>
      <c r="BI720" s="15"/>
      <c r="BJ720" s="15"/>
      <c r="BK720" s="15"/>
      <c r="BL720" s="15"/>
      <c r="BM720" s="15"/>
      <c r="BN720" s="15"/>
      <c r="BO720" s="15"/>
      <c r="BP720" s="15"/>
      <c r="BQ720" s="15"/>
      <c r="BR720" s="15"/>
      <c r="BS720" s="15"/>
      <c r="BT720" s="15"/>
      <c r="BU720" s="15"/>
      <c r="BV720" s="15"/>
      <c r="BW720" s="15"/>
      <c r="BX720" s="15"/>
      <c r="BY720" s="15"/>
      <c r="BZ720" s="15"/>
      <c r="CA720" s="8"/>
      <c r="CB720" s="8"/>
      <c r="CC720" s="8"/>
      <c r="CD720" s="8"/>
      <c r="CE720" s="8"/>
      <c r="CF720" s="8"/>
      <c r="CG720" s="8"/>
      <c r="CH720" s="8"/>
      <c r="CI720" s="8"/>
      <c r="CJ720" s="8"/>
      <c r="CK720" s="8"/>
      <c r="CL720" s="8"/>
      <c r="CM720" s="15"/>
      <c r="CN720" s="15"/>
      <c r="CO720" s="15"/>
      <c r="CP720" s="15"/>
    </row>
    <row r="721" ht="14.25" customHeight="1">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5"/>
      <c r="BC721" s="15"/>
      <c r="BD721" s="15"/>
      <c r="BE721" s="15"/>
      <c r="BF721" s="15"/>
      <c r="BG721" s="15"/>
      <c r="BH721" s="15"/>
      <c r="BI721" s="15"/>
      <c r="BJ721" s="15"/>
      <c r="BK721" s="15"/>
      <c r="BL721" s="15"/>
      <c r="BM721" s="15"/>
      <c r="BN721" s="15"/>
      <c r="BO721" s="15"/>
      <c r="BP721" s="15"/>
      <c r="BQ721" s="15"/>
      <c r="BR721" s="15"/>
      <c r="BS721" s="15"/>
      <c r="BT721" s="15"/>
      <c r="BU721" s="15"/>
      <c r="BV721" s="15"/>
      <c r="BW721" s="15"/>
      <c r="BX721" s="15"/>
      <c r="BY721" s="15"/>
      <c r="BZ721" s="15"/>
      <c r="CA721" s="8"/>
      <c r="CB721" s="8"/>
      <c r="CC721" s="8"/>
      <c r="CD721" s="8"/>
      <c r="CE721" s="8"/>
      <c r="CF721" s="8"/>
      <c r="CG721" s="8"/>
      <c r="CH721" s="8"/>
      <c r="CI721" s="8"/>
      <c r="CJ721" s="8"/>
      <c r="CK721" s="8"/>
      <c r="CL721" s="8"/>
      <c r="CM721" s="15"/>
      <c r="CN721" s="15"/>
      <c r="CO721" s="15"/>
      <c r="CP721" s="15"/>
    </row>
    <row r="722" ht="14.25" customHeight="1">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c r="AA722" s="15"/>
      <c r="AB722" s="15"/>
      <c r="AC722" s="15"/>
      <c r="AD722" s="15"/>
      <c r="AE722" s="15"/>
      <c r="AF722" s="15"/>
      <c r="AG722" s="15"/>
      <c r="AH722" s="15"/>
      <c r="AI722" s="15"/>
      <c r="AJ722" s="15"/>
      <c r="AK722" s="15"/>
      <c r="AL722" s="15"/>
      <c r="AM722" s="15"/>
      <c r="AN722" s="15"/>
      <c r="AO722" s="15"/>
      <c r="AP722" s="15"/>
      <c r="AQ722" s="15"/>
      <c r="AR722" s="15"/>
      <c r="AS722" s="15"/>
      <c r="AT722" s="15"/>
      <c r="AU722" s="15"/>
      <c r="AV722" s="15"/>
      <c r="AW722" s="15"/>
      <c r="AX722" s="15"/>
      <c r="AY722" s="15"/>
      <c r="AZ722" s="15"/>
      <c r="BA722" s="15"/>
      <c r="BB722" s="15"/>
      <c r="BC722" s="15"/>
      <c r="BD722" s="15"/>
      <c r="BE722" s="15"/>
      <c r="BF722" s="15"/>
      <c r="BG722" s="15"/>
      <c r="BH722" s="15"/>
      <c r="BI722" s="15"/>
      <c r="BJ722" s="15"/>
      <c r="BK722" s="15"/>
      <c r="BL722" s="15"/>
      <c r="BM722" s="15"/>
      <c r="BN722" s="15"/>
      <c r="BO722" s="15"/>
      <c r="BP722" s="15"/>
      <c r="BQ722" s="15"/>
      <c r="BR722" s="15"/>
      <c r="BS722" s="15"/>
      <c r="BT722" s="15"/>
      <c r="BU722" s="15"/>
      <c r="BV722" s="15"/>
      <c r="BW722" s="15"/>
      <c r="BX722" s="15"/>
      <c r="BY722" s="15"/>
      <c r="BZ722" s="15"/>
      <c r="CA722" s="8"/>
      <c r="CB722" s="8"/>
      <c r="CC722" s="8"/>
      <c r="CD722" s="8"/>
      <c r="CE722" s="8"/>
      <c r="CF722" s="8"/>
      <c r="CG722" s="8"/>
      <c r="CH722" s="8"/>
      <c r="CI722" s="8"/>
      <c r="CJ722" s="8"/>
      <c r="CK722" s="8"/>
      <c r="CL722" s="8"/>
      <c r="CM722" s="15"/>
      <c r="CN722" s="15"/>
      <c r="CO722" s="15"/>
      <c r="CP722" s="15"/>
    </row>
    <row r="723" ht="14.25" customHeight="1">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c r="AA723" s="15"/>
      <c r="AB723" s="15"/>
      <c r="AC723" s="15"/>
      <c r="AD723" s="15"/>
      <c r="AE723" s="15"/>
      <c r="AF723" s="15"/>
      <c r="AG723" s="15"/>
      <c r="AH723" s="15"/>
      <c r="AI723" s="15"/>
      <c r="AJ723" s="15"/>
      <c r="AK723" s="15"/>
      <c r="AL723" s="15"/>
      <c r="AM723" s="15"/>
      <c r="AN723" s="15"/>
      <c r="AO723" s="15"/>
      <c r="AP723" s="15"/>
      <c r="AQ723" s="15"/>
      <c r="AR723" s="15"/>
      <c r="AS723" s="15"/>
      <c r="AT723" s="15"/>
      <c r="AU723" s="15"/>
      <c r="AV723" s="15"/>
      <c r="AW723" s="15"/>
      <c r="AX723" s="15"/>
      <c r="AY723" s="15"/>
      <c r="AZ723" s="15"/>
      <c r="BA723" s="15"/>
      <c r="BB723" s="15"/>
      <c r="BC723" s="15"/>
      <c r="BD723" s="15"/>
      <c r="BE723" s="15"/>
      <c r="BF723" s="15"/>
      <c r="BG723" s="15"/>
      <c r="BH723" s="15"/>
      <c r="BI723" s="15"/>
      <c r="BJ723" s="15"/>
      <c r="BK723" s="15"/>
      <c r="BL723" s="15"/>
      <c r="BM723" s="15"/>
      <c r="BN723" s="15"/>
      <c r="BO723" s="15"/>
      <c r="BP723" s="15"/>
      <c r="BQ723" s="15"/>
      <c r="BR723" s="15"/>
      <c r="BS723" s="15"/>
      <c r="BT723" s="15"/>
      <c r="BU723" s="15"/>
      <c r="BV723" s="15"/>
      <c r="BW723" s="15"/>
      <c r="BX723" s="15"/>
      <c r="BY723" s="15"/>
      <c r="BZ723" s="15"/>
      <c r="CA723" s="8"/>
      <c r="CB723" s="8"/>
      <c r="CC723" s="8"/>
      <c r="CD723" s="8"/>
      <c r="CE723" s="8"/>
      <c r="CF723" s="8"/>
      <c r="CG723" s="8"/>
      <c r="CH723" s="8"/>
      <c r="CI723" s="8"/>
      <c r="CJ723" s="8"/>
      <c r="CK723" s="8"/>
      <c r="CL723" s="8"/>
      <c r="CM723" s="15"/>
      <c r="CN723" s="15"/>
      <c r="CO723" s="15"/>
      <c r="CP723" s="15"/>
    </row>
    <row r="724" ht="14.25" customHeight="1">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15"/>
      <c r="AO724" s="15"/>
      <c r="AP724" s="15"/>
      <c r="AQ724" s="15"/>
      <c r="AR724" s="15"/>
      <c r="AS724" s="15"/>
      <c r="AT724" s="15"/>
      <c r="AU724" s="15"/>
      <c r="AV724" s="15"/>
      <c r="AW724" s="15"/>
      <c r="AX724" s="15"/>
      <c r="AY724" s="15"/>
      <c r="AZ724" s="15"/>
      <c r="BA724" s="15"/>
      <c r="BB724" s="15"/>
      <c r="BC724" s="15"/>
      <c r="BD724" s="15"/>
      <c r="BE724" s="15"/>
      <c r="BF724" s="15"/>
      <c r="BG724" s="15"/>
      <c r="BH724" s="15"/>
      <c r="BI724" s="15"/>
      <c r="BJ724" s="15"/>
      <c r="BK724" s="15"/>
      <c r="BL724" s="15"/>
      <c r="BM724" s="15"/>
      <c r="BN724" s="15"/>
      <c r="BO724" s="15"/>
      <c r="BP724" s="15"/>
      <c r="BQ724" s="15"/>
      <c r="BR724" s="15"/>
      <c r="BS724" s="15"/>
      <c r="BT724" s="15"/>
      <c r="BU724" s="15"/>
      <c r="BV724" s="15"/>
      <c r="BW724" s="15"/>
      <c r="BX724" s="15"/>
      <c r="BY724" s="15"/>
      <c r="BZ724" s="15"/>
      <c r="CA724" s="8"/>
      <c r="CB724" s="8"/>
      <c r="CC724" s="8"/>
      <c r="CD724" s="8"/>
      <c r="CE724" s="8"/>
      <c r="CF724" s="8"/>
      <c r="CG724" s="8"/>
      <c r="CH724" s="8"/>
      <c r="CI724" s="8"/>
      <c r="CJ724" s="8"/>
      <c r="CK724" s="8"/>
      <c r="CL724" s="8"/>
      <c r="CM724" s="15"/>
      <c r="CN724" s="15"/>
      <c r="CO724" s="15"/>
      <c r="CP724" s="15"/>
    </row>
    <row r="725" ht="14.25" customHeight="1">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c r="AA725" s="15"/>
      <c r="AB725" s="15"/>
      <c r="AC725" s="15"/>
      <c r="AD725" s="15"/>
      <c r="AE725" s="15"/>
      <c r="AF725" s="15"/>
      <c r="AG725" s="15"/>
      <c r="AH725" s="15"/>
      <c r="AI725" s="15"/>
      <c r="AJ725" s="15"/>
      <c r="AK725" s="15"/>
      <c r="AL725" s="15"/>
      <c r="AM725" s="15"/>
      <c r="AN725" s="15"/>
      <c r="AO725" s="15"/>
      <c r="AP725" s="15"/>
      <c r="AQ725" s="15"/>
      <c r="AR725" s="15"/>
      <c r="AS725" s="15"/>
      <c r="AT725" s="15"/>
      <c r="AU725" s="15"/>
      <c r="AV725" s="15"/>
      <c r="AW725" s="15"/>
      <c r="AX725" s="15"/>
      <c r="AY725" s="15"/>
      <c r="AZ725" s="15"/>
      <c r="BA725" s="15"/>
      <c r="BB725" s="15"/>
      <c r="BC725" s="15"/>
      <c r="BD725" s="15"/>
      <c r="BE725" s="15"/>
      <c r="BF725" s="15"/>
      <c r="BG725" s="15"/>
      <c r="BH725" s="15"/>
      <c r="BI725" s="15"/>
      <c r="BJ725" s="15"/>
      <c r="BK725" s="15"/>
      <c r="BL725" s="15"/>
      <c r="BM725" s="15"/>
      <c r="BN725" s="15"/>
      <c r="BO725" s="15"/>
      <c r="BP725" s="15"/>
      <c r="BQ725" s="15"/>
      <c r="BR725" s="15"/>
      <c r="BS725" s="15"/>
      <c r="BT725" s="15"/>
      <c r="BU725" s="15"/>
      <c r="BV725" s="15"/>
      <c r="BW725" s="15"/>
      <c r="BX725" s="15"/>
      <c r="BY725" s="15"/>
      <c r="BZ725" s="15"/>
      <c r="CA725" s="8"/>
      <c r="CB725" s="8"/>
      <c r="CC725" s="8"/>
      <c r="CD725" s="8"/>
      <c r="CE725" s="8"/>
      <c r="CF725" s="8"/>
      <c r="CG725" s="8"/>
      <c r="CH725" s="8"/>
      <c r="CI725" s="8"/>
      <c r="CJ725" s="8"/>
      <c r="CK725" s="8"/>
      <c r="CL725" s="8"/>
      <c r="CM725" s="15"/>
      <c r="CN725" s="15"/>
      <c r="CO725" s="15"/>
      <c r="CP725" s="15"/>
    </row>
    <row r="726" ht="14.25" customHeight="1">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c r="BC726" s="15"/>
      <c r="BD726" s="15"/>
      <c r="BE726" s="15"/>
      <c r="BF726" s="15"/>
      <c r="BG726" s="15"/>
      <c r="BH726" s="15"/>
      <c r="BI726" s="15"/>
      <c r="BJ726" s="15"/>
      <c r="BK726" s="15"/>
      <c r="BL726" s="15"/>
      <c r="BM726" s="15"/>
      <c r="BN726" s="15"/>
      <c r="BO726" s="15"/>
      <c r="BP726" s="15"/>
      <c r="BQ726" s="15"/>
      <c r="BR726" s="15"/>
      <c r="BS726" s="15"/>
      <c r="BT726" s="15"/>
      <c r="BU726" s="15"/>
      <c r="BV726" s="15"/>
      <c r="BW726" s="15"/>
      <c r="BX726" s="15"/>
      <c r="BY726" s="15"/>
      <c r="BZ726" s="15"/>
      <c r="CA726" s="8"/>
      <c r="CB726" s="8"/>
      <c r="CC726" s="8"/>
      <c r="CD726" s="8"/>
      <c r="CE726" s="8"/>
      <c r="CF726" s="8"/>
      <c r="CG726" s="8"/>
      <c r="CH726" s="8"/>
      <c r="CI726" s="8"/>
      <c r="CJ726" s="8"/>
      <c r="CK726" s="8"/>
      <c r="CL726" s="8"/>
      <c r="CM726" s="15"/>
      <c r="CN726" s="15"/>
      <c r="CO726" s="15"/>
      <c r="CP726" s="15"/>
    </row>
    <row r="727" ht="14.25" customHeight="1">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c r="AA727" s="15"/>
      <c r="AB727" s="15"/>
      <c r="AC727" s="15"/>
      <c r="AD727" s="15"/>
      <c r="AE727" s="15"/>
      <c r="AF727" s="15"/>
      <c r="AG727" s="15"/>
      <c r="AH727" s="15"/>
      <c r="AI727" s="15"/>
      <c r="AJ727" s="15"/>
      <c r="AK727" s="15"/>
      <c r="AL727" s="15"/>
      <c r="AM727" s="15"/>
      <c r="AN727" s="15"/>
      <c r="AO727" s="15"/>
      <c r="AP727" s="15"/>
      <c r="AQ727" s="15"/>
      <c r="AR727" s="15"/>
      <c r="AS727" s="15"/>
      <c r="AT727" s="15"/>
      <c r="AU727" s="15"/>
      <c r="AV727" s="15"/>
      <c r="AW727" s="15"/>
      <c r="AX727" s="15"/>
      <c r="AY727" s="15"/>
      <c r="AZ727" s="15"/>
      <c r="BA727" s="15"/>
      <c r="BB727" s="15"/>
      <c r="BC727" s="15"/>
      <c r="BD727" s="15"/>
      <c r="BE727" s="15"/>
      <c r="BF727" s="15"/>
      <c r="BG727" s="15"/>
      <c r="BH727" s="15"/>
      <c r="BI727" s="15"/>
      <c r="BJ727" s="15"/>
      <c r="BK727" s="15"/>
      <c r="BL727" s="15"/>
      <c r="BM727" s="15"/>
      <c r="BN727" s="15"/>
      <c r="BO727" s="15"/>
      <c r="BP727" s="15"/>
      <c r="BQ727" s="15"/>
      <c r="BR727" s="15"/>
      <c r="BS727" s="15"/>
      <c r="BT727" s="15"/>
      <c r="BU727" s="15"/>
      <c r="BV727" s="15"/>
      <c r="BW727" s="15"/>
      <c r="BX727" s="15"/>
      <c r="BY727" s="15"/>
      <c r="BZ727" s="15"/>
      <c r="CA727" s="8"/>
      <c r="CB727" s="8"/>
      <c r="CC727" s="8"/>
      <c r="CD727" s="8"/>
      <c r="CE727" s="8"/>
      <c r="CF727" s="8"/>
      <c r="CG727" s="8"/>
      <c r="CH727" s="8"/>
      <c r="CI727" s="8"/>
      <c r="CJ727" s="8"/>
      <c r="CK727" s="8"/>
      <c r="CL727" s="8"/>
      <c r="CM727" s="15"/>
      <c r="CN727" s="15"/>
      <c r="CO727" s="15"/>
      <c r="CP727" s="15"/>
    </row>
    <row r="728" ht="14.25" customHeight="1">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c r="BC728" s="15"/>
      <c r="BD728" s="15"/>
      <c r="BE728" s="15"/>
      <c r="BF728" s="15"/>
      <c r="BG728" s="15"/>
      <c r="BH728" s="15"/>
      <c r="BI728" s="15"/>
      <c r="BJ728" s="15"/>
      <c r="BK728" s="15"/>
      <c r="BL728" s="15"/>
      <c r="BM728" s="15"/>
      <c r="BN728" s="15"/>
      <c r="BO728" s="15"/>
      <c r="BP728" s="15"/>
      <c r="BQ728" s="15"/>
      <c r="BR728" s="15"/>
      <c r="BS728" s="15"/>
      <c r="BT728" s="15"/>
      <c r="BU728" s="15"/>
      <c r="BV728" s="15"/>
      <c r="BW728" s="15"/>
      <c r="BX728" s="15"/>
      <c r="BY728" s="15"/>
      <c r="BZ728" s="15"/>
      <c r="CA728" s="8"/>
      <c r="CB728" s="8"/>
      <c r="CC728" s="8"/>
      <c r="CD728" s="8"/>
      <c r="CE728" s="8"/>
      <c r="CF728" s="8"/>
      <c r="CG728" s="8"/>
      <c r="CH728" s="8"/>
      <c r="CI728" s="8"/>
      <c r="CJ728" s="8"/>
      <c r="CK728" s="8"/>
      <c r="CL728" s="8"/>
      <c r="CM728" s="15"/>
      <c r="CN728" s="15"/>
      <c r="CO728" s="15"/>
      <c r="CP728" s="15"/>
    </row>
    <row r="729" ht="14.25" customHeight="1">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c r="AA729" s="15"/>
      <c r="AB729" s="15"/>
      <c r="AC729" s="15"/>
      <c r="AD729" s="15"/>
      <c r="AE729" s="15"/>
      <c r="AF729" s="15"/>
      <c r="AG729" s="15"/>
      <c r="AH729" s="15"/>
      <c r="AI729" s="15"/>
      <c r="AJ729" s="15"/>
      <c r="AK729" s="15"/>
      <c r="AL729" s="15"/>
      <c r="AM729" s="15"/>
      <c r="AN729" s="15"/>
      <c r="AO729" s="15"/>
      <c r="AP729" s="15"/>
      <c r="AQ729" s="15"/>
      <c r="AR729" s="15"/>
      <c r="AS729" s="15"/>
      <c r="AT729" s="15"/>
      <c r="AU729" s="15"/>
      <c r="AV729" s="15"/>
      <c r="AW729" s="15"/>
      <c r="AX729" s="15"/>
      <c r="AY729" s="15"/>
      <c r="AZ729" s="15"/>
      <c r="BA729" s="15"/>
      <c r="BB729" s="15"/>
      <c r="BC729" s="15"/>
      <c r="BD729" s="15"/>
      <c r="BE729" s="15"/>
      <c r="BF729" s="15"/>
      <c r="BG729" s="15"/>
      <c r="BH729" s="15"/>
      <c r="BI729" s="15"/>
      <c r="BJ729" s="15"/>
      <c r="BK729" s="15"/>
      <c r="BL729" s="15"/>
      <c r="BM729" s="15"/>
      <c r="BN729" s="15"/>
      <c r="BO729" s="15"/>
      <c r="BP729" s="15"/>
      <c r="BQ729" s="15"/>
      <c r="BR729" s="15"/>
      <c r="BS729" s="15"/>
      <c r="BT729" s="15"/>
      <c r="BU729" s="15"/>
      <c r="BV729" s="15"/>
      <c r="BW729" s="15"/>
      <c r="BX729" s="15"/>
      <c r="BY729" s="15"/>
      <c r="BZ729" s="15"/>
      <c r="CA729" s="8"/>
      <c r="CB729" s="8"/>
      <c r="CC729" s="8"/>
      <c r="CD729" s="8"/>
      <c r="CE729" s="8"/>
      <c r="CF729" s="8"/>
      <c r="CG729" s="8"/>
      <c r="CH729" s="8"/>
      <c r="CI729" s="8"/>
      <c r="CJ729" s="8"/>
      <c r="CK729" s="8"/>
      <c r="CL729" s="8"/>
      <c r="CM729" s="15"/>
      <c r="CN729" s="15"/>
      <c r="CO729" s="15"/>
      <c r="CP729" s="15"/>
    </row>
    <row r="730" ht="14.25" customHeight="1">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c r="BC730" s="15"/>
      <c r="BD730" s="15"/>
      <c r="BE730" s="15"/>
      <c r="BF730" s="15"/>
      <c r="BG730" s="15"/>
      <c r="BH730" s="15"/>
      <c r="BI730" s="15"/>
      <c r="BJ730" s="15"/>
      <c r="BK730" s="15"/>
      <c r="BL730" s="15"/>
      <c r="BM730" s="15"/>
      <c r="BN730" s="15"/>
      <c r="BO730" s="15"/>
      <c r="BP730" s="15"/>
      <c r="BQ730" s="15"/>
      <c r="BR730" s="15"/>
      <c r="BS730" s="15"/>
      <c r="BT730" s="15"/>
      <c r="BU730" s="15"/>
      <c r="BV730" s="15"/>
      <c r="BW730" s="15"/>
      <c r="BX730" s="15"/>
      <c r="BY730" s="15"/>
      <c r="BZ730" s="15"/>
      <c r="CA730" s="8"/>
      <c r="CB730" s="8"/>
      <c r="CC730" s="8"/>
      <c r="CD730" s="8"/>
      <c r="CE730" s="8"/>
      <c r="CF730" s="8"/>
      <c r="CG730" s="8"/>
      <c r="CH730" s="8"/>
      <c r="CI730" s="8"/>
      <c r="CJ730" s="8"/>
      <c r="CK730" s="8"/>
      <c r="CL730" s="8"/>
      <c r="CM730" s="15"/>
      <c r="CN730" s="15"/>
      <c r="CO730" s="15"/>
      <c r="CP730" s="15"/>
    </row>
    <row r="731" ht="14.25" customHeight="1">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c r="AA731" s="15"/>
      <c r="AB731" s="15"/>
      <c r="AC731" s="15"/>
      <c r="AD731" s="15"/>
      <c r="AE731" s="15"/>
      <c r="AF731" s="15"/>
      <c r="AG731" s="15"/>
      <c r="AH731" s="15"/>
      <c r="AI731" s="15"/>
      <c r="AJ731" s="15"/>
      <c r="AK731" s="15"/>
      <c r="AL731" s="15"/>
      <c r="AM731" s="15"/>
      <c r="AN731" s="15"/>
      <c r="AO731" s="15"/>
      <c r="AP731" s="15"/>
      <c r="AQ731" s="15"/>
      <c r="AR731" s="15"/>
      <c r="AS731" s="15"/>
      <c r="AT731" s="15"/>
      <c r="AU731" s="15"/>
      <c r="AV731" s="15"/>
      <c r="AW731" s="15"/>
      <c r="AX731" s="15"/>
      <c r="AY731" s="15"/>
      <c r="AZ731" s="15"/>
      <c r="BA731" s="15"/>
      <c r="BB731" s="15"/>
      <c r="BC731" s="15"/>
      <c r="BD731" s="15"/>
      <c r="BE731" s="15"/>
      <c r="BF731" s="15"/>
      <c r="BG731" s="15"/>
      <c r="BH731" s="15"/>
      <c r="BI731" s="15"/>
      <c r="BJ731" s="15"/>
      <c r="BK731" s="15"/>
      <c r="BL731" s="15"/>
      <c r="BM731" s="15"/>
      <c r="BN731" s="15"/>
      <c r="BO731" s="15"/>
      <c r="BP731" s="15"/>
      <c r="BQ731" s="15"/>
      <c r="BR731" s="15"/>
      <c r="BS731" s="15"/>
      <c r="BT731" s="15"/>
      <c r="BU731" s="15"/>
      <c r="BV731" s="15"/>
      <c r="BW731" s="15"/>
      <c r="BX731" s="15"/>
      <c r="BY731" s="15"/>
      <c r="BZ731" s="15"/>
      <c r="CA731" s="8"/>
      <c r="CB731" s="8"/>
      <c r="CC731" s="8"/>
      <c r="CD731" s="8"/>
      <c r="CE731" s="8"/>
      <c r="CF731" s="8"/>
      <c r="CG731" s="8"/>
      <c r="CH731" s="8"/>
      <c r="CI731" s="8"/>
      <c r="CJ731" s="8"/>
      <c r="CK731" s="8"/>
      <c r="CL731" s="8"/>
      <c r="CM731" s="15"/>
      <c r="CN731" s="15"/>
      <c r="CO731" s="15"/>
      <c r="CP731" s="15"/>
    </row>
    <row r="732" ht="14.25" customHeight="1">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c r="BC732" s="15"/>
      <c r="BD732" s="15"/>
      <c r="BE732" s="15"/>
      <c r="BF732" s="15"/>
      <c r="BG732" s="15"/>
      <c r="BH732" s="15"/>
      <c r="BI732" s="15"/>
      <c r="BJ732" s="15"/>
      <c r="BK732" s="15"/>
      <c r="BL732" s="15"/>
      <c r="BM732" s="15"/>
      <c r="BN732" s="15"/>
      <c r="BO732" s="15"/>
      <c r="BP732" s="15"/>
      <c r="BQ732" s="15"/>
      <c r="BR732" s="15"/>
      <c r="BS732" s="15"/>
      <c r="BT732" s="15"/>
      <c r="BU732" s="15"/>
      <c r="BV732" s="15"/>
      <c r="BW732" s="15"/>
      <c r="BX732" s="15"/>
      <c r="BY732" s="15"/>
      <c r="BZ732" s="15"/>
      <c r="CA732" s="8"/>
      <c r="CB732" s="8"/>
      <c r="CC732" s="8"/>
      <c r="CD732" s="8"/>
      <c r="CE732" s="8"/>
      <c r="CF732" s="8"/>
      <c r="CG732" s="8"/>
      <c r="CH732" s="8"/>
      <c r="CI732" s="8"/>
      <c r="CJ732" s="8"/>
      <c r="CK732" s="8"/>
      <c r="CL732" s="8"/>
      <c r="CM732" s="15"/>
      <c r="CN732" s="15"/>
      <c r="CO732" s="15"/>
      <c r="CP732" s="15"/>
    </row>
    <row r="733" ht="14.25" customHeight="1">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c r="AA733" s="15"/>
      <c r="AB733" s="15"/>
      <c r="AC733" s="15"/>
      <c r="AD733" s="15"/>
      <c r="AE733" s="15"/>
      <c r="AF733" s="15"/>
      <c r="AG733" s="15"/>
      <c r="AH733" s="15"/>
      <c r="AI733" s="15"/>
      <c r="AJ733" s="15"/>
      <c r="AK733" s="15"/>
      <c r="AL733" s="15"/>
      <c r="AM733" s="15"/>
      <c r="AN733" s="15"/>
      <c r="AO733" s="15"/>
      <c r="AP733" s="15"/>
      <c r="AQ733" s="15"/>
      <c r="AR733" s="15"/>
      <c r="AS733" s="15"/>
      <c r="AT733" s="15"/>
      <c r="AU733" s="15"/>
      <c r="AV733" s="15"/>
      <c r="AW733" s="15"/>
      <c r="AX733" s="15"/>
      <c r="AY733" s="15"/>
      <c r="AZ733" s="15"/>
      <c r="BA733" s="15"/>
      <c r="BB733" s="15"/>
      <c r="BC733" s="15"/>
      <c r="BD733" s="15"/>
      <c r="BE733" s="15"/>
      <c r="BF733" s="15"/>
      <c r="BG733" s="15"/>
      <c r="BH733" s="15"/>
      <c r="BI733" s="15"/>
      <c r="BJ733" s="15"/>
      <c r="BK733" s="15"/>
      <c r="BL733" s="15"/>
      <c r="BM733" s="15"/>
      <c r="BN733" s="15"/>
      <c r="BO733" s="15"/>
      <c r="BP733" s="15"/>
      <c r="BQ733" s="15"/>
      <c r="BR733" s="15"/>
      <c r="BS733" s="15"/>
      <c r="BT733" s="15"/>
      <c r="BU733" s="15"/>
      <c r="BV733" s="15"/>
      <c r="BW733" s="15"/>
      <c r="BX733" s="15"/>
      <c r="BY733" s="15"/>
      <c r="BZ733" s="15"/>
      <c r="CA733" s="8"/>
      <c r="CB733" s="8"/>
      <c r="CC733" s="8"/>
      <c r="CD733" s="8"/>
      <c r="CE733" s="8"/>
      <c r="CF733" s="8"/>
      <c r="CG733" s="8"/>
      <c r="CH733" s="8"/>
      <c r="CI733" s="8"/>
      <c r="CJ733" s="8"/>
      <c r="CK733" s="8"/>
      <c r="CL733" s="8"/>
      <c r="CM733" s="15"/>
      <c r="CN733" s="15"/>
      <c r="CO733" s="15"/>
      <c r="CP733" s="15"/>
    </row>
    <row r="734" ht="14.25" customHeight="1">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c r="BC734" s="15"/>
      <c r="BD734" s="15"/>
      <c r="BE734" s="15"/>
      <c r="BF734" s="15"/>
      <c r="BG734" s="15"/>
      <c r="BH734" s="15"/>
      <c r="BI734" s="15"/>
      <c r="BJ734" s="15"/>
      <c r="BK734" s="15"/>
      <c r="BL734" s="15"/>
      <c r="BM734" s="15"/>
      <c r="BN734" s="15"/>
      <c r="BO734" s="15"/>
      <c r="BP734" s="15"/>
      <c r="BQ734" s="15"/>
      <c r="BR734" s="15"/>
      <c r="BS734" s="15"/>
      <c r="BT734" s="15"/>
      <c r="BU734" s="15"/>
      <c r="BV734" s="15"/>
      <c r="BW734" s="15"/>
      <c r="BX734" s="15"/>
      <c r="BY734" s="15"/>
      <c r="BZ734" s="15"/>
      <c r="CA734" s="8"/>
      <c r="CB734" s="8"/>
      <c r="CC734" s="8"/>
      <c r="CD734" s="8"/>
      <c r="CE734" s="8"/>
      <c r="CF734" s="8"/>
      <c r="CG734" s="8"/>
      <c r="CH734" s="8"/>
      <c r="CI734" s="8"/>
      <c r="CJ734" s="8"/>
      <c r="CK734" s="8"/>
      <c r="CL734" s="8"/>
      <c r="CM734" s="15"/>
      <c r="CN734" s="15"/>
      <c r="CO734" s="15"/>
      <c r="CP734" s="15"/>
    </row>
    <row r="735" ht="14.25" customHeight="1">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5"/>
      <c r="BC735" s="15"/>
      <c r="BD735" s="15"/>
      <c r="BE735" s="15"/>
      <c r="BF735" s="15"/>
      <c r="BG735" s="15"/>
      <c r="BH735" s="15"/>
      <c r="BI735" s="15"/>
      <c r="BJ735" s="15"/>
      <c r="BK735" s="15"/>
      <c r="BL735" s="15"/>
      <c r="BM735" s="15"/>
      <c r="BN735" s="15"/>
      <c r="BO735" s="15"/>
      <c r="BP735" s="15"/>
      <c r="BQ735" s="15"/>
      <c r="BR735" s="15"/>
      <c r="BS735" s="15"/>
      <c r="BT735" s="15"/>
      <c r="BU735" s="15"/>
      <c r="BV735" s="15"/>
      <c r="BW735" s="15"/>
      <c r="BX735" s="15"/>
      <c r="BY735" s="15"/>
      <c r="BZ735" s="15"/>
      <c r="CA735" s="8"/>
      <c r="CB735" s="8"/>
      <c r="CC735" s="8"/>
      <c r="CD735" s="8"/>
      <c r="CE735" s="8"/>
      <c r="CF735" s="8"/>
      <c r="CG735" s="8"/>
      <c r="CH735" s="8"/>
      <c r="CI735" s="8"/>
      <c r="CJ735" s="8"/>
      <c r="CK735" s="8"/>
      <c r="CL735" s="8"/>
      <c r="CM735" s="15"/>
      <c r="CN735" s="15"/>
      <c r="CO735" s="15"/>
      <c r="CP735" s="15"/>
    </row>
    <row r="736" ht="14.25" customHeight="1">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c r="BC736" s="15"/>
      <c r="BD736" s="15"/>
      <c r="BE736" s="15"/>
      <c r="BF736" s="15"/>
      <c r="BG736" s="15"/>
      <c r="BH736" s="15"/>
      <c r="BI736" s="15"/>
      <c r="BJ736" s="15"/>
      <c r="BK736" s="15"/>
      <c r="BL736" s="15"/>
      <c r="BM736" s="15"/>
      <c r="BN736" s="15"/>
      <c r="BO736" s="15"/>
      <c r="BP736" s="15"/>
      <c r="BQ736" s="15"/>
      <c r="BR736" s="15"/>
      <c r="BS736" s="15"/>
      <c r="BT736" s="15"/>
      <c r="BU736" s="15"/>
      <c r="BV736" s="15"/>
      <c r="BW736" s="15"/>
      <c r="BX736" s="15"/>
      <c r="BY736" s="15"/>
      <c r="BZ736" s="15"/>
      <c r="CA736" s="8"/>
      <c r="CB736" s="8"/>
      <c r="CC736" s="8"/>
      <c r="CD736" s="8"/>
      <c r="CE736" s="8"/>
      <c r="CF736" s="8"/>
      <c r="CG736" s="8"/>
      <c r="CH736" s="8"/>
      <c r="CI736" s="8"/>
      <c r="CJ736" s="8"/>
      <c r="CK736" s="8"/>
      <c r="CL736" s="8"/>
      <c r="CM736" s="15"/>
      <c r="CN736" s="15"/>
      <c r="CO736" s="15"/>
      <c r="CP736" s="15"/>
    </row>
    <row r="737" ht="14.25" customHeight="1">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c r="AA737" s="15"/>
      <c r="AB737" s="15"/>
      <c r="AC737" s="15"/>
      <c r="AD737" s="15"/>
      <c r="AE737" s="15"/>
      <c r="AF737" s="15"/>
      <c r="AG737" s="15"/>
      <c r="AH737" s="15"/>
      <c r="AI737" s="15"/>
      <c r="AJ737" s="15"/>
      <c r="AK737" s="15"/>
      <c r="AL737" s="15"/>
      <c r="AM737" s="15"/>
      <c r="AN737" s="15"/>
      <c r="AO737" s="15"/>
      <c r="AP737" s="15"/>
      <c r="AQ737" s="15"/>
      <c r="AR737" s="15"/>
      <c r="AS737" s="15"/>
      <c r="AT737" s="15"/>
      <c r="AU737" s="15"/>
      <c r="AV737" s="15"/>
      <c r="AW737" s="15"/>
      <c r="AX737" s="15"/>
      <c r="AY737" s="15"/>
      <c r="AZ737" s="15"/>
      <c r="BA737" s="15"/>
      <c r="BB737" s="15"/>
      <c r="BC737" s="15"/>
      <c r="BD737" s="15"/>
      <c r="BE737" s="15"/>
      <c r="BF737" s="15"/>
      <c r="BG737" s="15"/>
      <c r="BH737" s="15"/>
      <c r="BI737" s="15"/>
      <c r="BJ737" s="15"/>
      <c r="BK737" s="15"/>
      <c r="BL737" s="15"/>
      <c r="BM737" s="15"/>
      <c r="BN737" s="15"/>
      <c r="BO737" s="15"/>
      <c r="BP737" s="15"/>
      <c r="BQ737" s="15"/>
      <c r="BR737" s="15"/>
      <c r="BS737" s="15"/>
      <c r="BT737" s="15"/>
      <c r="BU737" s="15"/>
      <c r="BV737" s="15"/>
      <c r="BW737" s="15"/>
      <c r="BX737" s="15"/>
      <c r="BY737" s="15"/>
      <c r="BZ737" s="15"/>
      <c r="CA737" s="8"/>
      <c r="CB737" s="8"/>
      <c r="CC737" s="8"/>
      <c r="CD737" s="8"/>
      <c r="CE737" s="8"/>
      <c r="CF737" s="8"/>
      <c r="CG737" s="8"/>
      <c r="CH737" s="8"/>
      <c r="CI737" s="8"/>
      <c r="CJ737" s="8"/>
      <c r="CK737" s="8"/>
      <c r="CL737" s="8"/>
      <c r="CM737" s="15"/>
      <c r="CN737" s="15"/>
      <c r="CO737" s="15"/>
      <c r="CP737" s="15"/>
    </row>
    <row r="738" ht="14.25" customHeight="1">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c r="BC738" s="15"/>
      <c r="BD738" s="15"/>
      <c r="BE738" s="15"/>
      <c r="BF738" s="15"/>
      <c r="BG738" s="15"/>
      <c r="BH738" s="15"/>
      <c r="BI738" s="15"/>
      <c r="BJ738" s="15"/>
      <c r="BK738" s="15"/>
      <c r="BL738" s="15"/>
      <c r="BM738" s="15"/>
      <c r="BN738" s="15"/>
      <c r="BO738" s="15"/>
      <c r="BP738" s="15"/>
      <c r="BQ738" s="15"/>
      <c r="BR738" s="15"/>
      <c r="BS738" s="15"/>
      <c r="BT738" s="15"/>
      <c r="BU738" s="15"/>
      <c r="BV738" s="15"/>
      <c r="BW738" s="15"/>
      <c r="BX738" s="15"/>
      <c r="BY738" s="15"/>
      <c r="BZ738" s="15"/>
      <c r="CA738" s="8"/>
      <c r="CB738" s="8"/>
      <c r="CC738" s="8"/>
      <c r="CD738" s="8"/>
      <c r="CE738" s="8"/>
      <c r="CF738" s="8"/>
      <c r="CG738" s="8"/>
      <c r="CH738" s="8"/>
      <c r="CI738" s="8"/>
      <c r="CJ738" s="8"/>
      <c r="CK738" s="8"/>
      <c r="CL738" s="8"/>
      <c r="CM738" s="15"/>
      <c r="CN738" s="15"/>
      <c r="CO738" s="15"/>
      <c r="CP738" s="15"/>
    </row>
    <row r="739" ht="14.25" customHeight="1">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c r="AA739" s="15"/>
      <c r="AB739" s="15"/>
      <c r="AC739" s="15"/>
      <c r="AD739" s="15"/>
      <c r="AE739" s="15"/>
      <c r="AF739" s="15"/>
      <c r="AG739" s="15"/>
      <c r="AH739" s="15"/>
      <c r="AI739" s="15"/>
      <c r="AJ739" s="15"/>
      <c r="AK739" s="15"/>
      <c r="AL739" s="15"/>
      <c r="AM739" s="15"/>
      <c r="AN739" s="15"/>
      <c r="AO739" s="15"/>
      <c r="AP739" s="15"/>
      <c r="AQ739" s="15"/>
      <c r="AR739" s="15"/>
      <c r="AS739" s="15"/>
      <c r="AT739" s="15"/>
      <c r="AU739" s="15"/>
      <c r="AV739" s="15"/>
      <c r="AW739" s="15"/>
      <c r="AX739" s="15"/>
      <c r="AY739" s="15"/>
      <c r="AZ739" s="15"/>
      <c r="BA739" s="15"/>
      <c r="BB739" s="15"/>
      <c r="BC739" s="15"/>
      <c r="BD739" s="15"/>
      <c r="BE739" s="15"/>
      <c r="BF739" s="15"/>
      <c r="BG739" s="15"/>
      <c r="BH739" s="15"/>
      <c r="BI739" s="15"/>
      <c r="BJ739" s="15"/>
      <c r="BK739" s="15"/>
      <c r="BL739" s="15"/>
      <c r="BM739" s="15"/>
      <c r="BN739" s="15"/>
      <c r="BO739" s="15"/>
      <c r="BP739" s="15"/>
      <c r="BQ739" s="15"/>
      <c r="BR739" s="15"/>
      <c r="BS739" s="15"/>
      <c r="BT739" s="15"/>
      <c r="BU739" s="15"/>
      <c r="BV739" s="15"/>
      <c r="BW739" s="15"/>
      <c r="BX739" s="15"/>
      <c r="BY739" s="15"/>
      <c r="BZ739" s="15"/>
      <c r="CA739" s="8"/>
      <c r="CB739" s="8"/>
      <c r="CC739" s="8"/>
      <c r="CD739" s="8"/>
      <c r="CE739" s="8"/>
      <c r="CF739" s="8"/>
      <c r="CG739" s="8"/>
      <c r="CH739" s="8"/>
      <c r="CI739" s="8"/>
      <c r="CJ739" s="8"/>
      <c r="CK739" s="8"/>
      <c r="CL739" s="8"/>
      <c r="CM739" s="15"/>
      <c r="CN739" s="15"/>
      <c r="CO739" s="15"/>
      <c r="CP739" s="15"/>
    </row>
    <row r="740" ht="14.25" customHeight="1">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c r="BC740" s="15"/>
      <c r="BD740" s="15"/>
      <c r="BE740" s="15"/>
      <c r="BF740" s="15"/>
      <c r="BG740" s="15"/>
      <c r="BH740" s="15"/>
      <c r="BI740" s="15"/>
      <c r="BJ740" s="15"/>
      <c r="BK740" s="15"/>
      <c r="BL740" s="15"/>
      <c r="BM740" s="15"/>
      <c r="BN740" s="15"/>
      <c r="BO740" s="15"/>
      <c r="BP740" s="15"/>
      <c r="BQ740" s="15"/>
      <c r="BR740" s="15"/>
      <c r="BS740" s="15"/>
      <c r="BT740" s="15"/>
      <c r="BU740" s="15"/>
      <c r="BV740" s="15"/>
      <c r="BW740" s="15"/>
      <c r="BX740" s="15"/>
      <c r="BY740" s="15"/>
      <c r="BZ740" s="15"/>
      <c r="CA740" s="8"/>
      <c r="CB740" s="8"/>
      <c r="CC740" s="8"/>
      <c r="CD740" s="8"/>
      <c r="CE740" s="8"/>
      <c r="CF740" s="8"/>
      <c r="CG740" s="8"/>
      <c r="CH740" s="8"/>
      <c r="CI740" s="8"/>
      <c r="CJ740" s="8"/>
      <c r="CK740" s="8"/>
      <c r="CL740" s="8"/>
      <c r="CM740" s="15"/>
      <c r="CN740" s="15"/>
      <c r="CO740" s="15"/>
      <c r="CP740" s="15"/>
    </row>
    <row r="741" ht="14.25" customHeight="1">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c r="AA741" s="15"/>
      <c r="AB741" s="15"/>
      <c r="AC741" s="15"/>
      <c r="AD741" s="15"/>
      <c r="AE741" s="15"/>
      <c r="AF741" s="15"/>
      <c r="AG741" s="15"/>
      <c r="AH741" s="15"/>
      <c r="AI741" s="15"/>
      <c r="AJ741" s="15"/>
      <c r="AK741" s="15"/>
      <c r="AL741" s="15"/>
      <c r="AM741" s="15"/>
      <c r="AN741" s="15"/>
      <c r="AO741" s="15"/>
      <c r="AP741" s="15"/>
      <c r="AQ741" s="15"/>
      <c r="AR741" s="15"/>
      <c r="AS741" s="15"/>
      <c r="AT741" s="15"/>
      <c r="AU741" s="15"/>
      <c r="AV741" s="15"/>
      <c r="AW741" s="15"/>
      <c r="AX741" s="15"/>
      <c r="AY741" s="15"/>
      <c r="AZ741" s="15"/>
      <c r="BA741" s="15"/>
      <c r="BB741" s="15"/>
      <c r="BC741" s="15"/>
      <c r="BD741" s="15"/>
      <c r="BE741" s="15"/>
      <c r="BF741" s="15"/>
      <c r="BG741" s="15"/>
      <c r="BH741" s="15"/>
      <c r="BI741" s="15"/>
      <c r="BJ741" s="15"/>
      <c r="BK741" s="15"/>
      <c r="BL741" s="15"/>
      <c r="BM741" s="15"/>
      <c r="BN741" s="15"/>
      <c r="BO741" s="15"/>
      <c r="BP741" s="15"/>
      <c r="BQ741" s="15"/>
      <c r="BR741" s="15"/>
      <c r="BS741" s="15"/>
      <c r="BT741" s="15"/>
      <c r="BU741" s="15"/>
      <c r="BV741" s="15"/>
      <c r="BW741" s="15"/>
      <c r="BX741" s="15"/>
      <c r="BY741" s="15"/>
      <c r="BZ741" s="15"/>
      <c r="CA741" s="8"/>
      <c r="CB741" s="8"/>
      <c r="CC741" s="8"/>
      <c r="CD741" s="8"/>
      <c r="CE741" s="8"/>
      <c r="CF741" s="8"/>
      <c r="CG741" s="8"/>
      <c r="CH741" s="8"/>
      <c r="CI741" s="8"/>
      <c r="CJ741" s="8"/>
      <c r="CK741" s="8"/>
      <c r="CL741" s="8"/>
      <c r="CM741" s="15"/>
      <c r="CN741" s="15"/>
      <c r="CO741" s="15"/>
      <c r="CP741" s="15"/>
    </row>
    <row r="742" ht="14.25" customHeight="1">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c r="BC742" s="15"/>
      <c r="BD742" s="15"/>
      <c r="BE742" s="15"/>
      <c r="BF742" s="15"/>
      <c r="BG742" s="15"/>
      <c r="BH742" s="15"/>
      <c r="BI742" s="15"/>
      <c r="BJ742" s="15"/>
      <c r="BK742" s="15"/>
      <c r="BL742" s="15"/>
      <c r="BM742" s="15"/>
      <c r="BN742" s="15"/>
      <c r="BO742" s="15"/>
      <c r="BP742" s="15"/>
      <c r="BQ742" s="15"/>
      <c r="BR742" s="15"/>
      <c r="BS742" s="15"/>
      <c r="BT742" s="15"/>
      <c r="BU742" s="15"/>
      <c r="BV742" s="15"/>
      <c r="BW742" s="15"/>
      <c r="BX742" s="15"/>
      <c r="BY742" s="15"/>
      <c r="BZ742" s="15"/>
      <c r="CA742" s="8"/>
      <c r="CB742" s="8"/>
      <c r="CC742" s="8"/>
      <c r="CD742" s="8"/>
      <c r="CE742" s="8"/>
      <c r="CF742" s="8"/>
      <c r="CG742" s="8"/>
      <c r="CH742" s="8"/>
      <c r="CI742" s="8"/>
      <c r="CJ742" s="8"/>
      <c r="CK742" s="8"/>
      <c r="CL742" s="8"/>
      <c r="CM742" s="15"/>
      <c r="CN742" s="15"/>
      <c r="CO742" s="15"/>
      <c r="CP742" s="15"/>
    </row>
    <row r="743" ht="14.25" customHeight="1">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c r="AA743" s="15"/>
      <c r="AB743" s="15"/>
      <c r="AC743" s="15"/>
      <c r="AD743" s="15"/>
      <c r="AE743" s="15"/>
      <c r="AF743" s="15"/>
      <c r="AG743" s="15"/>
      <c r="AH743" s="15"/>
      <c r="AI743" s="15"/>
      <c r="AJ743" s="15"/>
      <c r="AK743" s="15"/>
      <c r="AL743" s="15"/>
      <c r="AM743" s="15"/>
      <c r="AN743" s="15"/>
      <c r="AO743" s="15"/>
      <c r="AP743" s="15"/>
      <c r="AQ743" s="15"/>
      <c r="AR743" s="15"/>
      <c r="AS743" s="15"/>
      <c r="AT743" s="15"/>
      <c r="AU743" s="15"/>
      <c r="AV743" s="15"/>
      <c r="AW743" s="15"/>
      <c r="AX743" s="15"/>
      <c r="AY743" s="15"/>
      <c r="AZ743" s="15"/>
      <c r="BA743" s="15"/>
      <c r="BB743" s="15"/>
      <c r="BC743" s="15"/>
      <c r="BD743" s="15"/>
      <c r="BE743" s="15"/>
      <c r="BF743" s="15"/>
      <c r="BG743" s="15"/>
      <c r="BH743" s="15"/>
      <c r="BI743" s="15"/>
      <c r="BJ743" s="15"/>
      <c r="BK743" s="15"/>
      <c r="BL743" s="15"/>
      <c r="BM743" s="15"/>
      <c r="BN743" s="15"/>
      <c r="BO743" s="15"/>
      <c r="BP743" s="15"/>
      <c r="BQ743" s="15"/>
      <c r="BR743" s="15"/>
      <c r="BS743" s="15"/>
      <c r="BT743" s="15"/>
      <c r="BU743" s="15"/>
      <c r="BV743" s="15"/>
      <c r="BW743" s="15"/>
      <c r="BX743" s="15"/>
      <c r="BY743" s="15"/>
      <c r="BZ743" s="15"/>
      <c r="CA743" s="8"/>
      <c r="CB743" s="8"/>
      <c r="CC743" s="8"/>
      <c r="CD743" s="8"/>
      <c r="CE743" s="8"/>
      <c r="CF743" s="8"/>
      <c r="CG743" s="8"/>
      <c r="CH743" s="8"/>
      <c r="CI743" s="8"/>
      <c r="CJ743" s="8"/>
      <c r="CK743" s="8"/>
      <c r="CL743" s="8"/>
      <c r="CM743" s="15"/>
      <c r="CN743" s="15"/>
      <c r="CO743" s="15"/>
      <c r="CP743" s="15"/>
    </row>
    <row r="744" ht="14.25" customHeight="1">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c r="BC744" s="15"/>
      <c r="BD744" s="15"/>
      <c r="BE744" s="15"/>
      <c r="BF744" s="15"/>
      <c r="BG744" s="15"/>
      <c r="BH744" s="15"/>
      <c r="BI744" s="15"/>
      <c r="BJ744" s="15"/>
      <c r="BK744" s="15"/>
      <c r="BL744" s="15"/>
      <c r="BM744" s="15"/>
      <c r="BN744" s="15"/>
      <c r="BO744" s="15"/>
      <c r="BP744" s="15"/>
      <c r="BQ744" s="15"/>
      <c r="BR744" s="15"/>
      <c r="BS744" s="15"/>
      <c r="BT744" s="15"/>
      <c r="BU744" s="15"/>
      <c r="BV744" s="15"/>
      <c r="BW744" s="15"/>
      <c r="BX744" s="15"/>
      <c r="BY744" s="15"/>
      <c r="BZ744" s="15"/>
      <c r="CA744" s="8"/>
      <c r="CB744" s="8"/>
      <c r="CC744" s="8"/>
      <c r="CD744" s="8"/>
      <c r="CE744" s="8"/>
      <c r="CF744" s="8"/>
      <c r="CG744" s="8"/>
      <c r="CH744" s="8"/>
      <c r="CI744" s="8"/>
      <c r="CJ744" s="8"/>
      <c r="CK744" s="8"/>
      <c r="CL744" s="8"/>
      <c r="CM744" s="15"/>
      <c r="CN744" s="15"/>
      <c r="CO744" s="15"/>
      <c r="CP744" s="15"/>
    </row>
    <row r="745" ht="14.25" customHeight="1">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c r="AA745" s="15"/>
      <c r="AB745" s="15"/>
      <c r="AC745" s="15"/>
      <c r="AD745" s="15"/>
      <c r="AE745" s="15"/>
      <c r="AF745" s="15"/>
      <c r="AG745" s="15"/>
      <c r="AH745" s="15"/>
      <c r="AI745" s="15"/>
      <c r="AJ745" s="15"/>
      <c r="AK745" s="15"/>
      <c r="AL745" s="15"/>
      <c r="AM745" s="15"/>
      <c r="AN745" s="15"/>
      <c r="AO745" s="15"/>
      <c r="AP745" s="15"/>
      <c r="AQ745" s="15"/>
      <c r="AR745" s="15"/>
      <c r="AS745" s="15"/>
      <c r="AT745" s="15"/>
      <c r="AU745" s="15"/>
      <c r="AV745" s="15"/>
      <c r="AW745" s="15"/>
      <c r="AX745" s="15"/>
      <c r="AY745" s="15"/>
      <c r="AZ745" s="15"/>
      <c r="BA745" s="15"/>
      <c r="BB745" s="15"/>
      <c r="BC745" s="15"/>
      <c r="BD745" s="15"/>
      <c r="BE745" s="15"/>
      <c r="BF745" s="15"/>
      <c r="BG745" s="15"/>
      <c r="BH745" s="15"/>
      <c r="BI745" s="15"/>
      <c r="BJ745" s="15"/>
      <c r="BK745" s="15"/>
      <c r="BL745" s="15"/>
      <c r="BM745" s="15"/>
      <c r="BN745" s="15"/>
      <c r="BO745" s="15"/>
      <c r="BP745" s="15"/>
      <c r="BQ745" s="15"/>
      <c r="BR745" s="15"/>
      <c r="BS745" s="15"/>
      <c r="BT745" s="15"/>
      <c r="BU745" s="15"/>
      <c r="BV745" s="15"/>
      <c r="BW745" s="15"/>
      <c r="BX745" s="15"/>
      <c r="BY745" s="15"/>
      <c r="BZ745" s="15"/>
      <c r="CA745" s="8"/>
      <c r="CB745" s="8"/>
      <c r="CC745" s="8"/>
      <c r="CD745" s="8"/>
      <c r="CE745" s="8"/>
      <c r="CF745" s="8"/>
      <c r="CG745" s="8"/>
      <c r="CH745" s="8"/>
      <c r="CI745" s="8"/>
      <c r="CJ745" s="8"/>
      <c r="CK745" s="8"/>
      <c r="CL745" s="8"/>
      <c r="CM745" s="15"/>
      <c r="CN745" s="15"/>
      <c r="CO745" s="15"/>
      <c r="CP745" s="15"/>
    </row>
    <row r="746" ht="14.25" customHeight="1">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c r="BC746" s="15"/>
      <c r="BD746" s="15"/>
      <c r="BE746" s="15"/>
      <c r="BF746" s="15"/>
      <c r="BG746" s="15"/>
      <c r="BH746" s="15"/>
      <c r="BI746" s="15"/>
      <c r="BJ746" s="15"/>
      <c r="BK746" s="15"/>
      <c r="BL746" s="15"/>
      <c r="BM746" s="15"/>
      <c r="BN746" s="15"/>
      <c r="BO746" s="15"/>
      <c r="BP746" s="15"/>
      <c r="BQ746" s="15"/>
      <c r="BR746" s="15"/>
      <c r="BS746" s="15"/>
      <c r="BT746" s="15"/>
      <c r="BU746" s="15"/>
      <c r="BV746" s="15"/>
      <c r="BW746" s="15"/>
      <c r="BX746" s="15"/>
      <c r="BY746" s="15"/>
      <c r="BZ746" s="15"/>
      <c r="CA746" s="8"/>
      <c r="CB746" s="8"/>
      <c r="CC746" s="8"/>
      <c r="CD746" s="8"/>
      <c r="CE746" s="8"/>
      <c r="CF746" s="8"/>
      <c r="CG746" s="8"/>
      <c r="CH746" s="8"/>
      <c r="CI746" s="8"/>
      <c r="CJ746" s="8"/>
      <c r="CK746" s="8"/>
      <c r="CL746" s="8"/>
      <c r="CM746" s="15"/>
      <c r="CN746" s="15"/>
      <c r="CO746" s="15"/>
      <c r="CP746" s="15"/>
    </row>
    <row r="747" ht="14.25" customHeight="1">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c r="AA747" s="15"/>
      <c r="AB747" s="15"/>
      <c r="AC747" s="15"/>
      <c r="AD747" s="15"/>
      <c r="AE747" s="15"/>
      <c r="AF747" s="15"/>
      <c r="AG747" s="15"/>
      <c r="AH747" s="15"/>
      <c r="AI747" s="15"/>
      <c r="AJ747" s="15"/>
      <c r="AK747" s="15"/>
      <c r="AL747" s="15"/>
      <c r="AM747" s="15"/>
      <c r="AN747" s="15"/>
      <c r="AO747" s="15"/>
      <c r="AP747" s="15"/>
      <c r="AQ747" s="15"/>
      <c r="AR747" s="15"/>
      <c r="AS747" s="15"/>
      <c r="AT747" s="15"/>
      <c r="AU747" s="15"/>
      <c r="AV747" s="15"/>
      <c r="AW747" s="15"/>
      <c r="AX747" s="15"/>
      <c r="AY747" s="15"/>
      <c r="AZ747" s="15"/>
      <c r="BA747" s="15"/>
      <c r="BB747" s="15"/>
      <c r="BC747" s="15"/>
      <c r="BD747" s="15"/>
      <c r="BE747" s="15"/>
      <c r="BF747" s="15"/>
      <c r="BG747" s="15"/>
      <c r="BH747" s="15"/>
      <c r="BI747" s="15"/>
      <c r="BJ747" s="15"/>
      <c r="BK747" s="15"/>
      <c r="BL747" s="15"/>
      <c r="BM747" s="15"/>
      <c r="BN747" s="15"/>
      <c r="BO747" s="15"/>
      <c r="BP747" s="15"/>
      <c r="BQ747" s="15"/>
      <c r="BR747" s="15"/>
      <c r="BS747" s="15"/>
      <c r="BT747" s="15"/>
      <c r="BU747" s="15"/>
      <c r="BV747" s="15"/>
      <c r="BW747" s="15"/>
      <c r="BX747" s="15"/>
      <c r="BY747" s="15"/>
      <c r="BZ747" s="15"/>
      <c r="CA747" s="8"/>
      <c r="CB747" s="8"/>
      <c r="CC747" s="8"/>
      <c r="CD747" s="8"/>
      <c r="CE747" s="8"/>
      <c r="CF747" s="8"/>
      <c r="CG747" s="8"/>
      <c r="CH747" s="8"/>
      <c r="CI747" s="8"/>
      <c r="CJ747" s="8"/>
      <c r="CK747" s="8"/>
      <c r="CL747" s="8"/>
      <c r="CM747" s="15"/>
      <c r="CN747" s="15"/>
      <c r="CO747" s="15"/>
      <c r="CP747" s="15"/>
    </row>
    <row r="748" ht="14.25" customHeight="1">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c r="BC748" s="15"/>
      <c r="BD748" s="15"/>
      <c r="BE748" s="15"/>
      <c r="BF748" s="15"/>
      <c r="BG748" s="15"/>
      <c r="BH748" s="15"/>
      <c r="BI748" s="15"/>
      <c r="BJ748" s="15"/>
      <c r="BK748" s="15"/>
      <c r="BL748" s="15"/>
      <c r="BM748" s="15"/>
      <c r="BN748" s="15"/>
      <c r="BO748" s="15"/>
      <c r="BP748" s="15"/>
      <c r="BQ748" s="15"/>
      <c r="BR748" s="15"/>
      <c r="BS748" s="15"/>
      <c r="BT748" s="15"/>
      <c r="BU748" s="15"/>
      <c r="BV748" s="15"/>
      <c r="BW748" s="15"/>
      <c r="BX748" s="15"/>
      <c r="BY748" s="15"/>
      <c r="BZ748" s="15"/>
      <c r="CA748" s="8"/>
      <c r="CB748" s="8"/>
      <c r="CC748" s="8"/>
      <c r="CD748" s="8"/>
      <c r="CE748" s="8"/>
      <c r="CF748" s="8"/>
      <c r="CG748" s="8"/>
      <c r="CH748" s="8"/>
      <c r="CI748" s="8"/>
      <c r="CJ748" s="8"/>
      <c r="CK748" s="8"/>
      <c r="CL748" s="8"/>
      <c r="CM748" s="15"/>
      <c r="CN748" s="15"/>
      <c r="CO748" s="15"/>
      <c r="CP748" s="15"/>
    </row>
    <row r="749" ht="14.25" customHeight="1">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c r="AA749" s="15"/>
      <c r="AB749" s="15"/>
      <c r="AC749" s="15"/>
      <c r="AD749" s="15"/>
      <c r="AE749" s="15"/>
      <c r="AF749" s="15"/>
      <c r="AG749" s="15"/>
      <c r="AH749" s="15"/>
      <c r="AI749" s="15"/>
      <c r="AJ749" s="15"/>
      <c r="AK749" s="15"/>
      <c r="AL749" s="15"/>
      <c r="AM749" s="15"/>
      <c r="AN749" s="15"/>
      <c r="AO749" s="15"/>
      <c r="AP749" s="15"/>
      <c r="AQ749" s="15"/>
      <c r="AR749" s="15"/>
      <c r="AS749" s="15"/>
      <c r="AT749" s="15"/>
      <c r="AU749" s="15"/>
      <c r="AV749" s="15"/>
      <c r="AW749" s="15"/>
      <c r="AX749" s="15"/>
      <c r="AY749" s="15"/>
      <c r="AZ749" s="15"/>
      <c r="BA749" s="15"/>
      <c r="BB749" s="15"/>
      <c r="BC749" s="15"/>
      <c r="BD749" s="15"/>
      <c r="BE749" s="15"/>
      <c r="BF749" s="15"/>
      <c r="BG749" s="15"/>
      <c r="BH749" s="15"/>
      <c r="BI749" s="15"/>
      <c r="BJ749" s="15"/>
      <c r="BK749" s="15"/>
      <c r="BL749" s="15"/>
      <c r="BM749" s="15"/>
      <c r="BN749" s="15"/>
      <c r="BO749" s="15"/>
      <c r="BP749" s="15"/>
      <c r="BQ749" s="15"/>
      <c r="BR749" s="15"/>
      <c r="BS749" s="15"/>
      <c r="BT749" s="15"/>
      <c r="BU749" s="15"/>
      <c r="BV749" s="15"/>
      <c r="BW749" s="15"/>
      <c r="BX749" s="15"/>
      <c r="BY749" s="15"/>
      <c r="BZ749" s="15"/>
      <c r="CA749" s="8"/>
      <c r="CB749" s="8"/>
      <c r="CC749" s="8"/>
      <c r="CD749" s="8"/>
      <c r="CE749" s="8"/>
      <c r="CF749" s="8"/>
      <c r="CG749" s="8"/>
      <c r="CH749" s="8"/>
      <c r="CI749" s="8"/>
      <c r="CJ749" s="8"/>
      <c r="CK749" s="8"/>
      <c r="CL749" s="8"/>
      <c r="CM749" s="15"/>
      <c r="CN749" s="15"/>
      <c r="CO749" s="15"/>
      <c r="CP749" s="15"/>
    </row>
    <row r="750" ht="14.25" customHeight="1">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c r="BC750" s="15"/>
      <c r="BD750" s="15"/>
      <c r="BE750" s="15"/>
      <c r="BF750" s="15"/>
      <c r="BG750" s="15"/>
      <c r="BH750" s="15"/>
      <c r="BI750" s="15"/>
      <c r="BJ750" s="15"/>
      <c r="BK750" s="15"/>
      <c r="BL750" s="15"/>
      <c r="BM750" s="15"/>
      <c r="BN750" s="15"/>
      <c r="BO750" s="15"/>
      <c r="BP750" s="15"/>
      <c r="BQ750" s="15"/>
      <c r="BR750" s="15"/>
      <c r="BS750" s="15"/>
      <c r="BT750" s="15"/>
      <c r="BU750" s="15"/>
      <c r="BV750" s="15"/>
      <c r="BW750" s="15"/>
      <c r="BX750" s="15"/>
      <c r="BY750" s="15"/>
      <c r="BZ750" s="15"/>
      <c r="CA750" s="8"/>
      <c r="CB750" s="8"/>
      <c r="CC750" s="8"/>
      <c r="CD750" s="8"/>
      <c r="CE750" s="8"/>
      <c r="CF750" s="8"/>
      <c r="CG750" s="8"/>
      <c r="CH750" s="8"/>
      <c r="CI750" s="8"/>
      <c r="CJ750" s="8"/>
      <c r="CK750" s="8"/>
      <c r="CL750" s="8"/>
      <c r="CM750" s="15"/>
      <c r="CN750" s="15"/>
      <c r="CO750" s="15"/>
      <c r="CP750" s="15"/>
    </row>
    <row r="751" ht="14.25" customHeight="1">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c r="AA751" s="15"/>
      <c r="AB751" s="15"/>
      <c r="AC751" s="15"/>
      <c r="AD751" s="15"/>
      <c r="AE751" s="15"/>
      <c r="AF751" s="15"/>
      <c r="AG751" s="15"/>
      <c r="AH751" s="15"/>
      <c r="AI751" s="15"/>
      <c r="AJ751" s="15"/>
      <c r="AK751" s="15"/>
      <c r="AL751" s="15"/>
      <c r="AM751" s="15"/>
      <c r="AN751" s="15"/>
      <c r="AO751" s="15"/>
      <c r="AP751" s="15"/>
      <c r="AQ751" s="15"/>
      <c r="AR751" s="15"/>
      <c r="AS751" s="15"/>
      <c r="AT751" s="15"/>
      <c r="AU751" s="15"/>
      <c r="AV751" s="15"/>
      <c r="AW751" s="15"/>
      <c r="AX751" s="15"/>
      <c r="AY751" s="15"/>
      <c r="AZ751" s="15"/>
      <c r="BA751" s="15"/>
      <c r="BB751" s="15"/>
      <c r="BC751" s="15"/>
      <c r="BD751" s="15"/>
      <c r="BE751" s="15"/>
      <c r="BF751" s="15"/>
      <c r="BG751" s="15"/>
      <c r="BH751" s="15"/>
      <c r="BI751" s="15"/>
      <c r="BJ751" s="15"/>
      <c r="BK751" s="15"/>
      <c r="BL751" s="15"/>
      <c r="BM751" s="15"/>
      <c r="BN751" s="15"/>
      <c r="BO751" s="15"/>
      <c r="BP751" s="15"/>
      <c r="BQ751" s="15"/>
      <c r="BR751" s="15"/>
      <c r="BS751" s="15"/>
      <c r="BT751" s="15"/>
      <c r="BU751" s="15"/>
      <c r="BV751" s="15"/>
      <c r="BW751" s="15"/>
      <c r="BX751" s="15"/>
      <c r="BY751" s="15"/>
      <c r="BZ751" s="15"/>
      <c r="CA751" s="8"/>
      <c r="CB751" s="8"/>
      <c r="CC751" s="8"/>
      <c r="CD751" s="8"/>
      <c r="CE751" s="8"/>
      <c r="CF751" s="8"/>
      <c r="CG751" s="8"/>
      <c r="CH751" s="8"/>
      <c r="CI751" s="8"/>
      <c r="CJ751" s="8"/>
      <c r="CK751" s="8"/>
      <c r="CL751" s="8"/>
      <c r="CM751" s="15"/>
      <c r="CN751" s="15"/>
      <c r="CO751" s="15"/>
      <c r="CP751" s="15"/>
    </row>
    <row r="752" ht="14.25" customHeight="1">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c r="BC752" s="15"/>
      <c r="BD752" s="15"/>
      <c r="BE752" s="15"/>
      <c r="BF752" s="15"/>
      <c r="BG752" s="15"/>
      <c r="BH752" s="15"/>
      <c r="BI752" s="15"/>
      <c r="BJ752" s="15"/>
      <c r="BK752" s="15"/>
      <c r="BL752" s="15"/>
      <c r="BM752" s="15"/>
      <c r="BN752" s="15"/>
      <c r="BO752" s="15"/>
      <c r="BP752" s="15"/>
      <c r="BQ752" s="15"/>
      <c r="BR752" s="15"/>
      <c r="BS752" s="15"/>
      <c r="BT752" s="15"/>
      <c r="BU752" s="15"/>
      <c r="BV752" s="15"/>
      <c r="BW752" s="15"/>
      <c r="BX752" s="15"/>
      <c r="BY752" s="15"/>
      <c r="BZ752" s="15"/>
      <c r="CA752" s="8"/>
      <c r="CB752" s="8"/>
      <c r="CC752" s="8"/>
      <c r="CD752" s="8"/>
      <c r="CE752" s="8"/>
      <c r="CF752" s="8"/>
      <c r="CG752" s="8"/>
      <c r="CH752" s="8"/>
      <c r="CI752" s="8"/>
      <c r="CJ752" s="8"/>
      <c r="CK752" s="8"/>
      <c r="CL752" s="8"/>
      <c r="CM752" s="15"/>
      <c r="CN752" s="15"/>
      <c r="CO752" s="15"/>
      <c r="CP752" s="15"/>
    </row>
    <row r="753" ht="14.25" customHeight="1">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c r="AA753" s="15"/>
      <c r="AB753" s="15"/>
      <c r="AC753" s="15"/>
      <c r="AD753" s="15"/>
      <c r="AE753" s="15"/>
      <c r="AF753" s="15"/>
      <c r="AG753" s="15"/>
      <c r="AH753" s="15"/>
      <c r="AI753" s="15"/>
      <c r="AJ753" s="15"/>
      <c r="AK753" s="15"/>
      <c r="AL753" s="15"/>
      <c r="AM753" s="15"/>
      <c r="AN753" s="15"/>
      <c r="AO753" s="15"/>
      <c r="AP753" s="15"/>
      <c r="AQ753" s="15"/>
      <c r="AR753" s="15"/>
      <c r="AS753" s="15"/>
      <c r="AT753" s="15"/>
      <c r="AU753" s="15"/>
      <c r="AV753" s="15"/>
      <c r="AW753" s="15"/>
      <c r="AX753" s="15"/>
      <c r="AY753" s="15"/>
      <c r="AZ753" s="15"/>
      <c r="BA753" s="15"/>
      <c r="BB753" s="15"/>
      <c r="BC753" s="15"/>
      <c r="BD753" s="15"/>
      <c r="BE753" s="15"/>
      <c r="BF753" s="15"/>
      <c r="BG753" s="15"/>
      <c r="BH753" s="15"/>
      <c r="BI753" s="15"/>
      <c r="BJ753" s="15"/>
      <c r="BK753" s="15"/>
      <c r="BL753" s="15"/>
      <c r="BM753" s="15"/>
      <c r="BN753" s="15"/>
      <c r="BO753" s="15"/>
      <c r="BP753" s="15"/>
      <c r="BQ753" s="15"/>
      <c r="BR753" s="15"/>
      <c r="BS753" s="15"/>
      <c r="BT753" s="15"/>
      <c r="BU753" s="15"/>
      <c r="BV753" s="15"/>
      <c r="BW753" s="15"/>
      <c r="BX753" s="15"/>
      <c r="BY753" s="15"/>
      <c r="BZ753" s="15"/>
      <c r="CA753" s="8"/>
      <c r="CB753" s="8"/>
      <c r="CC753" s="8"/>
      <c r="CD753" s="8"/>
      <c r="CE753" s="8"/>
      <c r="CF753" s="8"/>
      <c r="CG753" s="8"/>
      <c r="CH753" s="8"/>
      <c r="CI753" s="8"/>
      <c r="CJ753" s="8"/>
      <c r="CK753" s="8"/>
      <c r="CL753" s="8"/>
      <c r="CM753" s="15"/>
      <c r="CN753" s="15"/>
      <c r="CO753" s="15"/>
      <c r="CP753" s="15"/>
    </row>
    <row r="754" ht="14.25" customHeight="1">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c r="BC754" s="15"/>
      <c r="BD754" s="15"/>
      <c r="BE754" s="15"/>
      <c r="BF754" s="15"/>
      <c r="BG754" s="15"/>
      <c r="BH754" s="15"/>
      <c r="BI754" s="15"/>
      <c r="BJ754" s="15"/>
      <c r="BK754" s="15"/>
      <c r="BL754" s="15"/>
      <c r="BM754" s="15"/>
      <c r="BN754" s="15"/>
      <c r="BO754" s="15"/>
      <c r="BP754" s="15"/>
      <c r="BQ754" s="15"/>
      <c r="BR754" s="15"/>
      <c r="BS754" s="15"/>
      <c r="BT754" s="15"/>
      <c r="BU754" s="15"/>
      <c r="BV754" s="15"/>
      <c r="BW754" s="15"/>
      <c r="BX754" s="15"/>
      <c r="BY754" s="15"/>
      <c r="BZ754" s="15"/>
      <c r="CA754" s="8"/>
      <c r="CB754" s="8"/>
      <c r="CC754" s="8"/>
      <c r="CD754" s="8"/>
      <c r="CE754" s="8"/>
      <c r="CF754" s="8"/>
      <c r="CG754" s="8"/>
      <c r="CH754" s="8"/>
      <c r="CI754" s="8"/>
      <c r="CJ754" s="8"/>
      <c r="CK754" s="8"/>
      <c r="CL754" s="8"/>
      <c r="CM754" s="15"/>
      <c r="CN754" s="15"/>
      <c r="CO754" s="15"/>
      <c r="CP754" s="15"/>
    </row>
    <row r="755" ht="14.25" customHeight="1">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c r="AA755" s="15"/>
      <c r="AB755" s="15"/>
      <c r="AC755" s="15"/>
      <c r="AD755" s="15"/>
      <c r="AE755" s="15"/>
      <c r="AF755" s="15"/>
      <c r="AG755" s="15"/>
      <c r="AH755" s="15"/>
      <c r="AI755" s="15"/>
      <c r="AJ755" s="15"/>
      <c r="AK755" s="15"/>
      <c r="AL755" s="15"/>
      <c r="AM755" s="15"/>
      <c r="AN755" s="15"/>
      <c r="AO755" s="15"/>
      <c r="AP755" s="15"/>
      <c r="AQ755" s="15"/>
      <c r="AR755" s="15"/>
      <c r="AS755" s="15"/>
      <c r="AT755" s="15"/>
      <c r="AU755" s="15"/>
      <c r="AV755" s="15"/>
      <c r="AW755" s="15"/>
      <c r="AX755" s="15"/>
      <c r="AY755" s="15"/>
      <c r="AZ755" s="15"/>
      <c r="BA755" s="15"/>
      <c r="BB755" s="15"/>
      <c r="BC755" s="15"/>
      <c r="BD755" s="15"/>
      <c r="BE755" s="15"/>
      <c r="BF755" s="15"/>
      <c r="BG755" s="15"/>
      <c r="BH755" s="15"/>
      <c r="BI755" s="15"/>
      <c r="BJ755" s="15"/>
      <c r="BK755" s="15"/>
      <c r="BL755" s="15"/>
      <c r="BM755" s="15"/>
      <c r="BN755" s="15"/>
      <c r="BO755" s="15"/>
      <c r="BP755" s="15"/>
      <c r="BQ755" s="15"/>
      <c r="BR755" s="15"/>
      <c r="BS755" s="15"/>
      <c r="BT755" s="15"/>
      <c r="BU755" s="15"/>
      <c r="BV755" s="15"/>
      <c r="BW755" s="15"/>
      <c r="BX755" s="15"/>
      <c r="BY755" s="15"/>
      <c r="BZ755" s="15"/>
      <c r="CA755" s="8"/>
      <c r="CB755" s="8"/>
      <c r="CC755" s="8"/>
      <c r="CD755" s="8"/>
      <c r="CE755" s="8"/>
      <c r="CF755" s="8"/>
      <c r="CG755" s="8"/>
      <c r="CH755" s="8"/>
      <c r="CI755" s="8"/>
      <c r="CJ755" s="8"/>
      <c r="CK755" s="8"/>
      <c r="CL755" s="8"/>
      <c r="CM755" s="15"/>
      <c r="CN755" s="15"/>
      <c r="CO755" s="15"/>
      <c r="CP755" s="15"/>
    </row>
    <row r="756" ht="14.25" customHeight="1">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c r="BC756" s="15"/>
      <c r="BD756" s="15"/>
      <c r="BE756" s="15"/>
      <c r="BF756" s="15"/>
      <c r="BG756" s="15"/>
      <c r="BH756" s="15"/>
      <c r="BI756" s="15"/>
      <c r="BJ756" s="15"/>
      <c r="BK756" s="15"/>
      <c r="BL756" s="15"/>
      <c r="BM756" s="15"/>
      <c r="BN756" s="15"/>
      <c r="BO756" s="15"/>
      <c r="BP756" s="15"/>
      <c r="BQ756" s="15"/>
      <c r="BR756" s="15"/>
      <c r="BS756" s="15"/>
      <c r="BT756" s="15"/>
      <c r="BU756" s="15"/>
      <c r="BV756" s="15"/>
      <c r="BW756" s="15"/>
      <c r="BX756" s="15"/>
      <c r="BY756" s="15"/>
      <c r="BZ756" s="15"/>
      <c r="CA756" s="8"/>
      <c r="CB756" s="8"/>
      <c r="CC756" s="8"/>
      <c r="CD756" s="8"/>
      <c r="CE756" s="8"/>
      <c r="CF756" s="8"/>
      <c r="CG756" s="8"/>
      <c r="CH756" s="8"/>
      <c r="CI756" s="8"/>
      <c r="CJ756" s="8"/>
      <c r="CK756" s="8"/>
      <c r="CL756" s="8"/>
      <c r="CM756" s="15"/>
      <c r="CN756" s="15"/>
      <c r="CO756" s="15"/>
      <c r="CP756" s="15"/>
    </row>
    <row r="757" ht="14.25" customHeight="1">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c r="AA757" s="15"/>
      <c r="AB757" s="15"/>
      <c r="AC757" s="15"/>
      <c r="AD757" s="15"/>
      <c r="AE757" s="15"/>
      <c r="AF757" s="15"/>
      <c r="AG757" s="15"/>
      <c r="AH757" s="15"/>
      <c r="AI757" s="15"/>
      <c r="AJ757" s="15"/>
      <c r="AK757" s="15"/>
      <c r="AL757" s="15"/>
      <c r="AM757" s="15"/>
      <c r="AN757" s="15"/>
      <c r="AO757" s="15"/>
      <c r="AP757" s="15"/>
      <c r="AQ757" s="15"/>
      <c r="AR757" s="15"/>
      <c r="AS757" s="15"/>
      <c r="AT757" s="15"/>
      <c r="AU757" s="15"/>
      <c r="AV757" s="15"/>
      <c r="AW757" s="15"/>
      <c r="AX757" s="15"/>
      <c r="AY757" s="15"/>
      <c r="AZ757" s="15"/>
      <c r="BA757" s="15"/>
      <c r="BB757" s="15"/>
      <c r="BC757" s="15"/>
      <c r="BD757" s="15"/>
      <c r="BE757" s="15"/>
      <c r="BF757" s="15"/>
      <c r="BG757" s="15"/>
      <c r="BH757" s="15"/>
      <c r="BI757" s="15"/>
      <c r="BJ757" s="15"/>
      <c r="BK757" s="15"/>
      <c r="BL757" s="15"/>
      <c r="BM757" s="15"/>
      <c r="BN757" s="15"/>
      <c r="BO757" s="15"/>
      <c r="BP757" s="15"/>
      <c r="BQ757" s="15"/>
      <c r="BR757" s="15"/>
      <c r="BS757" s="15"/>
      <c r="BT757" s="15"/>
      <c r="BU757" s="15"/>
      <c r="BV757" s="15"/>
      <c r="BW757" s="15"/>
      <c r="BX757" s="15"/>
      <c r="BY757" s="15"/>
      <c r="BZ757" s="15"/>
      <c r="CA757" s="8"/>
      <c r="CB757" s="8"/>
      <c r="CC757" s="8"/>
      <c r="CD757" s="8"/>
      <c r="CE757" s="8"/>
      <c r="CF757" s="8"/>
      <c r="CG757" s="8"/>
      <c r="CH757" s="8"/>
      <c r="CI757" s="8"/>
      <c r="CJ757" s="8"/>
      <c r="CK757" s="8"/>
      <c r="CL757" s="8"/>
      <c r="CM757" s="15"/>
      <c r="CN757" s="15"/>
      <c r="CO757" s="15"/>
      <c r="CP757" s="15"/>
    </row>
    <row r="758" ht="14.25" customHeight="1">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c r="BC758" s="15"/>
      <c r="BD758" s="15"/>
      <c r="BE758" s="15"/>
      <c r="BF758" s="15"/>
      <c r="BG758" s="15"/>
      <c r="BH758" s="15"/>
      <c r="BI758" s="15"/>
      <c r="BJ758" s="15"/>
      <c r="BK758" s="15"/>
      <c r="BL758" s="15"/>
      <c r="BM758" s="15"/>
      <c r="BN758" s="15"/>
      <c r="BO758" s="15"/>
      <c r="BP758" s="15"/>
      <c r="BQ758" s="15"/>
      <c r="BR758" s="15"/>
      <c r="BS758" s="15"/>
      <c r="BT758" s="15"/>
      <c r="BU758" s="15"/>
      <c r="BV758" s="15"/>
      <c r="BW758" s="15"/>
      <c r="BX758" s="15"/>
      <c r="BY758" s="15"/>
      <c r="BZ758" s="15"/>
      <c r="CA758" s="8"/>
      <c r="CB758" s="8"/>
      <c r="CC758" s="8"/>
      <c r="CD758" s="8"/>
      <c r="CE758" s="8"/>
      <c r="CF758" s="8"/>
      <c r="CG758" s="8"/>
      <c r="CH758" s="8"/>
      <c r="CI758" s="8"/>
      <c r="CJ758" s="8"/>
      <c r="CK758" s="8"/>
      <c r="CL758" s="8"/>
      <c r="CM758" s="15"/>
      <c r="CN758" s="15"/>
      <c r="CO758" s="15"/>
      <c r="CP758" s="15"/>
    </row>
    <row r="759" ht="14.25" customHeight="1">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c r="AA759" s="15"/>
      <c r="AB759" s="15"/>
      <c r="AC759" s="15"/>
      <c r="AD759" s="15"/>
      <c r="AE759" s="15"/>
      <c r="AF759" s="15"/>
      <c r="AG759" s="15"/>
      <c r="AH759" s="15"/>
      <c r="AI759" s="15"/>
      <c r="AJ759" s="15"/>
      <c r="AK759" s="15"/>
      <c r="AL759" s="15"/>
      <c r="AM759" s="15"/>
      <c r="AN759" s="15"/>
      <c r="AO759" s="15"/>
      <c r="AP759" s="15"/>
      <c r="AQ759" s="15"/>
      <c r="AR759" s="15"/>
      <c r="AS759" s="15"/>
      <c r="AT759" s="15"/>
      <c r="AU759" s="15"/>
      <c r="AV759" s="15"/>
      <c r="AW759" s="15"/>
      <c r="AX759" s="15"/>
      <c r="AY759" s="15"/>
      <c r="AZ759" s="15"/>
      <c r="BA759" s="15"/>
      <c r="BB759" s="15"/>
      <c r="BC759" s="15"/>
      <c r="BD759" s="15"/>
      <c r="BE759" s="15"/>
      <c r="BF759" s="15"/>
      <c r="BG759" s="15"/>
      <c r="BH759" s="15"/>
      <c r="BI759" s="15"/>
      <c r="BJ759" s="15"/>
      <c r="BK759" s="15"/>
      <c r="BL759" s="15"/>
      <c r="BM759" s="15"/>
      <c r="BN759" s="15"/>
      <c r="BO759" s="15"/>
      <c r="BP759" s="15"/>
      <c r="BQ759" s="15"/>
      <c r="BR759" s="15"/>
      <c r="BS759" s="15"/>
      <c r="BT759" s="15"/>
      <c r="BU759" s="15"/>
      <c r="BV759" s="15"/>
      <c r="BW759" s="15"/>
      <c r="BX759" s="15"/>
      <c r="BY759" s="15"/>
      <c r="BZ759" s="15"/>
      <c r="CA759" s="8"/>
      <c r="CB759" s="8"/>
      <c r="CC759" s="8"/>
      <c r="CD759" s="8"/>
      <c r="CE759" s="8"/>
      <c r="CF759" s="8"/>
      <c r="CG759" s="8"/>
      <c r="CH759" s="8"/>
      <c r="CI759" s="8"/>
      <c r="CJ759" s="8"/>
      <c r="CK759" s="8"/>
      <c r="CL759" s="8"/>
      <c r="CM759" s="15"/>
      <c r="CN759" s="15"/>
      <c r="CO759" s="15"/>
      <c r="CP759" s="15"/>
    </row>
    <row r="760" ht="14.25" customHeight="1">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c r="AA760" s="15"/>
      <c r="AB760" s="15"/>
      <c r="AC760" s="15"/>
      <c r="AD760" s="15"/>
      <c r="AE760" s="15"/>
      <c r="AF760" s="15"/>
      <c r="AG760" s="15"/>
      <c r="AH760" s="15"/>
      <c r="AI760" s="15"/>
      <c r="AJ760" s="15"/>
      <c r="AK760" s="15"/>
      <c r="AL760" s="15"/>
      <c r="AM760" s="15"/>
      <c r="AN760" s="15"/>
      <c r="AO760" s="15"/>
      <c r="AP760" s="15"/>
      <c r="AQ760" s="15"/>
      <c r="AR760" s="15"/>
      <c r="AS760" s="15"/>
      <c r="AT760" s="15"/>
      <c r="AU760" s="15"/>
      <c r="AV760" s="15"/>
      <c r="AW760" s="15"/>
      <c r="AX760" s="15"/>
      <c r="AY760" s="15"/>
      <c r="AZ760" s="15"/>
      <c r="BA760" s="15"/>
      <c r="BB760" s="15"/>
      <c r="BC760" s="15"/>
      <c r="BD760" s="15"/>
      <c r="BE760" s="15"/>
      <c r="BF760" s="15"/>
      <c r="BG760" s="15"/>
      <c r="BH760" s="15"/>
      <c r="BI760" s="15"/>
      <c r="BJ760" s="15"/>
      <c r="BK760" s="15"/>
      <c r="BL760" s="15"/>
      <c r="BM760" s="15"/>
      <c r="BN760" s="15"/>
      <c r="BO760" s="15"/>
      <c r="BP760" s="15"/>
      <c r="BQ760" s="15"/>
      <c r="BR760" s="15"/>
      <c r="BS760" s="15"/>
      <c r="BT760" s="15"/>
      <c r="BU760" s="15"/>
      <c r="BV760" s="15"/>
      <c r="BW760" s="15"/>
      <c r="BX760" s="15"/>
      <c r="BY760" s="15"/>
      <c r="BZ760" s="15"/>
      <c r="CA760" s="8"/>
      <c r="CB760" s="8"/>
      <c r="CC760" s="8"/>
      <c r="CD760" s="8"/>
      <c r="CE760" s="8"/>
      <c r="CF760" s="8"/>
      <c r="CG760" s="8"/>
      <c r="CH760" s="8"/>
      <c r="CI760" s="8"/>
      <c r="CJ760" s="8"/>
      <c r="CK760" s="8"/>
      <c r="CL760" s="8"/>
      <c r="CM760" s="15"/>
      <c r="CN760" s="15"/>
      <c r="CO760" s="15"/>
      <c r="CP760" s="15"/>
    </row>
    <row r="761" ht="14.25" customHeight="1">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c r="AA761" s="15"/>
      <c r="AB761" s="15"/>
      <c r="AC761" s="15"/>
      <c r="AD761" s="15"/>
      <c r="AE761" s="15"/>
      <c r="AF761" s="15"/>
      <c r="AG761" s="15"/>
      <c r="AH761" s="15"/>
      <c r="AI761" s="15"/>
      <c r="AJ761" s="15"/>
      <c r="AK761" s="15"/>
      <c r="AL761" s="15"/>
      <c r="AM761" s="15"/>
      <c r="AN761" s="15"/>
      <c r="AO761" s="15"/>
      <c r="AP761" s="15"/>
      <c r="AQ761" s="15"/>
      <c r="AR761" s="15"/>
      <c r="AS761" s="15"/>
      <c r="AT761" s="15"/>
      <c r="AU761" s="15"/>
      <c r="AV761" s="15"/>
      <c r="AW761" s="15"/>
      <c r="AX761" s="15"/>
      <c r="AY761" s="15"/>
      <c r="AZ761" s="15"/>
      <c r="BA761" s="15"/>
      <c r="BB761" s="15"/>
      <c r="BC761" s="15"/>
      <c r="BD761" s="15"/>
      <c r="BE761" s="15"/>
      <c r="BF761" s="15"/>
      <c r="BG761" s="15"/>
      <c r="BH761" s="15"/>
      <c r="BI761" s="15"/>
      <c r="BJ761" s="15"/>
      <c r="BK761" s="15"/>
      <c r="BL761" s="15"/>
      <c r="BM761" s="15"/>
      <c r="BN761" s="15"/>
      <c r="BO761" s="15"/>
      <c r="BP761" s="15"/>
      <c r="BQ761" s="15"/>
      <c r="BR761" s="15"/>
      <c r="BS761" s="15"/>
      <c r="BT761" s="15"/>
      <c r="BU761" s="15"/>
      <c r="BV761" s="15"/>
      <c r="BW761" s="15"/>
      <c r="BX761" s="15"/>
      <c r="BY761" s="15"/>
      <c r="BZ761" s="15"/>
      <c r="CA761" s="8"/>
      <c r="CB761" s="8"/>
      <c r="CC761" s="8"/>
      <c r="CD761" s="8"/>
      <c r="CE761" s="8"/>
      <c r="CF761" s="8"/>
      <c r="CG761" s="8"/>
      <c r="CH761" s="8"/>
      <c r="CI761" s="8"/>
      <c r="CJ761" s="8"/>
      <c r="CK761" s="8"/>
      <c r="CL761" s="8"/>
      <c r="CM761" s="15"/>
      <c r="CN761" s="15"/>
      <c r="CO761" s="15"/>
      <c r="CP761" s="15"/>
    </row>
    <row r="762" ht="14.25" customHeight="1">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c r="AA762" s="15"/>
      <c r="AB762" s="15"/>
      <c r="AC762" s="15"/>
      <c r="AD762" s="15"/>
      <c r="AE762" s="15"/>
      <c r="AF762" s="15"/>
      <c r="AG762" s="15"/>
      <c r="AH762" s="15"/>
      <c r="AI762" s="15"/>
      <c r="AJ762" s="15"/>
      <c r="AK762" s="15"/>
      <c r="AL762" s="15"/>
      <c r="AM762" s="15"/>
      <c r="AN762" s="15"/>
      <c r="AO762" s="15"/>
      <c r="AP762" s="15"/>
      <c r="AQ762" s="15"/>
      <c r="AR762" s="15"/>
      <c r="AS762" s="15"/>
      <c r="AT762" s="15"/>
      <c r="AU762" s="15"/>
      <c r="AV762" s="15"/>
      <c r="AW762" s="15"/>
      <c r="AX762" s="15"/>
      <c r="AY762" s="15"/>
      <c r="AZ762" s="15"/>
      <c r="BA762" s="15"/>
      <c r="BB762" s="15"/>
      <c r="BC762" s="15"/>
      <c r="BD762" s="15"/>
      <c r="BE762" s="15"/>
      <c r="BF762" s="15"/>
      <c r="BG762" s="15"/>
      <c r="BH762" s="15"/>
      <c r="BI762" s="15"/>
      <c r="BJ762" s="15"/>
      <c r="BK762" s="15"/>
      <c r="BL762" s="15"/>
      <c r="BM762" s="15"/>
      <c r="BN762" s="15"/>
      <c r="BO762" s="15"/>
      <c r="BP762" s="15"/>
      <c r="BQ762" s="15"/>
      <c r="BR762" s="15"/>
      <c r="BS762" s="15"/>
      <c r="BT762" s="15"/>
      <c r="BU762" s="15"/>
      <c r="BV762" s="15"/>
      <c r="BW762" s="15"/>
      <c r="BX762" s="15"/>
      <c r="BY762" s="15"/>
      <c r="BZ762" s="15"/>
      <c r="CA762" s="8"/>
      <c r="CB762" s="8"/>
      <c r="CC762" s="8"/>
      <c r="CD762" s="8"/>
      <c r="CE762" s="8"/>
      <c r="CF762" s="8"/>
      <c r="CG762" s="8"/>
      <c r="CH762" s="8"/>
      <c r="CI762" s="8"/>
      <c r="CJ762" s="8"/>
      <c r="CK762" s="8"/>
      <c r="CL762" s="8"/>
      <c r="CM762" s="15"/>
      <c r="CN762" s="15"/>
      <c r="CO762" s="15"/>
      <c r="CP762" s="15"/>
    </row>
    <row r="763" ht="14.25" customHeight="1">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c r="AA763" s="15"/>
      <c r="AB763" s="15"/>
      <c r="AC763" s="15"/>
      <c r="AD763" s="15"/>
      <c r="AE763" s="15"/>
      <c r="AF763" s="15"/>
      <c r="AG763" s="15"/>
      <c r="AH763" s="15"/>
      <c r="AI763" s="15"/>
      <c r="AJ763" s="15"/>
      <c r="AK763" s="15"/>
      <c r="AL763" s="15"/>
      <c r="AM763" s="15"/>
      <c r="AN763" s="15"/>
      <c r="AO763" s="15"/>
      <c r="AP763" s="15"/>
      <c r="AQ763" s="15"/>
      <c r="AR763" s="15"/>
      <c r="AS763" s="15"/>
      <c r="AT763" s="15"/>
      <c r="AU763" s="15"/>
      <c r="AV763" s="15"/>
      <c r="AW763" s="15"/>
      <c r="AX763" s="15"/>
      <c r="AY763" s="15"/>
      <c r="AZ763" s="15"/>
      <c r="BA763" s="15"/>
      <c r="BB763" s="15"/>
      <c r="BC763" s="15"/>
      <c r="BD763" s="15"/>
      <c r="BE763" s="15"/>
      <c r="BF763" s="15"/>
      <c r="BG763" s="15"/>
      <c r="BH763" s="15"/>
      <c r="BI763" s="15"/>
      <c r="BJ763" s="15"/>
      <c r="BK763" s="15"/>
      <c r="BL763" s="15"/>
      <c r="BM763" s="15"/>
      <c r="BN763" s="15"/>
      <c r="BO763" s="15"/>
      <c r="BP763" s="15"/>
      <c r="BQ763" s="15"/>
      <c r="BR763" s="15"/>
      <c r="BS763" s="15"/>
      <c r="BT763" s="15"/>
      <c r="BU763" s="15"/>
      <c r="BV763" s="15"/>
      <c r="BW763" s="15"/>
      <c r="BX763" s="15"/>
      <c r="BY763" s="15"/>
      <c r="BZ763" s="15"/>
      <c r="CA763" s="8"/>
      <c r="CB763" s="8"/>
      <c r="CC763" s="8"/>
      <c r="CD763" s="8"/>
      <c r="CE763" s="8"/>
      <c r="CF763" s="8"/>
      <c r="CG763" s="8"/>
      <c r="CH763" s="8"/>
      <c r="CI763" s="8"/>
      <c r="CJ763" s="8"/>
      <c r="CK763" s="8"/>
      <c r="CL763" s="8"/>
      <c r="CM763" s="15"/>
      <c r="CN763" s="15"/>
      <c r="CO763" s="15"/>
      <c r="CP763" s="15"/>
    </row>
    <row r="764" ht="14.25" customHeight="1">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c r="BC764" s="15"/>
      <c r="BD764" s="15"/>
      <c r="BE764" s="15"/>
      <c r="BF764" s="15"/>
      <c r="BG764" s="15"/>
      <c r="BH764" s="15"/>
      <c r="BI764" s="15"/>
      <c r="BJ764" s="15"/>
      <c r="BK764" s="15"/>
      <c r="BL764" s="15"/>
      <c r="BM764" s="15"/>
      <c r="BN764" s="15"/>
      <c r="BO764" s="15"/>
      <c r="BP764" s="15"/>
      <c r="BQ764" s="15"/>
      <c r="BR764" s="15"/>
      <c r="BS764" s="15"/>
      <c r="BT764" s="15"/>
      <c r="BU764" s="15"/>
      <c r="BV764" s="15"/>
      <c r="BW764" s="15"/>
      <c r="BX764" s="15"/>
      <c r="BY764" s="15"/>
      <c r="BZ764" s="15"/>
      <c r="CA764" s="8"/>
      <c r="CB764" s="8"/>
      <c r="CC764" s="8"/>
      <c r="CD764" s="8"/>
      <c r="CE764" s="8"/>
      <c r="CF764" s="8"/>
      <c r="CG764" s="8"/>
      <c r="CH764" s="8"/>
      <c r="CI764" s="8"/>
      <c r="CJ764" s="8"/>
      <c r="CK764" s="8"/>
      <c r="CL764" s="8"/>
      <c r="CM764" s="15"/>
      <c r="CN764" s="15"/>
      <c r="CO764" s="15"/>
      <c r="CP764" s="15"/>
    </row>
    <row r="765" ht="14.25" customHeight="1">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c r="AA765" s="15"/>
      <c r="AB765" s="15"/>
      <c r="AC765" s="15"/>
      <c r="AD765" s="15"/>
      <c r="AE765" s="15"/>
      <c r="AF765" s="15"/>
      <c r="AG765" s="15"/>
      <c r="AH765" s="15"/>
      <c r="AI765" s="15"/>
      <c r="AJ765" s="15"/>
      <c r="AK765" s="15"/>
      <c r="AL765" s="15"/>
      <c r="AM765" s="15"/>
      <c r="AN765" s="15"/>
      <c r="AO765" s="15"/>
      <c r="AP765" s="15"/>
      <c r="AQ765" s="15"/>
      <c r="AR765" s="15"/>
      <c r="AS765" s="15"/>
      <c r="AT765" s="15"/>
      <c r="AU765" s="15"/>
      <c r="AV765" s="15"/>
      <c r="AW765" s="15"/>
      <c r="AX765" s="15"/>
      <c r="AY765" s="15"/>
      <c r="AZ765" s="15"/>
      <c r="BA765" s="15"/>
      <c r="BB765" s="15"/>
      <c r="BC765" s="15"/>
      <c r="BD765" s="15"/>
      <c r="BE765" s="15"/>
      <c r="BF765" s="15"/>
      <c r="BG765" s="15"/>
      <c r="BH765" s="15"/>
      <c r="BI765" s="15"/>
      <c r="BJ765" s="15"/>
      <c r="BK765" s="15"/>
      <c r="BL765" s="15"/>
      <c r="BM765" s="15"/>
      <c r="BN765" s="15"/>
      <c r="BO765" s="15"/>
      <c r="BP765" s="15"/>
      <c r="BQ765" s="15"/>
      <c r="BR765" s="15"/>
      <c r="BS765" s="15"/>
      <c r="BT765" s="15"/>
      <c r="BU765" s="15"/>
      <c r="BV765" s="15"/>
      <c r="BW765" s="15"/>
      <c r="BX765" s="15"/>
      <c r="BY765" s="15"/>
      <c r="BZ765" s="15"/>
      <c r="CA765" s="8"/>
      <c r="CB765" s="8"/>
      <c r="CC765" s="8"/>
      <c r="CD765" s="8"/>
      <c r="CE765" s="8"/>
      <c r="CF765" s="8"/>
      <c r="CG765" s="8"/>
      <c r="CH765" s="8"/>
      <c r="CI765" s="8"/>
      <c r="CJ765" s="8"/>
      <c r="CK765" s="8"/>
      <c r="CL765" s="8"/>
      <c r="CM765" s="15"/>
      <c r="CN765" s="15"/>
      <c r="CO765" s="15"/>
      <c r="CP765" s="15"/>
    </row>
    <row r="766" ht="14.25" customHeight="1">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c r="BC766" s="15"/>
      <c r="BD766" s="15"/>
      <c r="BE766" s="15"/>
      <c r="BF766" s="15"/>
      <c r="BG766" s="15"/>
      <c r="BH766" s="15"/>
      <c r="BI766" s="15"/>
      <c r="BJ766" s="15"/>
      <c r="BK766" s="15"/>
      <c r="BL766" s="15"/>
      <c r="BM766" s="15"/>
      <c r="BN766" s="15"/>
      <c r="BO766" s="15"/>
      <c r="BP766" s="15"/>
      <c r="BQ766" s="15"/>
      <c r="BR766" s="15"/>
      <c r="BS766" s="15"/>
      <c r="BT766" s="15"/>
      <c r="BU766" s="15"/>
      <c r="BV766" s="15"/>
      <c r="BW766" s="15"/>
      <c r="BX766" s="15"/>
      <c r="BY766" s="15"/>
      <c r="BZ766" s="15"/>
      <c r="CA766" s="8"/>
      <c r="CB766" s="8"/>
      <c r="CC766" s="8"/>
      <c r="CD766" s="8"/>
      <c r="CE766" s="8"/>
      <c r="CF766" s="8"/>
      <c r="CG766" s="8"/>
      <c r="CH766" s="8"/>
      <c r="CI766" s="8"/>
      <c r="CJ766" s="8"/>
      <c r="CK766" s="8"/>
      <c r="CL766" s="8"/>
      <c r="CM766" s="15"/>
      <c r="CN766" s="15"/>
      <c r="CO766" s="15"/>
      <c r="CP766" s="15"/>
    </row>
    <row r="767" ht="14.25" customHeight="1">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c r="AA767" s="15"/>
      <c r="AB767" s="15"/>
      <c r="AC767" s="15"/>
      <c r="AD767" s="15"/>
      <c r="AE767" s="15"/>
      <c r="AF767" s="15"/>
      <c r="AG767" s="15"/>
      <c r="AH767" s="15"/>
      <c r="AI767" s="15"/>
      <c r="AJ767" s="15"/>
      <c r="AK767" s="15"/>
      <c r="AL767" s="15"/>
      <c r="AM767" s="15"/>
      <c r="AN767" s="15"/>
      <c r="AO767" s="15"/>
      <c r="AP767" s="15"/>
      <c r="AQ767" s="15"/>
      <c r="AR767" s="15"/>
      <c r="AS767" s="15"/>
      <c r="AT767" s="15"/>
      <c r="AU767" s="15"/>
      <c r="AV767" s="15"/>
      <c r="AW767" s="15"/>
      <c r="AX767" s="15"/>
      <c r="AY767" s="15"/>
      <c r="AZ767" s="15"/>
      <c r="BA767" s="15"/>
      <c r="BB767" s="15"/>
      <c r="BC767" s="15"/>
      <c r="BD767" s="15"/>
      <c r="BE767" s="15"/>
      <c r="BF767" s="15"/>
      <c r="BG767" s="15"/>
      <c r="BH767" s="15"/>
      <c r="BI767" s="15"/>
      <c r="BJ767" s="15"/>
      <c r="BK767" s="15"/>
      <c r="BL767" s="15"/>
      <c r="BM767" s="15"/>
      <c r="BN767" s="15"/>
      <c r="BO767" s="15"/>
      <c r="BP767" s="15"/>
      <c r="BQ767" s="15"/>
      <c r="BR767" s="15"/>
      <c r="BS767" s="15"/>
      <c r="BT767" s="15"/>
      <c r="BU767" s="15"/>
      <c r="BV767" s="15"/>
      <c r="BW767" s="15"/>
      <c r="BX767" s="15"/>
      <c r="BY767" s="15"/>
      <c r="BZ767" s="15"/>
      <c r="CA767" s="8"/>
      <c r="CB767" s="8"/>
      <c r="CC767" s="8"/>
      <c r="CD767" s="8"/>
      <c r="CE767" s="8"/>
      <c r="CF767" s="8"/>
      <c r="CG767" s="8"/>
      <c r="CH767" s="8"/>
      <c r="CI767" s="8"/>
      <c r="CJ767" s="8"/>
      <c r="CK767" s="8"/>
      <c r="CL767" s="8"/>
      <c r="CM767" s="15"/>
      <c r="CN767" s="15"/>
      <c r="CO767" s="15"/>
      <c r="CP767" s="15"/>
    </row>
    <row r="768" ht="14.25" customHeight="1">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c r="BC768" s="15"/>
      <c r="BD768" s="15"/>
      <c r="BE768" s="15"/>
      <c r="BF768" s="15"/>
      <c r="BG768" s="15"/>
      <c r="BH768" s="15"/>
      <c r="BI768" s="15"/>
      <c r="BJ768" s="15"/>
      <c r="BK768" s="15"/>
      <c r="BL768" s="15"/>
      <c r="BM768" s="15"/>
      <c r="BN768" s="15"/>
      <c r="BO768" s="15"/>
      <c r="BP768" s="15"/>
      <c r="BQ768" s="15"/>
      <c r="BR768" s="15"/>
      <c r="BS768" s="15"/>
      <c r="BT768" s="15"/>
      <c r="BU768" s="15"/>
      <c r="BV768" s="15"/>
      <c r="BW768" s="15"/>
      <c r="BX768" s="15"/>
      <c r="BY768" s="15"/>
      <c r="BZ768" s="15"/>
      <c r="CA768" s="8"/>
      <c r="CB768" s="8"/>
      <c r="CC768" s="8"/>
      <c r="CD768" s="8"/>
      <c r="CE768" s="8"/>
      <c r="CF768" s="8"/>
      <c r="CG768" s="8"/>
      <c r="CH768" s="8"/>
      <c r="CI768" s="8"/>
      <c r="CJ768" s="8"/>
      <c r="CK768" s="8"/>
      <c r="CL768" s="8"/>
      <c r="CM768" s="15"/>
      <c r="CN768" s="15"/>
      <c r="CO768" s="15"/>
      <c r="CP768" s="15"/>
    </row>
    <row r="769" ht="14.25" customHeight="1">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c r="AA769" s="15"/>
      <c r="AB769" s="15"/>
      <c r="AC769" s="15"/>
      <c r="AD769" s="15"/>
      <c r="AE769" s="15"/>
      <c r="AF769" s="15"/>
      <c r="AG769" s="15"/>
      <c r="AH769" s="15"/>
      <c r="AI769" s="15"/>
      <c r="AJ769" s="15"/>
      <c r="AK769" s="15"/>
      <c r="AL769" s="15"/>
      <c r="AM769" s="15"/>
      <c r="AN769" s="15"/>
      <c r="AO769" s="15"/>
      <c r="AP769" s="15"/>
      <c r="AQ769" s="15"/>
      <c r="AR769" s="15"/>
      <c r="AS769" s="15"/>
      <c r="AT769" s="15"/>
      <c r="AU769" s="15"/>
      <c r="AV769" s="15"/>
      <c r="AW769" s="15"/>
      <c r="AX769" s="15"/>
      <c r="AY769" s="15"/>
      <c r="AZ769" s="15"/>
      <c r="BA769" s="15"/>
      <c r="BB769" s="15"/>
      <c r="BC769" s="15"/>
      <c r="BD769" s="15"/>
      <c r="BE769" s="15"/>
      <c r="BF769" s="15"/>
      <c r="BG769" s="15"/>
      <c r="BH769" s="15"/>
      <c r="BI769" s="15"/>
      <c r="BJ769" s="15"/>
      <c r="BK769" s="15"/>
      <c r="BL769" s="15"/>
      <c r="BM769" s="15"/>
      <c r="BN769" s="15"/>
      <c r="BO769" s="15"/>
      <c r="BP769" s="15"/>
      <c r="BQ769" s="15"/>
      <c r="BR769" s="15"/>
      <c r="BS769" s="15"/>
      <c r="BT769" s="15"/>
      <c r="BU769" s="15"/>
      <c r="BV769" s="15"/>
      <c r="BW769" s="15"/>
      <c r="BX769" s="15"/>
      <c r="BY769" s="15"/>
      <c r="BZ769" s="15"/>
      <c r="CA769" s="8"/>
      <c r="CB769" s="8"/>
      <c r="CC769" s="8"/>
      <c r="CD769" s="8"/>
      <c r="CE769" s="8"/>
      <c r="CF769" s="8"/>
      <c r="CG769" s="8"/>
      <c r="CH769" s="8"/>
      <c r="CI769" s="8"/>
      <c r="CJ769" s="8"/>
      <c r="CK769" s="8"/>
      <c r="CL769" s="8"/>
      <c r="CM769" s="15"/>
      <c r="CN769" s="15"/>
      <c r="CO769" s="15"/>
      <c r="CP769" s="15"/>
    </row>
    <row r="770" ht="14.25" customHeight="1">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c r="BC770" s="15"/>
      <c r="BD770" s="15"/>
      <c r="BE770" s="15"/>
      <c r="BF770" s="15"/>
      <c r="BG770" s="15"/>
      <c r="BH770" s="15"/>
      <c r="BI770" s="15"/>
      <c r="BJ770" s="15"/>
      <c r="BK770" s="15"/>
      <c r="BL770" s="15"/>
      <c r="BM770" s="15"/>
      <c r="BN770" s="15"/>
      <c r="BO770" s="15"/>
      <c r="BP770" s="15"/>
      <c r="BQ770" s="15"/>
      <c r="BR770" s="15"/>
      <c r="BS770" s="15"/>
      <c r="BT770" s="15"/>
      <c r="BU770" s="15"/>
      <c r="BV770" s="15"/>
      <c r="BW770" s="15"/>
      <c r="BX770" s="15"/>
      <c r="BY770" s="15"/>
      <c r="BZ770" s="15"/>
      <c r="CA770" s="8"/>
      <c r="CB770" s="8"/>
      <c r="CC770" s="8"/>
      <c r="CD770" s="8"/>
      <c r="CE770" s="8"/>
      <c r="CF770" s="8"/>
      <c r="CG770" s="8"/>
      <c r="CH770" s="8"/>
      <c r="CI770" s="8"/>
      <c r="CJ770" s="8"/>
      <c r="CK770" s="8"/>
      <c r="CL770" s="8"/>
      <c r="CM770" s="15"/>
      <c r="CN770" s="15"/>
      <c r="CO770" s="15"/>
      <c r="CP770" s="15"/>
    </row>
    <row r="771" ht="14.25" customHeight="1">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c r="AA771" s="15"/>
      <c r="AB771" s="15"/>
      <c r="AC771" s="15"/>
      <c r="AD771" s="15"/>
      <c r="AE771" s="15"/>
      <c r="AF771" s="15"/>
      <c r="AG771" s="15"/>
      <c r="AH771" s="15"/>
      <c r="AI771" s="15"/>
      <c r="AJ771" s="15"/>
      <c r="AK771" s="15"/>
      <c r="AL771" s="15"/>
      <c r="AM771" s="15"/>
      <c r="AN771" s="15"/>
      <c r="AO771" s="15"/>
      <c r="AP771" s="15"/>
      <c r="AQ771" s="15"/>
      <c r="AR771" s="15"/>
      <c r="AS771" s="15"/>
      <c r="AT771" s="15"/>
      <c r="AU771" s="15"/>
      <c r="AV771" s="15"/>
      <c r="AW771" s="15"/>
      <c r="AX771" s="15"/>
      <c r="AY771" s="15"/>
      <c r="AZ771" s="15"/>
      <c r="BA771" s="15"/>
      <c r="BB771" s="15"/>
      <c r="BC771" s="15"/>
      <c r="BD771" s="15"/>
      <c r="BE771" s="15"/>
      <c r="BF771" s="15"/>
      <c r="BG771" s="15"/>
      <c r="BH771" s="15"/>
      <c r="BI771" s="15"/>
      <c r="BJ771" s="15"/>
      <c r="BK771" s="15"/>
      <c r="BL771" s="15"/>
      <c r="BM771" s="15"/>
      <c r="BN771" s="15"/>
      <c r="BO771" s="15"/>
      <c r="BP771" s="15"/>
      <c r="BQ771" s="15"/>
      <c r="BR771" s="15"/>
      <c r="BS771" s="15"/>
      <c r="BT771" s="15"/>
      <c r="BU771" s="15"/>
      <c r="BV771" s="15"/>
      <c r="BW771" s="15"/>
      <c r="BX771" s="15"/>
      <c r="BY771" s="15"/>
      <c r="BZ771" s="15"/>
      <c r="CA771" s="8"/>
      <c r="CB771" s="8"/>
      <c r="CC771" s="8"/>
      <c r="CD771" s="8"/>
      <c r="CE771" s="8"/>
      <c r="CF771" s="8"/>
      <c r="CG771" s="8"/>
      <c r="CH771" s="8"/>
      <c r="CI771" s="8"/>
      <c r="CJ771" s="8"/>
      <c r="CK771" s="8"/>
      <c r="CL771" s="8"/>
      <c r="CM771" s="15"/>
      <c r="CN771" s="15"/>
      <c r="CO771" s="15"/>
      <c r="CP771" s="15"/>
    </row>
    <row r="772" ht="14.25" customHeight="1">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c r="BC772" s="15"/>
      <c r="BD772" s="15"/>
      <c r="BE772" s="15"/>
      <c r="BF772" s="15"/>
      <c r="BG772" s="15"/>
      <c r="BH772" s="15"/>
      <c r="BI772" s="15"/>
      <c r="BJ772" s="15"/>
      <c r="BK772" s="15"/>
      <c r="BL772" s="15"/>
      <c r="BM772" s="15"/>
      <c r="BN772" s="15"/>
      <c r="BO772" s="15"/>
      <c r="BP772" s="15"/>
      <c r="BQ772" s="15"/>
      <c r="BR772" s="15"/>
      <c r="BS772" s="15"/>
      <c r="BT772" s="15"/>
      <c r="BU772" s="15"/>
      <c r="BV772" s="15"/>
      <c r="BW772" s="15"/>
      <c r="BX772" s="15"/>
      <c r="BY772" s="15"/>
      <c r="BZ772" s="15"/>
      <c r="CA772" s="8"/>
      <c r="CB772" s="8"/>
      <c r="CC772" s="8"/>
      <c r="CD772" s="8"/>
      <c r="CE772" s="8"/>
      <c r="CF772" s="8"/>
      <c r="CG772" s="8"/>
      <c r="CH772" s="8"/>
      <c r="CI772" s="8"/>
      <c r="CJ772" s="8"/>
      <c r="CK772" s="8"/>
      <c r="CL772" s="8"/>
      <c r="CM772" s="15"/>
      <c r="CN772" s="15"/>
      <c r="CO772" s="15"/>
      <c r="CP772" s="15"/>
    </row>
    <row r="773" ht="14.25" customHeight="1">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c r="AA773" s="15"/>
      <c r="AB773" s="15"/>
      <c r="AC773" s="15"/>
      <c r="AD773" s="15"/>
      <c r="AE773" s="15"/>
      <c r="AF773" s="15"/>
      <c r="AG773" s="15"/>
      <c r="AH773" s="15"/>
      <c r="AI773" s="15"/>
      <c r="AJ773" s="15"/>
      <c r="AK773" s="15"/>
      <c r="AL773" s="15"/>
      <c r="AM773" s="15"/>
      <c r="AN773" s="15"/>
      <c r="AO773" s="15"/>
      <c r="AP773" s="15"/>
      <c r="AQ773" s="15"/>
      <c r="AR773" s="15"/>
      <c r="AS773" s="15"/>
      <c r="AT773" s="15"/>
      <c r="AU773" s="15"/>
      <c r="AV773" s="15"/>
      <c r="AW773" s="15"/>
      <c r="AX773" s="15"/>
      <c r="AY773" s="15"/>
      <c r="AZ773" s="15"/>
      <c r="BA773" s="15"/>
      <c r="BB773" s="15"/>
      <c r="BC773" s="15"/>
      <c r="BD773" s="15"/>
      <c r="BE773" s="15"/>
      <c r="BF773" s="15"/>
      <c r="BG773" s="15"/>
      <c r="BH773" s="15"/>
      <c r="BI773" s="15"/>
      <c r="BJ773" s="15"/>
      <c r="BK773" s="15"/>
      <c r="BL773" s="15"/>
      <c r="BM773" s="15"/>
      <c r="BN773" s="15"/>
      <c r="BO773" s="15"/>
      <c r="BP773" s="15"/>
      <c r="BQ773" s="15"/>
      <c r="BR773" s="15"/>
      <c r="BS773" s="15"/>
      <c r="BT773" s="15"/>
      <c r="BU773" s="15"/>
      <c r="BV773" s="15"/>
      <c r="BW773" s="15"/>
      <c r="BX773" s="15"/>
      <c r="BY773" s="15"/>
      <c r="BZ773" s="15"/>
      <c r="CA773" s="8"/>
      <c r="CB773" s="8"/>
      <c r="CC773" s="8"/>
      <c r="CD773" s="8"/>
      <c r="CE773" s="8"/>
      <c r="CF773" s="8"/>
      <c r="CG773" s="8"/>
      <c r="CH773" s="8"/>
      <c r="CI773" s="8"/>
      <c r="CJ773" s="8"/>
      <c r="CK773" s="8"/>
      <c r="CL773" s="8"/>
      <c r="CM773" s="15"/>
      <c r="CN773" s="15"/>
      <c r="CO773" s="15"/>
      <c r="CP773" s="15"/>
    </row>
    <row r="774" ht="14.25" customHeight="1">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c r="BC774" s="15"/>
      <c r="BD774" s="15"/>
      <c r="BE774" s="15"/>
      <c r="BF774" s="15"/>
      <c r="BG774" s="15"/>
      <c r="BH774" s="15"/>
      <c r="BI774" s="15"/>
      <c r="BJ774" s="15"/>
      <c r="BK774" s="15"/>
      <c r="BL774" s="15"/>
      <c r="BM774" s="15"/>
      <c r="BN774" s="15"/>
      <c r="BO774" s="15"/>
      <c r="BP774" s="15"/>
      <c r="BQ774" s="15"/>
      <c r="BR774" s="15"/>
      <c r="BS774" s="15"/>
      <c r="BT774" s="15"/>
      <c r="BU774" s="15"/>
      <c r="BV774" s="15"/>
      <c r="BW774" s="15"/>
      <c r="BX774" s="15"/>
      <c r="BY774" s="15"/>
      <c r="BZ774" s="15"/>
      <c r="CA774" s="8"/>
      <c r="CB774" s="8"/>
      <c r="CC774" s="8"/>
      <c r="CD774" s="8"/>
      <c r="CE774" s="8"/>
      <c r="CF774" s="8"/>
      <c r="CG774" s="8"/>
      <c r="CH774" s="8"/>
      <c r="CI774" s="8"/>
      <c r="CJ774" s="8"/>
      <c r="CK774" s="8"/>
      <c r="CL774" s="8"/>
      <c r="CM774" s="15"/>
      <c r="CN774" s="15"/>
      <c r="CO774" s="15"/>
      <c r="CP774" s="15"/>
    </row>
    <row r="775" ht="14.25" customHeight="1">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c r="AA775" s="15"/>
      <c r="AB775" s="15"/>
      <c r="AC775" s="15"/>
      <c r="AD775" s="15"/>
      <c r="AE775" s="15"/>
      <c r="AF775" s="15"/>
      <c r="AG775" s="15"/>
      <c r="AH775" s="15"/>
      <c r="AI775" s="15"/>
      <c r="AJ775" s="15"/>
      <c r="AK775" s="15"/>
      <c r="AL775" s="15"/>
      <c r="AM775" s="15"/>
      <c r="AN775" s="15"/>
      <c r="AO775" s="15"/>
      <c r="AP775" s="15"/>
      <c r="AQ775" s="15"/>
      <c r="AR775" s="15"/>
      <c r="AS775" s="15"/>
      <c r="AT775" s="15"/>
      <c r="AU775" s="15"/>
      <c r="AV775" s="15"/>
      <c r="AW775" s="15"/>
      <c r="AX775" s="15"/>
      <c r="AY775" s="15"/>
      <c r="AZ775" s="15"/>
      <c r="BA775" s="15"/>
      <c r="BB775" s="15"/>
      <c r="BC775" s="15"/>
      <c r="BD775" s="15"/>
      <c r="BE775" s="15"/>
      <c r="BF775" s="15"/>
      <c r="BG775" s="15"/>
      <c r="BH775" s="15"/>
      <c r="BI775" s="15"/>
      <c r="BJ775" s="15"/>
      <c r="BK775" s="15"/>
      <c r="BL775" s="15"/>
      <c r="BM775" s="15"/>
      <c r="BN775" s="15"/>
      <c r="BO775" s="15"/>
      <c r="BP775" s="15"/>
      <c r="BQ775" s="15"/>
      <c r="BR775" s="15"/>
      <c r="BS775" s="15"/>
      <c r="BT775" s="15"/>
      <c r="BU775" s="15"/>
      <c r="BV775" s="15"/>
      <c r="BW775" s="15"/>
      <c r="BX775" s="15"/>
      <c r="BY775" s="15"/>
      <c r="BZ775" s="15"/>
      <c r="CA775" s="8"/>
      <c r="CB775" s="8"/>
      <c r="CC775" s="8"/>
      <c r="CD775" s="8"/>
      <c r="CE775" s="8"/>
      <c r="CF775" s="8"/>
      <c r="CG775" s="8"/>
      <c r="CH775" s="8"/>
      <c r="CI775" s="8"/>
      <c r="CJ775" s="8"/>
      <c r="CK775" s="8"/>
      <c r="CL775" s="8"/>
      <c r="CM775" s="15"/>
      <c r="CN775" s="15"/>
      <c r="CO775" s="15"/>
      <c r="CP775" s="15"/>
    </row>
    <row r="776" ht="14.25" customHeight="1">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c r="BC776" s="15"/>
      <c r="BD776" s="15"/>
      <c r="BE776" s="15"/>
      <c r="BF776" s="15"/>
      <c r="BG776" s="15"/>
      <c r="BH776" s="15"/>
      <c r="BI776" s="15"/>
      <c r="BJ776" s="15"/>
      <c r="BK776" s="15"/>
      <c r="BL776" s="15"/>
      <c r="BM776" s="15"/>
      <c r="BN776" s="15"/>
      <c r="BO776" s="15"/>
      <c r="BP776" s="15"/>
      <c r="BQ776" s="15"/>
      <c r="BR776" s="15"/>
      <c r="BS776" s="15"/>
      <c r="BT776" s="15"/>
      <c r="BU776" s="15"/>
      <c r="BV776" s="15"/>
      <c r="BW776" s="15"/>
      <c r="BX776" s="15"/>
      <c r="BY776" s="15"/>
      <c r="BZ776" s="15"/>
      <c r="CA776" s="8"/>
      <c r="CB776" s="8"/>
      <c r="CC776" s="8"/>
      <c r="CD776" s="8"/>
      <c r="CE776" s="8"/>
      <c r="CF776" s="8"/>
      <c r="CG776" s="8"/>
      <c r="CH776" s="8"/>
      <c r="CI776" s="8"/>
      <c r="CJ776" s="8"/>
      <c r="CK776" s="8"/>
      <c r="CL776" s="8"/>
      <c r="CM776" s="15"/>
      <c r="CN776" s="15"/>
      <c r="CO776" s="15"/>
      <c r="CP776" s="15"/>
    </row>
    <row r="777" ht="14.25" customHeight="1">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c r="AA777" s="15"/>
      <c r="AB777" s="15"/>
      <c r="AC777" s="15"/>
      <c r="AD777" s="15"/>
      <c r="AE777" s="15"/>
      <c r="AF777" s="15"/>
      <c r="AG777" s="15"/>
      <c r="AH777" s="15"/>
      <c r="AI777" s="15"/>
      <c r="AJ777" s="15"/>
      <c r="AK777" s="15"/>
      <c r="AL777" s="15"/>
      <c r="AM777" s="15"/>
      <c r="AN777" s="15"/>
      <c r="AO777" s="15"/>
      <c r="AP777" s="15"/>
      <c r="AQ777" s="15"/>
      <c r="AR777" s="15"/>
      <c r="AS777" s="15"/>
      <c r="AT777" s="15"/>
      <c r="AU777" s="15"/>
      <c r="AV777" s="15"/>
      <c r="AW777" s="15"/>
      <c r="AX777" s="15"/>
      <c r="AY777" s="15"/>
      <c r="AZ777" s="15"/>
      <c r="BA777" s="15"/>
      <c r="BB777" s="15"/>
      <c r="BC777" s="15"/>
      <c r="BD777" s="15"/>
      <c r="BE777" s="15"/>
      <c r="BF777" s="15"/>
      <c r="BG777" s="15"/>
      <c r="BH777" s="15"/>
      <c r="BI777" s="15"/>
      <c r="BJ777" s="15"/>
      <c r="BK777" s="15"/>
      <c r="BL777" s="15"/>
      <c r="BM777" s="15"/>
      <c r="BN777" s="15"/>
      <c r="BO777" s="15"/>
      <c r="BP777" s="15"/>
      <c r="BQ777" s="15"/>
      <c r="BR777" s="15"/>
      <c r="BS777" s="15"/>
      <c r="BT777" s="15"/>
      <c r="BU777" s="15"/>
      <c r="BV777" s="15"/>
      <c r="BW777" s="15"/>
      <c r="BX777" s="15"/>
      <c r="BY777" s="15"/>
      <c r="BZ777" s="15"/>
      <c r="CA777" s="8"/>
      <c r="CB777" s="8"/>
      <c r="CC777" s="8"/>
      <c r="CD777" s="8"/>
      <c r="CE777" s="8"/>
      <c r="CF777" s="8"/>
      <c r="CG777" s="8"/>
      <c r="CH777" s="8"/>
      <c r="CI777" s="8"/>
      <c r="CJ777" s="8"/>
      <c r="CK777" s="8"/>
      <c r="CL777" s="8"/>
      <c r="CM777" s="15"/>
      <c r="CN777" s="15"/>
      <c r="CO777" s="15"/>
      <c r="CP777" s="15"/>
    </row>
    <row r="778" ht="14.25" customHeight="1">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c r="BC778" s="15"/>
      <c r="BD778" s="15"/>
      <c r="BE778" s="15"/>
      <c r="BF778" s="15"/>
      <c r="BG778" s="15"/>
      <c r="BH778" s="15"/>
      <c r="BI778" s="15"/>
      <c r="BJ778" s="15"/>
      <c r="BK778" s="15"/>
      <c r="BL778" s="15"/>
      <c r="BM778" s="15"/>
      <c r="BN778" s="15"/>
      <c r="BO778" s="15"/>
      <c r="BP778" s="15"/>
      <c r="BQ778" s="15"/>
      <c r="BR778" s="15"/>
      <c r="BS778" s="15"/>
      <c r="BT778" s="15"/>
      <c r="BU778" s="15"/>
      <c r="BV778" s="15"/>
      <c r="BW778" s="15"/>
      <c r="BX778" s="15"/>
      <c r="BY778" s="15"/>
      <c r="BZ778" s="15"/>
      <c r="CA778" s="8"/>
      <c r="CB778" s="8"/>
      <c r="CC778" s="8"/>
      <c r="CD778" s="8"/>
      <c r="CE778" s="8"/>
      <c r="CF778" s="8"/>
      <c r="CG778" s="8"/>
      <c r="CH778" s="8"/>
      <c r="CI778" s="8"/>
      <c r="CJ778" s="8"/>
      <c r="CK778" s="8"/>
      <c r="CL778" s="8"/>
      <c r="CM778" s="15"/>
      <c r="CN778" s="15"/>
      <c r="CO778" s="15"/>
      <c r="CP778" s="15"/>
    </row>
    <row r="779" ht="14.25" customHeight="1">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c r="AA779" s="15"/>
      <c r="AB779" s="15"/>
      <c r="AC779" s="15"/>
      <c r="AD779" s="15"/>
      <c r="AE779" s="15"/>
      <c r="AF779" s="15"/>
      <c r="AG779" s="15"/>
      <c r="AH779" s="15"/>
      <c r="AI779" s="15"/>
      <c r="AJ779" s="15"/>
      <c r="AK779" s="15"/>
      <c r="AL779" s="15"/>
      <c r="AM779" s="15"/>
      <c r="AN779" s="15"/>
      <c r="AO779" s="15"/>
      <c r="AP779" s="15"/>
      <c r="AQ779" s="15"/>
      <c r="AR779" s="15"/>
      <c r="AS779" s="15"/>
      <c r="AT779" s="15"/>
      <c r="AU779" s="15"/>
      <c r="AV779" s="15"/>
      <c r="AW779" s="15"/>
      <c r="AX779" s="15"/>
      <c r="AY779" s="15"/>
      <c r="AZ779" s="15"/>
      <c r="BA779" s="15"/>
      <c r="BB779" s="15"/>
      <c r="BC779" s="15"/>
      <c r="BD779" s="15"/>
      <c r="BE779" s="15"/>
      <c r="BF779" s="15"/>
      <c r="BG779" s="15"/>
      <c r="BH779" s="15"/>
      <c r="BI779" s="15"/>
      <c r="BJ779" s="15"/>
      <c r="BK779" s="15"/>
      <c r="BL779" s="15"/>
      <c r="BM779" s="15"/>
      <c r="BN779" s="15"/>
      <c r="BO779" s="15"/>
      <c r="BP779" s="15"/>
      <c r="BQ779" s="15"/>
      <c r="BR779" s="15"/>
      <c r="BS779" s="15"/>
      <c r="BT779" s="15"/>
      <c r="BU779" s="15"/>
      <c r="BV779" s="15"/>
      <c r="BW779" s="15"/>
      <c r="BX779" s="15"/>
      <c r="BY779" s="15"/>
      <c r="BZ779" s="15"/>
      <c r="CA779" s="8"/>
      <c r="CB779" s="8"/>
      <c r="CC779" s="8"/>
      <c r="CD779" s="8"/>
      <c r="CE779" s="8"/>
      <c r="CF779" s="8"/>
      <c r="CG779" s="8"/>
      <c r="CH779" s="8"/>
      <c r="CI779" s="8"/>
      <c r="CJ779" s="8"/>
      <c r="CK779" s="8"/>
      <c r="CL779" s="8"/>
      <c r="CM779" s="15"/>
      <c r="CN779" s="15"/>
      <c r="CO779" s="15"/>
      <c r="CP779" s="15"/>
    </row>
    <row r="780" ht="14.25" customHeight="1">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c r="BC780" s="15"/>
      <c r="BD780" s="15"/>
      <c r="BE780" s="15"/>
      <c r="BF780" s="15"/>
      <c r="BG780" s="15"/>
      <c r="BH780" s="15"/>
      <c r="BI780" s="15"/>
      <c r="BJ780" s="15"/>
      <c r="BK780" s="15"/>
      <c r="BL780" s="15"/>
      <c r="BM780" s="15"/>
      <c r="BN780" s="15"/>
      <c r="BO780" s="15"/>
      <c r="BP780" s="15"/>
      <c r="BQ780" s="15"/>
      <c r="BR780" s="15"/>
      <c r="BS780" s="15"/>
      <c r="BT780" s="15"/>
      <c r="BU780" s="15"/>
      <c r="BV780" s="15"/>
      <c r="BW780" s="15"/>
      <c r="BX780" s="15"/>
      <c r="BY780" s="15"/>
      <c r="BZ780" s="15"/>
      <c r="CA780" s="8"/>
      <c r="CB780" s="8"/>
      <c r="CC780" s="8"/>
      <c r="CD780" s="8"/>
      <c r="CE780" s="8"/>
      <c r="CF780" s="8"/>
      <c r="CG780" s="8"/>
      <c r="CH780" s="8"/>
      <c r="CI780" s="8"/>
      <c r="CJ780" s="8"/>
      <c r="CK780" s="8"/>
      <c r="CL780" s="8"/>
      <c r="CM780" s="15"/>
      <c r="CN780" s="15"/>
      <c r="CO780" s="15"/>
      <c r="CP780" s="15"/>
    </row>
    <row r="781" ht="14.25" customHeight="1">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c r="AA781" s="15"/>
      <c r="AB781" s="15"/>
      <c r="AC781" s="15"/>
      <c r="AD781" s="15"/>
      <c r="AE781" s="15"/>
      <c r="AF781" s="15"/>
      <c r="AG781" s="15"/>
      <c r="AH781" s="15"/>
      <c r="AI781" s="15"/>
      <c r="AJ781" s="15"/>
      <c r="AK781" s="15"/>
      <c r="AL781" s="15"/>
      <c r="AM781" s="15"/>
      <c r="AN781" s="15"/>
      <c r="AO781" s="15"/>
      <c r="AP781" s="15"/>
      <c r="AQ781" s="15"/>
      <c r="AR781" s="15"/>
      <c r="AS781" s="15"/>
      <c r="AT781" s="15"/>
      <c r="AU781" s="15"/>
      <c r="AV781" s="15"/>
      <c r="AW781" s="15"/>
      <c r="AX781" s="15"/>
      <c r="AY781" s="15"/>
      <c r="AZ781" s="15"/>
      <c r="BA781" s="15"/>
      <c r="BB781" s="15"/>
      <c r="BC781" s="15"/>
      <c r="BD781" s="15"/>
      <c r="BE781" s="15"/>
      <c r="BF781" s="15"/>
      <c r="BG781" s="15"/>
      <c r="BH781" s="15"/>
      <c r="BI781" s="15"/>
      <c r="BJ781" s="15"/>
      <c r="BK781" s="15"/>
      <c r="BL781" s="15"/>
      <c r="BM781" s="15"/>
      <c r="BN781" s="15"/>
      <c r="BO781" s="15"/>
      <c r="BP781" s="15"/>
      <c r="BQ781" s="15"/>
      <c r="BR781" s="15"/>
      <c r="BS781" s="15"/>
      <c r="BT781" s="15"/>
      <c r="BU781" s="15"/>
      <c r="BV781" s="15"/>
      <c r="BW781" s="15"/>
      <c r="BX781" s="15"/>
      <c r="BY781" s="15"/>
      <c r="BZ781" s="15"/>
      <c r="CA781" s="8"/>
      <c r="CB781" s="8"/>
      <c r="CC781" s="8"/>
      <c r="CD781" s="8"/>
      <c r="CE781" s="8"/>
      <c r="CF781" s="8"/>
      <c r="CG781" s="8"/>
      <c r="CH781" s="8"/>
      <c r="CI781" s="8"/>
      <c r="CJ781" s="8"/>
      <c r="CK781" s="8"/>
      <c r="CL781" s="8"/>
      <c r="CM781" s="15"/>
      <c r="CN781" s="15"/>
      <c r="CO781" s="15"/>
      <c r="CP781" s="15"/>
    </row>
    <row r="782" ht="14.25" customHeight="1">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c r="BC782" s="15"/>
      <c r="BD782" s="15"/>
      <c r="BE782" s="15"/>
      <c r="BF782" s="15"/>
      <c r="BG782" s="15"/>
      <c r="BH782" s="15"/>
      <c r="BI782" s="15"/>
      <c r="BJ782" s="15"/>
      <c r="BK782" s="15"/>
      <c r="BL782" s="15"/>
      <c r="BM782" s="15"/>
      <c r="BN782" s="15"/>
      <c r="BO782" s="15"/>
      <c r="BP782" s="15"/>
      <c r="BQ782" s="15"/>
      <c r="BR782" s="15"/>
      <c r="BS782" s="15"/>
      <c r="BT782" s="15"/>
      <c r="BU782" s="15"/>
      <c r="BV782" s="15"/>
      <c r="BW782" s="15"/>
      <c r="BX782" s="15"/>
      <c r="BY782" s="15"/>
      <c r="BZ782" s="15"/>
      <c r="CA782" s="8"/>
      <c r="CB782" s="8"/>
      <c r="CC782" s="8"/>
      <c r="CD782" s="8"/>
      <c r="CE782" s="8"/>
      <c r="CF782" s="8"/>
      <c r="CG782" s="8"/>
      <c r="CH782" s="8"/>
      <c r="CI782" s="8"/>
      <c r="CJ782" s="8"/>
      <c r="CK782" s="8"/>
      <c r="CL782" s="8"/>
      <c r="CM782" s="15"/>
      <c r="CN782" s="15"/>
      <c r="CO782" s="15"/>
      <c r="CP782" s="15"/>
    </row>
    <row r="783" ht="14.25" customHeight="1">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c r="AA783" s="15"/>
      <c r="AB783" s="15"/>
      <c r="AC783" s="15"/>
      <c r="AD783" s="15"/>
      <c r="AE783" s="15"/>
      <c r="AF783" s="15"/>
      <c r="AG783" s="15"/>
      <c r="AH783" s="15"/>
      <c r="AI783" s="15"/>
      <c r="AJ783" s="15"/>
      <c r="AK783" s="15"/>
      <c r="AL783" s="15"/>
      <c r="AM783" s="15"/>
      <c r="AN783" s="15"/>
      <c r="AO783" s="15"/>
      <c r="AP783" s="15"/>
      <c r="AQ783" s="15"/>
      <c r="AR783" s="15"/>
      <c r="AS783" s="15"/>
      <c r="AT783" s="15"/>
      <c r="AU783" s="15"/>
      <c r="AV783" s="15"/>
      <c r="AW783" s="15"/>
      <c r="AX783" s="15"/>
      <c r="AY783" s="15"/>
      <c r="AZ783" s="15"/>
      <c r="BA783" s="15"/>
      <c r="BB783" s="15"/>
      <c r="BC783" s="15"/>
      <c r="BD783" s="15"/>
      <c r="BE783" s="15"/>
      <c r="BF783" s="15"/>
      <c r="BG783" s="15"/>
      <c r="BH783" s="15"/>
      <c r="BI783" s="15"/>
      <c r="BJ783" s="15"/>
      <c r="BK783" s="15"/>
      <c r="BL783" s="15"/>
      <c r="BM783" s="15"/>
      <c r="BN783" s="15"/>
      <c r="BO783" s="15"/>
      <c r="BP783" s="15"/>
      <c r="BQ783" s="15"/>
      <c r="BR783" s="15"/>
      <c r="BS783" s="15"/>
      <c r="BT783" s="15"/>
      <c r="BU783" s="15"/>
      <c r="BV783" s="15"/>
      <c r="BW783" s="15"/>
      <c r="BX783" s="15"/>
      <c r="BY783" s="15"/>
      <c r="BZ783" s="15"/>
      <c r="CA783" s="8"/>
      <c r="CB783" s="8"/>
      <c r="CC783" s="8"/>
      <c r="CD783" s="8"/>
      <c r="CE783" s="8"/>
      <c r="CF783" s="8"/>
      <c r="CG783" s="8"/>
      <c r="CH783" s="8"/>
      <c r="CI783" s="8"/>
      <c r="CJ783" s="8"/>
      <c r="CK783" s="8"/>
      <c r="CL783" s="8"/>
      <c r="CM783" s="15"/>
      <c r="CN783" s="15"/>
      <c r="CO783" s="15"/>
      <c r="CP783" s="15"/>
    </row>
    <row r="784" ht="14.25" customHeight="1">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c r="BC784" s="15"/>
      <c r="BD784" s="15"/>
      <c r="BE784" s="15"/>
      <c r="BF784" s="15"/>
      <c r="BG784" s="15"/>
      <c r="BH784" s="15"/>
      <c r="BI784" s="15"/>
      <c r="BJ784" s="15"/>
      <c r="BK784" s="15"/>
      <c r="BL784" s="15"/>
      <c r="BM784" s="15"/>
      <c r="BN784" s="15"/>
      <c r="BO784" s="15"/>
      <c r="BP784" s="15"/>
      <c r="BQ784" s="15"/>
      <c r="BR784" s="15"/>
      <c r="BS784" s="15"/>
      <c r="BT784" s="15"/>
      <c r="BU784" s="15"/>
      <c r="BV784" s="15"/>
      <c r="BW784" s="15"/>
      <c r="BX784" s="15"/>
      <c r="BY784" s="15"/>
      <c r="BZ784" s="15"/>
      <c r="CA784" s="8"/>
      <c r="CB784" s="8"/>
      <c r="CC784" s="8"/>
      <c r="CD784" s="8"/>
      <c r="CE784" s="8"/>
      <c r="CF784" s="8"/>
      <c r="CG784" s="8"/>
      <c r="CH784" s="8"/>
      <c r="CI784" s="8"/>
      <c r="CJ784" s="8"/>
      <c r="CK784" s="8"/>
      <c r="CL784" s="8"/>
      <c r="CM784" s="15"/>
      <c r="CN784" s="15"/>
      <c r="CO784" s="15"/>
      <c r="CP784" s="15"/>
    </row>
    <row r="785" ht="14.25" customHeight="1">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c r="AA785" s="15"/>
      <c r="AB785" s="15"/>
      <c r="AC785" s="15"/>
      <c r="AD785" s="15"/>
      <c r="AE785" s="15"/>
      <c r="AF785" s="15"/>
      <c r="AG785" s="15"/>
      <c r="AH785" s="15"/>
      <c r="AI785" s="15"/>
      <c r="AJ785" s="15"/>
      <c r="AK785" s="15"/>
      <c r="AL785" s="15"/>
      <c r="AM785" s="15"/>
      <c r="AN785" s="15"/>
      <c r="AO785" s="15"/>
      <c r="AP785" s="15"/>
      <c r="AQ785" s="15"/>
      <c r="AR785" s="15"/>
      <c r="AS785" s="15"/>
      <c r="AT785" s="15"/>
      <c r="AU785" s="15"/>
      <c r="AV785" s="15"/>
      <c r="AW785" s="15"/>
      <c r="AX785" s="15"/>
      <c r="AY785" s="15"/>
      <c r="AZ785" s="15"/>
      <c r="BA785" s="15"/>
      <c r="BB785" s="15"/>
      <c r="BC785" s="15"/>
      <c r="BD785" s="15"/>
      <c r="BE785" s="15"/>
      <c r="BF785" s="15"/>
      <c r="BG785" s="15"/>
      <c r="BH785" s="15"/>
      <c r="BI785" s="15"/>
      <c r="BJ785" s="15"/>
      <c r="BK785" s="15"/>
      <c r="BL785" s="15"/>
      <c r="BM785" s="15"/>
      <c r="BN785" s="15"/>
      <c r="BO785" s="15"/>
      <c r="BP785" s="15"/>
      <c r="BQ785" s="15"/>
      <c r="BR785" s="15"/>
      <c r="BS785" s="15"/>
      <c r="BT785" s="15"/>
      <c r="BU785" s="15"/>
      <c r="BV785" s="15"/>
      <c r="BW785" s="15"/>
      <c r="BX785" s="15"/>
      <c r="BY785" s="15"/>
      <c r="BZ785" s="15"/>
      <c r="CA785" s="8"/>
      <c r="CB785" s="8"/>
      <c r="CC785" s="8"/>
      <c r="CD785" s="8"/>
      <c r="CE785" s="8"/>
      <c r="CF785" s="8"/>
      <c r="CG785" s="8"/>
      <c r="CH785" s="8"/>
      <c r="CI785" s="8"/>
      <c r="CJ785" s="8"/>
      <c r="CK785" s="8"/>
      <c r="CL785" s="8"/>
      <c r="CM785" s="15"/>
      <c r="CN785" s="15"/>
      <c r="CO785" s="15"/>
      <c r="CP785" s="15"/>
    </row>
    <row r="786" ht="14.25" customHeight="1">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c r="BC786" s="15"/>
      <c r="BD786" s="15"/>
      <c r="BE786" s="15"/>
      <c r="BF786" s="15"/>
      <c r="BG786" s="15"/>
      <c r="BH786" s="15"/>
      <c r="BI786" s="15"/>
      <c r="BJ786" s="15"/>
      <c r="BK786" s="15"/>
      <c r="BL786" s="15"/>
      <c r="BM786" s="15"/>
      <c r="BN786" s="15"/>
      <c r="BO786" s="15"/>
      <c r="BP786" s="15"/>
      <c r="BQ786" s="15"/>
      <c r="BR786" s="15"/>
      <c r="BS786" s="15"/>
      <c r="BT786" s="15"/>
      <c r="BU786" s="15"/>
      <c r="BV786" s="15"/>
      <c r="BW786" s="15"/>
      <c r="BX786" s="15"/>
      <c r="BY786" s="15"/>
      <c r="BZ786" s="15"/>
      <c r="CA786" s="8"/>
      <c r="CB786" s="8"/>
      <c r="CC786" s="8"/>
      <c r="CD786" s="8"/>
      <c r="CE786" s="8"/>
      <c r="CF786" s="8"/>
      <c r="CG786" s="8"/>
      <c r="CH786" s="8"/>
      <c r="CI786" s="8"/>
      <c r="CJ786" s="8"/>
      <c r="CK786" s="8"/>
      <c r="CL786" s="8"/>
      <c r="CM786" s="15"/>
      <c r="CN786" s="15"/>
      <c r="CO786" s="15"/>
      <c r="CP786" s="15"/>
    </row>
    <row r="787" ht="14.25" customHeight="1">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c r="AA787" s="15"/>
      <c r="AB787" s="15"/>
      <c r="AC787" s="15"/>
      <c r="AD787" s="15"/>
      <c r="AE787" s="15"/>
      <c r="AF787" s="15"/>
      <c r="AG787" s="15"/>
      <c r="AH787" s="15"/>
      <c r="AI787" s="15"/>
      <c r="AJ787" s="15"/>
      <c r="AK787" s="15"/>
      <c r="AL787" s="15"/>
      <c r="AM787" s="15"/>
      <c r="AN787" s="15"/>
      <c r="AO787" s="15"/>
      <c r="AP787" s="15"/>
      <c r="AQ787" s="15"/>
      <c r="AR787" s="15"/>
      <c r="AS787" s="15"/>
      <c r="AT787" s="15"/>
      <c r="AU787" s="15"/>
      <c r="AV787" s="15"/>
      <c r="AW787" s="15"/>
      <c r="AX787" s="15"/>
      <c r="AY787" s="15"/>
      <c r="AZ787" s="15"/>
      <c r="BA787" s="15"/>
      <c r="BB787" s="15"/>
      <c r="BC787" s="15"/>
      <c r="BD787" s="15"/>
      <c r="BE787" s="15"/>
      <c r="BF787" s="15"/>
      <c r="BG787" s="15"/>
      <c r="BH787" s="15"/>
      <c r="BI787" s="15"/>
      <c r="BJ787" s="15"/>
      <c r="BK787" s="15"/>
      <c r="BL787" s="15"/>
      <c r="BM787" s="15"/>
      <c r="BN787" s="15"/>
      <c r="BO787" s="15"/>
      <c r="BP787" s="15"/>
      <c r="BQ787" s="15"/>
      <c r="BR787" s="15"/>
      <c r="BS787" s="15"/>
      <c r="BT787" s="15"/>
      <c r="BU787" s="15"/>
      <c r="BV787" s="15"/>
      <c r="BW787" s="15"/>
      <c r="BX787" s="15"/>
      <c r="BY787" s="15"/>
      <c r="BZ787" s="15"/>
      <c r="CA787" s="8"/>
      <c r="CB787" s="8"/>
      <c r="CC787" s="8"/>
      <c r="CD787" s="8"/>
      <c r="CE787" s="8"/>
      <c r="CF787" s="8"/>
      <c r="CG787" s="8"/>
      <c r="CH787" s="8"/>
      <c r="CI787" s="8"/>
      <c r="CJ787" s="8"/>
      <c r="CK787" s="8"/>
      <c r="CL787" s="8"/>
      <c r="CM787" s="15"/>
      <c r="CN787" s="15"/>
      <c r="CO787" s="15"/>
      <c r="CP787" s="15"/>
    </row>
    <row r="788" ht="14.25" customHeight="1">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c r="BC788" s="15"/>
      <c r="BD788" s="15"/>
      <c r="BE788" s="15"/>
      <c r="BF788" s="15"/>
      <c r="BG788" s="15"/>
      <c r="BH788" s="15"/>
      <c r="BI788" s="15"/>
      <c r="BJ788" s="15"/>
      <c r="BK788" s="15"/>
      <c r="BL788" s="15"/>
      <c r="BM788" s="15"/>
      <c r="BN788" s="15"/>
      <c r="BO788" s="15"/>
      <c r="BP788" s="15"/>
      <c r="BQ788" s="15"/>
      <c r="BR788" s="15"/>
      <c r="BS788" s="15"/>
      <c r="BT788" s="15"/>
      <c r="BU788" s="15"/>
      <c r="BV788" s="15"/>
      <c r="BW788" s="15"/>
      <c r="BX788" s="15"/>
      <c r="BY788" s="15"/>
      <c r="BZ788" s="15"/>
      <c r="CA788" s="8"/>
      <c r="CB788" s="8"/>
      <c r="CC788" s="8"/>
      <c r="CD788" s="8"/>
      <c r="CE788" s="8"/>
      <c r="CF788" s="8"/>
      <c r="CG788" s="8"/>
      <c r="CH788" s="8"/>
      <c r="CI788" s="8"/>
      <c r="CJ788" s="8"/>
      <c r="CK788" s="8"/>
      <c r="CL788" s="8"/>
      <c r="CM788" s="15"/>
      <c r="CN788" s="15"/>
      <c r="CO788" s="15"/>
      <c r="CP788" s="15"/>
    </row>
    <row r="789" ht="14.25" customHeight="1">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c r="AA789" s="15"/>
      <c r="AB789" s="15"/>
      <c r="AC789" s="15"/>
      <c r="AD789" s="15"/>
      <c r="AE789" s="15"/>
      <c r="AF789" s="15"/>
      <c r="AG789" s="15"/>
      <c r="AH789" s="15"/>
      <c r="AI789" s="15"/>
      <c r="AJ789" s="15"/>
      <c r="AK789" s="15"/>
      <c r="AL789" s="15"/>
      <c r="AM789" s="15"/>
      <c r="AN789" s="15"/>
      <c r="AO789" s="15"/>
      <c r="AP789" s="15"/>
      <c r="AQ789" s="15"/>
      <c r="AR789" s="15"/>
      <c r="AS789" s="15"/>
      <c r="AT789" s="15"/>
      <c r="AU789" s="15"/>
      <c r="AV789" s="15"/>
      <c r="AW789" s="15"/>
      <c r="AX789" s="15"/>
      <c r="AY789" s="15"/>
      <c r="AZ789" s="15"/>
      <c r="BA789" s="15"/>
      <c r="BB789" s="15"/>
      <c r="BC789" s="15"/>
      <c r="BD789" s="15"/>
      <c r="BE789" s="15"/>
      <c r="BF789" s="15"/>
      <c r="BG789" s="15"/>
      <c r="BH789" s="15"/>
      <c r="BI789" s="15"/>
      <c r="BJ789" s="15"/>
      <c r="BK789" s="15"/>
      <c r="BL789" s="15"/>
      <c r="BM789" s="15"/>
      <c r="BN789" s="15"/>
      <c r="BO789" s="15"/>
      <c r="BP789" s="15"/>
      <c r="BQ789" s="15"/>
      <c r="BR789" s="15"/>
      <c r="BS789" s="15"/>
      <c r="BT789" s="15"/>
      <c r="BU789" s="15"/>
      <c r="BV789" s="15"/>
      <c r="BW789" s="15"/>
      <c r="BX789" s="15"/>
      <c r="BY789" s="15"/>
      <c r="BZ789" s="15"/>
      <c r="CA789" s="8"/>
      <c r="CB789" s="8"/>
      <c r="CC789" s="8"/>
      <c r="CD789" s="8"/>
      <c r="CE789" s="8"/>
      <c r="CF789" s="8"/>
      <c r="CG789" s="8"/>
      <c r="CH789" s="8"/>
      <c r="CI789" s="8"/>
      <c r="CJ789" s="8"/>
      <c r="CK789" s="8"/>
      <c r="CL789" s="8"/>
      <c r="CM789" s="15"/>
      <c r="CN789" s="15"/>
      <c r="CO789" s="15"/>
      <c r="CP789" s="15"/>
    </row>
    <row r="790" ht="14.25" customHeight="1">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c r="BC790" s="15"/>
      <c r="BD790" s="15"/>
      <c r="BE790" s="15"/>
      <c r="BF790" s="15"/>
      <c r="BG790" s="15"/>
      <c r="BH790" s="15"/>
      <c r="BI790" s="15"/>
      <c r="BJ790" s="15"/>
      <c r="BK790" s="15"/>
      <c r="BL790" s="15"/>
      <c r="BM790" s="15"/>
      <c r="BN790" s="15"/>
      <c r="BO790" s="15"/>
      <c r="BP790" s="15"/>
      <c r="BQ790" s="15"/>
      <c r="BR790" s="15"/>
      <c r="BS790" s="15"/>
      <c r="BT790" s="15"/>
      <c r="BU790" s="15"/>
      <c r="BV790" s="15"/>
      <c r="BW790" s="15"/>
      <c r="BX790" s="15"/>
      <c r="BY790" s="15"/>
      <c r="BZ790" s="15"/>
      <c r="CA790" s="8"/>
      <c r="CB790" s="8"/>
      <c r="CC790" s="8"/>
      <c r="CD790" s="8"/>
      <c r="CE790" s="8"/>
      <c r="CF790" s="8"/>
      <c r="CG790" s="8"/>
      <c r="CH790" s="8"/>
      <c r="CI790" s="8"/>
      <c r="CJ790" s="8"/>
      <c r="CK790" s="8"/>
      <c r="CL790" s="8"/>
      <c r="CM790" s="15"/>
      <c r="CN790" s="15"/>
      <c r="CO790" s="15"/>
      <c r="CP790" s="15"/>
    </row>
    <row r="791" ht="14.25" customHeight="1">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c r="AA791" s="15"/>
      <c r="AB791" s="15"/>
      <c r="AC791" s="15"/>
      <c r="AD791" s="15"/>
      <c r="AE791" s="15"/>
      <c r="AF791" s="15"/>
      <c r="AG791" s="15"/>
      <c r="AH791" s="15"/>
      <c r="AI791" s="15"/>
      <c r="AJ791" s="15"/>
      <c r="AK791" s="15"/>
      <c r="AL791" s="15"/>
      <c r="AM791" s="15"/>
      <c r="AN791" s="15"/>
      <c r="AO791" s="15"/>
      <c r="AP791" s="15"/>
      <c r="AQ791" s="15"/>
      <c r="AR791" s="15"/>
      <c r="AS791" s="15"/>
      <c r="AT791" s="15"/>
      <c r="AU791" s="15"/>
      <c r="AV791" s="15"/>
      <c r="AW791" s="15"/>
      <c r="AX791" s="15"/>
      <c r="AY791" s="15"/>
      <c r="AZ791" s="15"/>
      <c r="BA791" s="15"/>
      <c r="BB791" s="15"/>
      <c r="BC791" s="15"/>
      <c r="BD791" s="15"/>
      <c r="BE791" s="15"/>
      <c r="BF791" s="15"/>
      <c r="BG791" s="15"/>
      <c r="BH791" s="15"/>
      <c r="BI791" s="15"/>
      <c r="BJ791" s="15"/>
      <c r="BK791" s="15"/>
      <c r="BL791" s="15"/>
      <c r="BM791" s="15"/>
      <c r="BN791" s="15"/>
      <c r="BO791" s="15"/>
      <c r="BP791" s="15"/>
      <c r="BQ791" s="15"/>
      <c r="BR791" s="15"/>
      <c r="BS791" s="15"/>
      <c r="BT791" s="15"/>
      <c r="BU791" s="15"/>
      <c r="BV791" s="15"/>
      <c r="BW791" s="15"/>
      <c r="BX791" s="15"/>
      <c r="BY791" s="15"/>
      <c r="BZ791" s="15"/>
      <c r="CA791" s="8"/>
      <c r="CB791" s="8"/>
      <c r="CC791" s="8"/>
      <c r="CD791" s="8"/>
      <c r="CE791" s="8"/>
      <c r="CF791" s="8"/>
      <c r="CG791" s="8"/>
      <c r="CH791" s="8"/>
      <c r="CI791" s="8"/>
      <c r="CJ791" s="8"/>
      <c r="CK791" s="8"/>
      <c r="CL791" s="8"/>
      <c r="CM791" s="15"/>
      <c r="CN791" s="15"/>
      <c r="CO791" s="15"/>
      <c r="CP791" s="15"/>
    </row>
    <row r="792" ht="14.25" customHeight="1">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c r="BC792" s="15"/>
      <c r="BD792" s="15"/>
      <c r="BE792" s="15"/>
      <c r="BF792" s="15"/>
      <c r="BG792" s="15"/>
      <c r="BH792" s="15"/>
      <c r="BI792" s="15"/>
      <c r="BJ792" s="15"/>
      <c r="BK792" s="15"/>
      <c r="BL792" s="15"/>
      <c r="BM792" s="15"/>
      <c r="BN792" s="15"/>
      <c r="BO792" s="15"/>
      <c r="BP792" s="15"/>
      <c r="BQ792" s="15"/>
      <c r="BR792" s="15"/>
      <c r="BS792" s="15"/>
      <c r="BT792" s="15"/>
      <c r="BU792" s="15"/>
      <c r="BV792" s="15"/>
      <c r="BW792" s="15"/>
      <c r="BX792" s="15"/>
      <c r="BY792" s="15"/>
      <c r="BZ792" s="15"/>
      <c r="CA792" s="8"/>
      <c r="CB792" s="8"/>
      <c r="CC792" s="8"/>
      <c r="CD792" s="8"/>
      <c r="CE792" s="8"/>
      <c r="CF792" s="8"/>
      <c r="CG792" s="8"/>
      <c r="CH792" s="8"/>
      <c r="CI792" s="8"/>
      <c r="CJ792" s="8"/>
      <c r="CK792" s="8"/>
      <c r="CL792" s="8"/>
      <c r="CM792" s="15"/>
      <c r="CN792" s="15"/>
      <c r="CO792" s="15"/>
      <c r="CP792" s="15"/>
    </row>
    <row r="793" ht="14.25" customHeight="1">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c r="AA793" s="15"/>
      <c r="AB793" s="15"/>
      <c r="AC793" s="15"/>
      <c r="AD793" s="15"/>
      <c r="AE793" s="15"/>
      <c r="AF793" s="15"/>
      <c r="AG793" s="15"/>
      <c r="AH793" s="15"/>
      <c r="AI793" s="15"/>
      <c r="AJ793" s="15"/>
      <c r="AK793" s="15"/>
      <c r="AL793" s="15"/>
      <c r="AM793" s="15"/>
      <c r="AN793" s="15"/>
      <c r="AO793" s="15"/>
      <c r="AP793" s="15"/>
      <c r="AQ793" s="15"/>
      <c r="AR793" s="15"/>
      <c r="AS793" s="15"/>
      <c r="AT793" s="15"/>
      <c r="AU793" s="15"/>
      <c r="AV793" s="15"/>
      <c r="AW793" s="15"/>
      <c r="AX793" s="15"/>
      <c r="AY793" s="15"/>
      <c r="AZ793" s="15"/>
      <c r="BA793" s="15"/>
      <c r="BB793" s="15"/>
      <c r="BC793" s="15"/>
      <c r="BD793" s="15"/>
      <c r="BE793" s="15"/>
      <c r="BF793" s="15"/>
      <c r="BG793" s="15"/>
      <c r="BH793" s="15"/>
      <c r="BI793" s="15"/>
      <c r="BJ793" s="15"/>
      <c r="BK793" s="15"/>
      <c r="BL793" s="15"/>
      <c r="BM793" s="15"/>
      <c r="BN793" s="15"/>
      <c r="BO793" s="15"/>
      <c r="BP793" s="15"/>
      <c r="BQ793" s="15"/>
      <c r="BR793" s="15"/>
      <c r="BS793" s="15"/>
      <c r="BT793" s="15"/>
      <c r="BU793" s="15"/>
      <c r="BV793" s="15"/>
      <c r="BW793" s="15"/>
      <c r="BX793" s="15"/>
      <c r="BY793" s="15"/>
      <c r="BZ793" s="15"/>
      <c r="CA793" s="8"/>
      <c r="CB793" s="8"/>
      <c r="CC793" s="8"/>
      <c r="CD793" s="8"/>
      <c r="CE793" s="8"/>
      <c r="CF793" s="8"/>
      <c r="CG793" s="8"/>
      <c r="CH793" s="8"/>
      <c r="CI793" s="8"/>
      <c r="CJ793" s="8"/>
      <c r="CK793" s="8"/>
      <c r="CL793" s="8"/>
      <c r="CM793" s="15"/>
      <c r="CN793" s="15"/>
      <c r="CO793" s="15"/>
      <c r="CP793" s="15"/>
    </row>
    <row r="794" ht="14.25" customHeight="1">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c r="BC794" s="15"/>
      <c r="BD794" s="15"/>
      <c r="BE794" s="15"/>
      <c r="BF794" s="15"/>
      <c r="BG794" s="15"/>
      <c r="BH794" s="15"/>
      <c r="BI794" s="15"/>
      <c r="BJ794" s="15"/>
      <c r="BK794" s="15"/>
      <c r="BL794" s="15"/>
      <c r="BM794" s="15"/>
      <c r="BN794" s="15"/>
      <c r="BO794" s="15"/>
      <c r="BP794" s="15"/>
      <c r="BQ794" s="15"/>
      <c r="BR794" s="15"/>
      <c r="BS794" s="15"/>
      <c r="BT794" s="15"/>
      <c r="BU794" s="15"/>
      <c r="BV794" s="15"/>
      <c r="BW794" s="15"/>
      <c r="BX794" s="15"/>
      <c r="BY794" s="15"/>
      <c r="BZ794" s="15"/>
      <c r="CA794" s="8"/>
      <c r="CB794" s="8"/>
      <c r="CC794" s="8"/>
      <c r="CD794" s="8"/>
      <c r="CE794" s="8"/>
      <c r="CF794" s="8"/>
      <c r="CG794" s="8"/>
      <c r="CH794" s="8"/>
      <c r="CI794" s="8"/>
      <c r="CJ794" s="8"/>
      <c r="CK794" s="8"/>
      <c r="CL794" s="8"/>
      <c r="CM794" s="15"/>
      <c r="CN794" s="15"/>
      <c r="CO794" s="15"/>
      <c r="CP794" s="15"/>
    </row>
    <row r="795" ht="14.25" customHeight="1">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c r="AA795" s="15"/>
      <c r="AB795" s="15"/>
      <c r="AC795" s="15"/>
      <c r="AD795" s="15"/>
      <c r="AE795" s="15"/>
      <c r="AF795" s="15"/>
      <c r="AG795" s="15"/>
      <c r="AH795" s="15"/>
      <c r="AI795" s="15"/>
      <c r="AJ795" s="15"/>
      <c r="AK795" s="15"/>
      <c r="AL795" s="15"/>
      <c r="AM795" s="15"/>
      <c r="AN795" s="15"/>
      <c r="AO795" s="15"/>
      <c r="AP795" s="15"/>
      <c r="AQ795" s="15"/>
      <c r="AR795" s="15"/>
      <c r="AS795" s="15"/>
      <c r="AT795" s="15"/>
      <c r="AU795" s="15"/>
      <c r="AV795" s="15"/>
      <c r="AW795" s="15"/>
      <c r="AX795" s="15"/>
      <c r="AY795" s="15"/>
      <c r="AZ795" s="15"/>
      <c r="BA795" s="15"/>
      <c r="BB795" s="15"/>
      <c r="BC795" s="15"/>
      <c r="BD795" s="15"/>
      <c r="BE795" s="15"/>
      <c r="BF795" s="15"/>
      <c r="BG795" s="15"/>
      <c r="BH795" s="15"/>
      <c r="BI795" s="15"/>
      <c r="BJ795" s="15"/>
      <c r="BK795" s="15"/>
      <c r="BL795" s="15"/>
      <c r="BM795" s="15"/>
      <c r="BN795" s="15"/>
      <c r="BO795" s="15"/>
      <c r="BP795" s="15"/>
      <c r="BQ795" s="15"/>
      <c r="BR795" s="15"/>
      <c r="BS795" s="15"/>
      <c r="BT795" s="15"/>
      <c r="BU795" s="15"/>
      <c r="BV795" s="15"/>
      <c r="BW795" s="15"/>
      <c r="BX795" s="15"/>
      <c r="BY795" s="15"/>
      <c r="BZ795" s="15"/>
      <c r="CA795" s="8"/>
      <c r="CB795" s="8"/>
      <c r="CC795" s="8"/>
      <c r="CD795" s="8"/>
      <c r="CE795" s="8"/>
      <c r="CF795" s="8"/>
      <c r="CG795" s="8"/>
      <c r="CH795" s="8"/>
      <c r="CI795" s="8"/>
      <c r="CJ795" s="8"/>
      <c r="CK795" s="8"/>
      <c r="CL795" s="8"/>
      <c r="CM795" s="15"/>
      <c r="CN795" s="15"/>
      <c r="CO795" s="15"/>
      <c r="CP795" s="15"/>
    </row>
    <row r="796" ht="14.25" customHeight="1">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c r="BC796" s="15"/>
      <c r="BD796" s="15"/>
      <c r="BE796" s="15"/>
      <c r="BF796" s="15"/>
      <c r="BG796" s="15"/>
      <c r="BH796" s="15"/>
      <c r="BI796" s="15"/>
      <c r="BJ796" s="15"/>
      <c r="BK796" s="15"/>
      <c r="BL796" s="15"/>
      <c r="BM796" s="15"/>
      <c r="BN796" s="15"/>
      <c r="BO796" s="15"/>
      <c r="BP796" s="15"/>
      <c r="BQ796" s="15"/>
      <c r="BR796" s="15"/>
      <c r="BS796" s="15"/>
      <c r="BT796" s="15"/>
      <c r="BU796" s="15"/>
      <c r="BV796" s="15"/>
      <c r="BW796" s="15"/>
      <c r="BX796" s="15"/>
      <c r="BY796" s="15"/>
      <c r="BZ796" s="15"/>
      <c r="CA796" s="8"/>
      <c r="CB796" s="8"/>
      <c r="CC796" s="8"/>
      <c r="CD796" s="8"/>
      <c r="CE796" s="8"/>
      <c r="CF796" s="8"/>
      <c r="CG796" s="8"/>
      <c r="CH796" s="8"/>
      <c r="CI796" s="8"/>
      <c r="CJ796" s="8"/>
      <c r="CK796" s="8"/>
      <c r="CL796" s="8"/>
      <c r="CM796" s="15"/>
      <c r="CN796" s="15"/>
      <c r="CO796" s="15"/>
      <c r="CP796" s="15"/>
    </row>
    <row r="797" ht="14.25" customHeight="1">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c r="AA797" s="15"/>
      <c r="AB797" s="15"/>
      <c r="AC797" s="15"/>
      <c r="AD797" s="15"/>
      <c r="AE797" s="15"/>
      <c r="AF797" s="15"/>
      <c r="AG797" s="15"/>
      <c r="AH797" s="15"/>
      <c r="AI797" s="15"/>
      <c r="AJ797" s="15"/>
      <c r="AK797" s="15"/>
      <c r="AL797" s="15"/>
      <c r="AM797" s="15"/>
      <c r="AN797" s="15"/>
      <c r="AO797" s="15"/>
      <c r="AP797" s="15"/>
      <c r="AQ797" s="15"/>
      <c r="AR797" s="15"/>
      <c r="AS797" s="15"/>
      <c r="AT797" s="15"/>
      <c r="AU797" s="15"/>
      <c r="AV797" s="15"/>
      <c r="AW797" s="15"/>
      <c r="AX797" s="15"/>
      <c r="AY797" s="15"/>
      <c r="AZ797" s="15"/>
      <c r="BA797" s="15"/>
      <c r="BB797" s="15"/>
      <c r="BC797" s="15"/>
      <c r="BD797" s="15"/>
      <c r="BE797" s="15"/>
      <c r="BF797" s="15"/>
      <c r="BG797" s="15"/>
      <c r="BH797" s="15"/>
      <c r="BI797" s="15"/>
      <c r="BJ797" s="15"/>
      <c r="BK797" s="15"/>
      <c r="BL797" s="15"/>
      <c r="BM797" s="15"/>
      <c r="BN797" s="15"/>
      <c r="BO797" s="15"/>
      <c r="BP797" s="15"/>
      <c r="BQ797" s="15"/>
      <c r="BR797" s="15"/>
      <c r="BS797" s="15"/>
      <c r="BT797" s="15"/>
      <c r="BU797" s="15"/>
      <c r="BV797" s="15"/>
      <c r="BW797" s="15"/>
      <c r="BX797" s="15"/>
      <c r="BY797" s="15"/>
      <c r="BZ797" s="15"/>
      <c r="CA797" s="8"/>
      <c r="CB797" s="8"/>
      <c r="CC797" s="8"/>
      <c r="CD797" s="8"/>
      <c r="CE797" s="8"/>
      <c r="CF797" s="8"/>
      <c r="CG797" s="8"/>
      <c r="CH797" s="8"/>
      <c r="CI797" s="8"/>
      <c r="CJ797" s="8"/>
      <c r="CK797" s="8"/>
      <c r="CL797" s="8"/>
      <c r="CM797" s="15"/>
      <c r="CN797" s="15"/>
      <c r="CO797" s="15"/>
      <c r="CP797" s="15"/>
    </row>
    <row r="798" ht="14.25" customHeight="1">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c r="BC798" s="15"/>
      <c r="BD798" s="15"/>
      <c r="BE798" s="15"/>
      <c r="BF798" s="15"/>
      <c r="BG798" s="15"/>
      <c r="BH798" s="15"/>
      <c r="BI798" s="15"/>
      <c r="BJ798" s="15"/>
      <c r="BK798" s="15"/>
      <c r="BL798" s="15"/>
      <c r="BM798" s="15"/>
      <c r="BN798" s="15"/>
      <c r="BO798" s="15"/>
      <c r="BP798" s="15"/>
      <c r="BQ798" s="15"/>
      <c r="BR798" s="15"/>
      <c r="BS798" s="15"/>
      <c r="BT798" s="15"/>
      <c r="BU798" s="15"/>
      <c r="BV798" s="15"/>
      <c r="BW798" s="15"/>
      <c r="BX798" s="15"/>
      <c r="BY798" s="15"/>
      <c r="BZ798" s="15"/>
      <c r="CA798" s="8"/>
      <c r="CB798" s="8"/>
      <c r="CC798" s="8"/>
      <c r="CD798" s="8"/>
      <c r="CE798" s="8"/>
      <c r="CF798" s="8"/>
      <c r="CG798" s="8"/>
      <c r="CH798" s="8"/>
      <c r="CI798" s="8"/>
      <c r="CJ798" s="8"/>
      <c r="CK798" s="8"/>
      <c r="CL798" s="8"/>
      <c r="CM798" s="15"/>
      <c r="CN798" s="15"/>
      <c r="CO798" s="15"/>
      <c r="CP798" s="15"/>
    </row>
    <row r="799" ht="14.25" customHeight="1">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c r="AA799" s="15"/>
      <c r="AB799" s="15"/>
      <c r="AC799" s="15"/>
      <c r="AD799" s="15"/>
      <c r="AE799" s="15"/>
      <c r="AF799" s="15"/>
      <c r="AG799" s="15"/>
      <c r="AH799" s="15"/>
      <c r="AI799" s="15"/>
      <c r="AJ799" s="15"/>
      <c r="AK799" s="15"/>
      <c r="AL799" s="15"/>
      <c r="AM799" s="15"/>
      <c r="AN799" s="15"/>
      <c r="AO799" s="15"/>
      <c r="AP799" s="15"/>
      <c r="AQ799" s="15"/>
      <c r="AR799" s="15"/>
      <c r="AS799" s="15"/>
      <c r="AT799" s="15"/>
      <c r="AU799" s="15"/>
      <c r="AV799" s="15"/>
      <c r="AW799" s="15"/>
      <c r="AX799" s="15"/>
      <c r="AY799" s="15"/>
      <c r="AZ799" s="15"/>
      <c r="BA799" s="15"/>
      <c r="BB799" s="15"/>
      <c r="BC799" s="15"/>
      <c r="BD799" s="15"/>
      <c r="BE799" s="15"/>
      <c r="BF799" s="15"/>
      <c r="BG799" s="15"/>
      <c r="BH799" s="15"/>
      <c r="BI799" s="15"/>
      <c r="BJ799" s="15"/>
      <c r="BK799" s="15"/>
      <c r="BL799" s="15"/>
      <c r="BM799" s="15"/>
      <c r="BN799" s="15"/>
      <c r="BO799" s="15"/>
      <c r="BP799" s="15"/>
      <c r="BQ799" s="15"/>
      <c r="BR799" s="15"/>
      <c r="BS799" s="15"/>
      <c r="BT799" s="15"/>
      <c r="BU799" s="15"/>
      <c r="BV799" s="15"/>
      <c r="BW799" s="15"/>
      <c r="BX799" s="15"/>
      <c r="BY799" s="15"/>
      <c r="BZ799" s="15"/>
      <c r="CA799" s="8"/>
      <c r="CB799" s="8"/>
      <c r="CC799" s="8"/>
      <c r="CD799" s="8"/>
      <c r="CE799" s="8"/>
      <c r="CF799" s="8"/>
      <c r="CG799" s="8"/>
      <c r="CH799" s="8"/>
      <c r="CI799" s="8"/>
      <c r="CJ799" s="8"/>
      <c r="CK799" s="8"/>
      <c r="CL799" s="8"/>
      <c r="CM799" s="15"/>
      <c r="CN799" s="15"/>
      <c r="CO799" s="15"/>
      <c r="CP799" s="15"/>
    </row>
    <row r="800" ht="14.25" customHeight="1">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c r="BC800" s="15"/>
      <c r="BD800" s="15"/>
      <c r="BE800" s="15"/>
      <c r="BF800" s="15"/>
      <c r="BG800" s="15"/>
      <c r="BH800" s="15"/>
      <c r="BI800" s="15"/>
      <c r="BJ800" s="15"/>
      <c r="BK800" s="15"/>
      <c r="BL800" s="15"/>
      <c r="BM800" s="15"/>
      <c r="BN800" s="15"/>
      <c r="BO800" s="15"/>
      <c r="BP800" s="15"/>
      <c r="BQ800" s="15"/>
      <c r="BR800" s="15"/>
      <c r="BS800" s="15"/>
      <c r="BT800" s="15"/>
      <c r="BU800" s="15"/>
      <c r="BV800" s="15"/>
      <c r="BW800" s="15"/>
      <c r="BX800" s="15"/>
      <c r="BY800" s="15"/>
      <c r="BZ800" s="15"/>
      <c r="CA800" s="8"/>
      <c r="CB800" s="8"/>
      <c r="CC800" s="8"/>
      <c r="CD800" s="8"/>
      <c r="CE800" s="8"/>
      <c r="CF800" s="8"/>
      <c r="CG800" s="8"/>
      <c r="CH800" s="8"/>
      <c r="CI800" s="8"/>
      <c r="CJ800" s="8"/>
      <c r="CK800" s="8"/>
      <c r="CL800" s="8"/>
      <c r="CM800" s="15"/>
      <c r="CN800" s="15"/>
      <c r="CO800" s="15"/>
      <c r="CP800" s="15"/>
    </row>
    <row r="801" ht="14.25" customHeight="1">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c r="AA801" s="15"/>
      <c r="AB801" s="15"/>
      <c r="AC801" s="15"/>
      <c r="AD801" s="15"/>
      <c r="AE801" s="15"/>
      <c r="AF801" s="15"/>
      <c r="AG801" s="15"/>
      <c r="AH801" s="15"/>
      <c r="AI801" s="15"/>
      <c r="AJ801" s="15"/>
      <c r="AK801" s="15"/>
      <c r="AL801" s="15"/>
      <c r="AM801" s="15"/>
      <c r="AN801" s="15"/>
      <c r="AO801" s="15"/>
      <c r="AP801" s="15"/>
      <c r="AQ801" s="15"/>
      <c r="AR801" s="15"/>
      <c r="AS801" s="15"/>
      <c r="AT801" s="15"/>
      <c r="AU801" s="15"/>
      <c r="AV801" s="15"/>
      <c r="AW801" s="15"/>
      <c r="AX801" s="15"/>
      <c r="AY801" s="15"/>
      <c r="AZ801" s="15"/>
      <c r="BA801" s="15"/>
      <c r="BB801" s="15"/>
      <c r="BC801" s="15"/>
      <c r="BD801" s="15"/>
      <c r="BE801" s="15"/>
      <c r="BF801" s="15"/>
      <c r="BG801" s="15"/>
      <c r="BH801" s="15"/>
      <c r="BI801" s="15"/>
      <c r="BJ801" s="15"/>
      <c r="BK801" s="15"/>
      <c r="BL801" s="15"/>
      <c r="BM801" s="15"/>
      <c r="BN801" s="15"/>
      <c r="BO801" s="15"/>
      <c r="BP801" s="15"/>
      <c r="BQ801" s="15"/>
      <c r="BR801" s="15"/>
      <c r="BS801" s="15"/>
      <c r="BT801" s="15"/>
      <c r="BU801" s="15"/>
      <c r="BV801" s="15"/>
      <c r="BW801" s="15"/>
      <c r="BX801" s="15"/>
      <c r="BY801" s="15"/>
      <c r="BZ801" s="15"/>
      <c r="CA801" s="8"/>
      <c r="CB801" s="8"/>
      <c r="CC801" s="8"/>
      <c r="CD801" s="8"/>
      <c r="CE801" s="8"/>
      <c r="CF801" s="8"/>
      <c r="CG801" s="8"/>
      <c r="CH801" s="8"/>
      <c r="CI801" s="8"/>
      <c r="CJ801" s="8"/>
      <c r="CK801" s="8"/>
      <c r="CL801" s="8"/>
      <c r="CM801" s="15"/>
      <c r="CN801" s="15"/>
      <c r="CO801" s="15"/>
      <c r="CP801" s="15"/>
    </row>
    <row r="802" ht="14.25" customHeight="1">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c r="BC802" s="15"/>
      <c r="BD802" s="15"/>
      <c r="BE802" s="15"/>
      <c r="BF802" s="15"/>
      <c r="BG802" s="15"/>
      <c r="BH802" s="15"/>
      <c r="BI802" s="15"/>
      <c r="BJ802" s="15"/>
      <c r="BK802" s="15"/>
      <c r="BL802" s="15"/>
      <c r="BM802" s="15"/>
      <c r="BN802" s="15"/>
      <c r="BO802" s="15"/>
      <c r="BP802" s="15"/>
      <c r="BQ802" s="15"/>
      <c r="BR802" s="15"/>
      <c r="BS802" s="15"/>
      <c r="BT802" s="15"/>
      <c r="BU802" s="15"/>
      <c r="BV802" s="15"/>
      <c r="BW802" s="15"/>
      <c r="BX802" s="15"/>
      <c r="BY802" s="15"/>
      <c r="BZ802" s="15"/>
      <c r="CA802" s="8"/>
      <c r="CB802" s="8"/>
      <c r="CC802" s="8"/>
      <c r="CD802" s="8"/>
      <c r="CE802" s="8"/>
      <c r="CF802" s="8"/>
      <c r="CG802" s="8"/>
      <c r="CH802" s="8"/>
      <c r="CI802" s="8"/>
      <c r="CJ802" s="8"/>
      <c r="CK802" s="8"/>
      <c r="CL802" s="8"/>
      <c r="CM802" s="15"/>
      <c r="CN802" s="15"/>
      <c r="CO802" s="15"/>
      <c r="CP802" s="15"/>
    </row>
    <row r="803" ht="14.25" customHeight="1">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c r="AA803" s="15"/>
      <c r="AB803" s="15"/>
      <c r="AC803" s="15"/>
      <c r="AD803" s="15"/>
      <c r="AE803" s="15"/>
      <c r="AF803" s="15"/>
      <c r="AG803" s="15"/>
      <c r="AH803" s="15"/>
      <c r="AI803" s="15"/>
      <c r="AJ803" s="15"/>
      <c r="AK803" s="15"/>
      <c r="AL803" s="15"/>
      <c r="AM803" s="15"/>
      <c r="AN803" s="15"/>
      <c r="AO803" s="15"/>
      <c r="AP803" s="15"/>
      <c r="AQ803" s="15"/>
      <c r="AR803" s="15"/>
      <c r="AS803" s="15"/>
      <c r="AT803" s="15"/>
      <c r="AU803" s="15"/>
      <c r="AV803" s="15"/>
      <c r="AW803" s="15"/>
      <c r="AX803" s="15"/>
      <c r="AY803" s="15"/>
      <c r="AZ803" s="15"/>
      <c r="BA803" s="15"/>
      <c r="BB803" s="15"/>
      <c r="BC803" s="15"/>
      <c r="BD803" s="15"/>
      <c r="BE803" s="15"/>
      <c r="BF803" s="15"/>
      <c r="BG803" s="15"/>
      <c r="BH803" s="15"/>
      <c r="BI803" s="15"/>
      <c r="BJ803" s="15"/>
      <c r="BK803" s="15"/>
      <c r="BL803" s="15"/>
      <c r="BM803" s="15"/>
      <c r="BN803" s="15"/>
      <c r="BO803" s="15"/>
      <c r="BP803" s="15"/>
      <c r="BQ803" s="15"/>
      <c r="BR803" s="15"/>
      <c r="BS803" s="15"/>
      <c r="BT803" s="15"/>
      <c r="BU803" s="15"/>
      <c r="BV803" s="15"/>
      <c r="BW803" s="15"/>
      <c r="BX803" s="15"/>
      <c r="BY803" s="15"/>
      <c r="BZ803" s="15"/>
      <c r="CA803" s="8"/>
      <c r="CB803" s="8"/>
      <c r="CC803" s="8"/>
      <c r="CD803" s="8"/>
      <c r="CE803" s="8"/>
      <c r="CF803" s="8"/>
      <c r="CG803" s="8"/>
      <c r="CH803" s="8"/>
      <c r="CI803" s="8"/>
      <c r="CJ803" s="8"/>
      <c r="CK803" s="8"/>
      <c r="CL803" s="8"/>
      <c r="CM803" s="15"/>
      <c r="CN803" s="15"/>
      <c r="CO803" s="15"/>
      <c r="CP803" s="15"/>
    </row>
    <row r="804" ht="14.25" customHeight="1">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c r="BC804" s="15"/>
      <c r="BD804" s="15"/>
      <c r="BE804" s="15"/>
      <c r="BF804" s="15"/>
      <c r="BG804" s="15"/>
      <c r="BH804" s="15"/>
      <c r="BI804" s="15"/>
      <c r="BJ804" s="15"/>
      <c r="BK804" s="15"/>
      <c r="BL804" s="15"/>
      <c r="BM804" s="15"/>
      <c r="BN804" s="15"/>
      <c r="BO804" s="15"/>
      <c r="BP804" s="15"/>
      <c r="BQ804" s="15"/>
      <c r="BR804" s="15"/>
      <c r="BS804" s="15"/>
      <c r="BT804" s="15"/>
      <c r="BU804" s="15"/>
      <c r="BV804" s="15"/>
      <c r="BW804" s="15"/>
      <c r="BX804" s="15"/>
      <c r="BY804" s="15"/>
      <c r="BZ804" s="15"/>
      <c r="CA804" s="8"/>
      <c r="CB804" s="8"/>
      <c r="CC804" s="8"/>
      <c r="CD804" s="8"/>
      <c r="CE804" s="8"/>
      <c r="CF804" s="8"/>
      <c r="CG804" s="8"/>
      <c r="CH804" s="8"/>
      <c r="CI804" s="8"/>
      <c r="CJ804" s="8"/>
      <c r="CK804" s="8"/>
      <c r="CL804" s="8"/>
      <c r="CM804" s="15"/>
      <c r="CN804" s="15"/>
      <c r="CO804" s="15"/>
      <c r="CP804" s="15"/>
    </row>
    <row r="805" ht="14.25" customHeight="1">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c r="AA805" s="15"/>
      <c r="AB805" s="15"/>
      <c r="AC805" s="15"/>
      <c r="AD805" s="15"/>
      <c r="AE805" s="15"/>
      <c r="AF805" s="15"/>
      <c r="AG805" s="15"/>
      <c r="AH805" s="15"/>
      <c r="AI805" s="15"/>
      <c r="AJ805" s="15"/>
      <c r="AK805" s="15"/>
      <c r="AL805" s="15"/>
      <c r="AM805" s="15"/>
      <c r="AN805" s="15"/>
      <c r="AO805" s="15"/>
      <c r="AP805" s="15"/>
      <c r="AQ805" s="15"/>
      <c r="AR805" s="15"/>
      <c r="AS805" s="15"/>
      <c r="AT805" s="15"/>
      <c r="AU805" s="15"/>
      <c r="AV805" s="15"/>
      <c r="AW805" s="15"/>
      <c r="AX805" s="15"/>
      <c r="AY805" s="15"/>
      <c r="AZ805" s="15"/>
      <c r="BA805" s="15"/>
      <c r="BB805" s="15"/>
      <c r="BC805" s="15"/>
      <c r="BD805" s="15"/>
      <c r="BE805" s="15"/>
      <c r="BF805" s="15"/>
      <c r="BG805" s="15"/>
      <c r="BH805" s="15"/>
      <c r="BI805" s="15"/>
      <c r="BJ805" s="15"/>
      <c r="BK805" s="15"/>
      <c r="BL805" s="15"/>
      <c r="BM805" s="15"/>
      <c r="BN805" s="15"/>
      <c r="BO805" s="15"/>
      <c r="BP805" s="15"/>
      <c r="BQ805" s="15"/>
      <c r="BR805" s="15"/>
      <c r="BS805" s="15"/>
      <c r="BT805" s="15"/>
      <c r="BU805" s="15"/>
      <c r="BV805" s="15"/>
      <c r="BW805" s="15"/>
      <c r="BX805" s="15"/>
      <c r="BY805" s="15"/>
      <c r="BZ805" s="15"/>
      <c r="CA805" s="8"/>
      <c r="CB805" s="8"/>
      <c r="CC805" s="8"/>
      <c r="CD805" s="8"/>
      <c r="CE805" s="8"/>
      <c r="CF805" s="8"/>
      <c r="CG805" s="8"/>
      <c r="CH805" s="8"/>
      <c r="CI805" s="8"/>
      <c r="CJ805" s="8"/>
      <c r="CK805" s="8"/>
      <c r="CL805" s="8"/>
      <c r="CM805" s="15"/>
      <c r="CN805" s="15"/>
      <c r="CO805" s="15"/>
      <c r="CP805" s="15"/>
    </row>
    <row r="806" ht="14.25" customHeight="1">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c r="BC806" s="15"/>
      <c r="BD806" s="15"/>
      <c r="BE806" s="15"/>
      <c r="BF806" s="15"/>
      <c r="BG806" s="15"/>
      <c r="BH806" s="15"/>
      <c r="BI806" s="15"/>
      <c r="BJ806" s="15"/>
      <c r="BK806" s="15"/>
      <c r="BL806" s="15"/>
      <c r="BM806" s="15"/>
      <c r="BN806" s="15"/>
      <c r="BO806" s="15"/>
      <c r="BP806" s="15"/>
      <c r="BQ806" s="15"/>
      <c r="BR806" s="15"/>
      <c r="BS806" s="15"/>
      <c r="BT806" s="15"/>
      <c r="BU806" s="15"/>
      <c r="BV806" s="15"/>
      <c r="BW806" s="15"/>
      <c r="BX806" s="15"/>
      <c r="BY806" s="15"/>
      <c r="BZ806" s="15"/>
      <c r="CA806" s="8"/>
      <c r="CB806" s="8"/>
      <c r="CC806" s="8"/>
      <c r="CD806" s="8"/>
      <c r="CE806" s="8"/>
      <c r="CF806" s="8"/>
      <c r="CG806" s="8"/>
      <c r="CH806" s="8"/>
      <c r="CI806" s="8"/>
      <c r="CJ806" s="8"/>
      <c r="CK806" s="8"/>
      <c r="CL806" s="8"/>
      <c r="CM806" s="15"/>
      <c r="CN806" s="15"/>
      <c r="CO806" s="15"/>
      <c r="CP806" s="15"/>
    </row>
    <row r="807" ht="14.25" customHeight="1">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c r="AA807" s="15"/>
      <c r="AB807" s="15"/>
      <c r="AC807" s="15"/>
      <c r="AD807" s="15"/>
      <c r="AE807" s="15"/>
      <c r="AF807" s="15"/>
      <c r="AG807" s="15"/>
      <c r="AH807" s="15"/>
      <c r="AI807" s="15"/>
      <c r="AJ807" s="15"/>
      <c r="AK807" s="15"/>
      <c r="AL807" s="15"/>
      <c r="AM807" s="15"/>
      <c r="AN807" s="15"/>
      <c r="AO807" s="15"/>
      <c r="AP807" s="15"/>
      <c r="AQ807" s="15"/>
      <c r="AR807" s="15"/>
      <c r="AS807" s="15"/>
      <c r="AT807" s="15"/>
      <c r="AU807" s="15"/>
      <c r="AV807" s="15"/>
      <c r="AW807" s="15"/>
      <c r="AX807" s="15"/>
      <c r="AY807" s="15"/>
      <c r="AZ807" s="15"/>
      <c r="BA807" s="15"/>
      <c r="BB807" s="15"/>
      <c r="BC807" s="15"/>
      <c r="BD807" s="15"/>
      <c r="BE807" s="15"/>
      <c r="BF807" s="15"/>
      <c r="BG807" s="15"/>
      <c r="BH807" s="15"/>
      <c r="BI807" s="15"/>
      <c r="BJ807" s="15"/>
      <c r="BK807" s="15"/>
      <c r="BL807" s="15"/>
      <c r="BM807" s="15"/>
      <c r="BN807" s="15"/>
      <c r="BO807" s="15"/>
      <c r="BP807" s="15"/>
      <c r="BQ807" s="15"/>
      <c r="BR807" s="15"/>
      <c r="BS807" s="15"/>
      <c r="BT807" s="15"/>
      <c r="BU807" s="15"/>
      <c r="BV807" s="15"/>
      <c r="BW807" s="15"/>
      <c r="BX807" s="15"/>
      <c r="BY807" s="15"/>
      <c r="BZ807" s="15"/>
      <c r="CA807" s="8"/>
      <c r="CB807" s="8"/>
      <c r="CC807" s="8"/>
      <c r="CD807" s="8"/>
      <c r="CE807" s="8"/>
      <c r="CF807" s="8"/>
      <c r="CG807" s="8"/>
      <c r="CH807" s="8"/>
      <c r="CI807" s="8"/>
      <c r="CJ807" s="8"/>
      <c r="CK807" s="8"/>
      <c r="CL807" s="8"/>
      <c r="CM807" s="15"/>
      <c r="CN807" s="15"/>
      <c r="CO807" s="15"/>
      <c r="CP807" s="15"/>
    </row>
    <row r="808" ht="14.25" customHeight="1">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c r="BC808" s="15"/>
      <c r="BD808" s="15"/>
      <c r="BE808" s="15"/>
      <c r="BF808" s="15"/>
      <c r="BG808" s="15"/>
      <c r="BH808" s="15"/>
      <c r="BI808" s="15"/>
      <c r="BJ808" s="15"/>
      <c r="BK808" s="15"/>
      <c r="BL808" s="15"/>
      <c r="BM808" s="15"/>
      <c r="BN808" s="15"/>
      <c r="BO808" s="15"/>
      <c r="BP808" s="15"/>
      <c r="BQ808" s="15"/>
      <c r="BR808" s="15"/>
      <c r="BS808" s="15"/>
      <c r="BT808" s="15"/>
      <c r="BU808" s="15"/>
      <c r="BV808" s="15"/>
      <c r="BW808" s="15"/>
      <c r="BX808" s="15"/>
      <c r="BY808" s="15"/>
      <c r="BZ808" s="15"/>
      <c r="CA808" s="8"/>
      <c r="CB808" s="8"/>
      <c r="CC808" s="8"/>
      <c r="CD808" s="8"/>
      <c r="CE808" s="8"/>
      <c r="CF808" s="8"/>
      <c r="CG808" s="8"/>
      <c r="CH808" s="8"/>
      <c r="CI808" s="8"/>
      <c r="CJ808" s="8"/>
      <c r="CK808" s="8"/>
      <c r="CL808" s="8"/>
      <c r="CM808" s="15"/>
      <c r="CN808" s="15"/>
      <c r="CO808" s="15"/>
      <c r="CP808" s="15"/>
    </row>
    <row r="809" ht="14.25" customHeight="1">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c r="AA809" s="15"/>
      <c r="AB809" s="15"/>
      <c r="AC809" s="15"/>
      <c r="AD809" s="15"/>
      <c r="AE809" s="15"/>
      <c r="AF809" s="15"/>
      <c r="AG809" s="15"/>
      <c r="AH809" s="15"/>
      <c r="AI809" s="15"/>
      <c r="AJ809" s="15"/>
      <c r="AK809" s="15"/>
      <c r="AL809" s="15"/>
      <c r="AM809" s="15"/>
      <c r="AN809" s="15"/>
      <c r="AO809" s="15"/>
      <c r="AP809" s="15"/>
      <c r="AQ809" s="15"/>
      <c r="AR809" s="15"/>
      <c r="AS809" s="15"/>
      <c r="AT809" s="15"/>
      <c r="AU809" s="15"/>
      <c r="AV809" s="15"/>
      <c r="AW809" s="15"/>
      <c r="AX809" s="15"/>
      <c r="AY809" s="15"/>
      <c r="AZ809" s="15"/>
      <c r="BA809" s="15"/>
      <c r="BB809" s="15"/>
      <c r="BC809" s="15"/>
      <c r="BD809" s="15"/>
      <c r="BE809" s="15"/>
      <c r="BF809" s="15"/>
      <c r="BG809" s="15"/>
      <c r="BH809" s="15"/>
      <c r="BI809" s="15"/>
      <c r="BJ809" s="15"/>
      <c r="BK809" s="15"/>
      <c r="BL809" s="15"/>
      <c r="BM809" s="15"/>
      <c r="BN809" s="15"/>
      <c r="BO809" s="15"/>
      <c r="BP809" s="15"/>
      <c r="BQ809" s="15"/>
      <c r="BR809" s="15"/>
      <c r="BS809" s="15"/>
      <c r="BT809" s="15"/>
      <c r="BU809" s="15"/>
      <c r="BV809" s="15"/>
      <c r="BW809" s="15"/>
      <c r="BX809" s="15"/>
      <c r="BY809" s="15"/>
      <c r="BZ809" s="15"/>
      <c r="CA809" s="8"/>
      <c r="CB809" s="8"/>
      <c r="CC809" s="8"/>
      <c r="CD809" s="8"/>
      <c r="CE809" s="8"/>
      <c r="CF809" s="8"/>
      <c r="CG809" s="8"/>
      <c r="CH809" s="8"/>
      <c r="CI809" s="8"/>
      <c r="CJ809" s="8"/>
      <c r="CK809" s="8"/>
      <c r="CL809" s="8"/>
      <c r="CM809" s="15"/>
      <c r="CN809" s="15"/>
      <c r="CO809" s="15"/>
      <c r="CP809" s="15"/>
    </row>
    <row r="810" ht="14.25" customHeight="1">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c r="BC810" s="15"/>
      <c r="BD810" s="15"/>
      <c r="BE810" s="15"/>
      <c r="BF810" s="15"/>
      <c r="BG810" s="15"/>
      <c r="BH810" s="15"/>
      <c r="BI810" s="15"/>
      <c r="BJ810" s="15"/>
      <c r="BK810" s="15"/>
      <c r="BL810" s="15"/>
      <c r="BM810" s="15"/>
      <c r="BN810" s="15"/>
      <c r="BO810" s="15"/>
      <c r="BP810" s="15"/>
      <c r="BQ810" s="15"/>
      <c r="BR810" s="15"/>
      <c r="BS810" s="15"/>
      <c r="BT810" s="15"/>
      <c r="BU810" s="15"/>
      <c r="BV810" s="15"/>
      <c r="BW810" s="15"/>
      <c r="BX810" s="15"/>
      <c r="BY810" s="15"/>
      <c r="BZ810" s="15"/>
      <c r="CA810" s="8"/>
      <c r="CB810" s="8"/>
      <c r="CC810" s="8"/>
      <c r="CD810" s="8"/>
      <c r="CE810" s="8"/>
      <c r="CF810" s="8"/>
      <c r="CG810" s="8"/>
      <c r="CH810" s="8"/>
      <c r="CI810" s="8"/>
      <c r="CJ810" s="8"/>
      <c r="CK810" s="8"/>
      <c r="CL810" s="8"/>
      <c r="CM810" s="15"/>
      <c r="CN810" s="15"/>
      <c r="CO810" s="15"/>
      <c r="CP810" s="15"/>
    </row>
    <row r="811" ht="14.25" customHeight="1">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c r="AA811" s="15"/>
      <c r="AB811" s="15"/>
      <c r="AC811" s="15"/>
      <c r="AD811" s="15"/>
      <c r="AE811" s="15"/>
      <c r="AF811" s="15"/>
      <c r="AG811" s="15"/>
      <c r="AH811" s="15"/>
      <c r="AI811" s="15"/>
      <c r="AJ811" s="15"/>
      <c r="AK811" s="15"/>
      <c r="AL811" s="15"/>
      <c r="AM811" s="15"/>
      <c r="AN811" s="15"/>
      <c r="AO811" s="15"/>
      <c r="AP811" s="15"/>
      <c r="AQ811" s="15"/>
      <c r="AR811" s="15"/>
      <c r="AS811" s="15"/>
      <c r="AT811" s="15"/>
      <c r="AU811" s="15"/>
      <c r="AV811" s="15"/>
      <c r="AW811" s="15"/>
      <c r="AX811" s="15"/>
      <c r="AY811" s="15"/>
      <c r="AZ811" s="15"/>
      <c r="BA811" s="15"/>
      <c r="BB811" s="15"/>
      <c r="BC811" s="15"/>
      <c r="BD811" s="15"/>
      <c r="BE811" s="15"/>
      <c r="BF811" s="15"/>
      <c r="BG811" s="15"/>
      <c r="BH811" s="15"/>
      <c r="BI811" s="15"/>
      <c r="BJ811" s="15"/>
      <c r="BK811" s="15"/>
      <c r="BL811" s="15"/>
      <c r="BM811" s="15"/>
      <c r="BN811" s="15"/>
      <c r="BO811" s="15"/>
      <c r="BP811" s="15"/>
      <c r="BQ811" s="15"/>
      <c r="BR811" s="15"/>
      <c r="BS811" s="15"/>
      <c r="BT811" s="15"/>
      <c r="BU811" s="15"/>
      <c r="BV811" s="15"/>
      <c r="BW811" s="15"/>
      <c r="BX811" s="15"/>
      <c r="BY811" s="15"/>
      <c r="BZ811" s="15"/>
      <c r="CA811" s="8"/>
      <c r="CB811" s="8"/>
      <c r="CC811" s="8"/>
      <c r="CD811" s="8"/>
      <c r="CE811" s="8"/>
      <c r="CF811" s="8"/>
      <c r="CG811" s="8"/>
      <c r="CH811" s="8"/>
      <c r="CI811" s="8"/>
      <c r="CJ811" s="8"/>
      <c r="CK811" s="8"/>
      <c r="CL811" s="8"/>
      <c r="CM811" s="15"/>
      <c r="CN811" s="15"/>
      <c r="CO811" s="15"/>
      <c r="CP811" s="15"/>
    </row>
    <row r="812" ht="14.25" customHeight="1">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c r="BC812" s="15"/>
      <c r="BD812" s="15"/>
      <c r="BE812" s="15"/>
      <c r="BF812" s="15"/>
      <c r="BG812" s="15"/>
      <c r="BH812" s="15"/>
      <c r="BI812" s="15"/>
      <c r="BJ812" s="15"/>
      <c r="BK812" s="15"/>
      <c r="BL812" s="15"/>
      <c r="BM812" s="15"/>
      <c r="BN812" s="15"/>
      <c r="BO812" s="15"/>
      <c r="BP812" s="15"/>
      <c r="BQ812" s="15"/>
      <c r="BR812" s="15"/>
      <c r="BS812" s="15"/>
      <c r="BT812" s="15"/>
      <c r="BU812" s="15"/>
      <c r="BV812" s="15"/>
      <c r="BW812" s="15"/>
      <c r="BX812" s="15"/>
      <c r="BY812" s="15"/>
      <c r="BZ812" s="15"/>
      <c r="CA812" s="8"/>
      <c r="CB812" s="8"/>
      <c r="CC812" s="8"/>
      <c r="CD812" s="8"/>
      <c r="CE812" s="8"/>
      <c r="CF812" s="8"/>
      <c r="CG812" s="8"/>
      <c r="CH812" s="8"/>
      <c r="CI812" s="8"/>
      <c r="CJ812" s="8"/>
      <c r="CK812" s="8"/>
      <c r="CL812" s="8"/>
      <c r="CM812" s="15"/>
      <c r="CN812" s="15"/>
      <c r="CO812" s="15"/>
      <c r="CP812" s="15"/>
    </row>
    <row r="813" ht="14.25" customHeight="1">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c r="AA813" s="15"/>
      <c r="AB813" s="15"/>
      <c r="AC813" s="15"/>
      <c r="AD813" s="15"/>
      <c r="AE813" s="15"/>
      <c r="AF813" s="15"/>
      <c r="AG813" s="15"/>
      <c r="AH813" s="15"/>
      <c r="AI813" s="15"/>
      <c r="AJ813" s="15"/>
      <c r="AK813" s="15"/>
      <c r="AL813" s="15"/>
      <c r="AM813" s="15"/>
      <c r="AN813" s="15"/>
      <c r="AO813" s="15"/>
      <c r="AP813" s="15"/>
      <c r="AQ813" s="15"/>
      <c r="AR813" s="15"/>
      <c r="AS813" s="15"/>
      <c r="AT813" s="15"/>
      <c r="AU813" s="15"/>
      <c r="AV813" s="15"/>
      <c r="AW813" s="15"/>
      <c r="AX813" s="15"/>
      <c r="AY813" s="15"/>
      <c r="AZ813" s="15"/>
      <c r="BA813" s="15"/>
      <c r="BB813" s="15"/>
      <c r="BC813" s="15"/>
      <c r="BD813" s="15"/>
      <c r="BE813" s="15"/>
      <c r="BF813" s="15"/>
      <c r="BG813" s="15"/>
      <c r="BH813" s="15"/>
      <c r="BI813" s="15"/>
      <c r="BJ813" s="15"/>
      <c r="BK813" s="15"/>
      <c r="BL813" s="15"/>
      <c r="BM813" s="15"/>
      <c r="BN813" s="15"/>
      <c r="BO813" s="15"/>
      <c r="BP813" s="15"/>
      <c r="BQ813" s="15"/>
      <c r="BR813" s="15"/>
      <c r="BS813" s="15"/>
      <c r="BT813" s="15"/>
      <c r="BU813" s="15"/>
      <c r="BV813" s="15"/>
      <c r="BW813" s="15"/>
      <c r="BX813" s="15"/>
      <c r="BY813" s="15"/>
      <c r="BZ813" s="15"/>
      <c r="CA813" s="8"/>
      <c r="CB813" s="8"/>
      <c r="CC813" s="8"/>
      <c r="CD813" s="8"/>
      <c r="CE813" s="8"/>
      <c r="CF813" s="8"/>
      <c r="CG813" s="8"/>
      <c r="CH813" s="8"/>
      <c r="CI813" s="8"/>
      <c r="CJ813" s="8"/>
      <c r="CK813" s="8"/>
      <c r="CL813" s="8"/>
      <c r="CM813" s="15"/>
      <c r="CN813" s="15"/>
      <c r="CO813" s="15"/>
      <c r="CP813" s="15"/>
    </row>
    <row r="814" ht="14.25" customHeight="1">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c r="BC814" s="15"/>
      <c r="BD814" s="15"/>
      <c r="BE814" s="15"/>
      <c r="BF814" s="15"/>
      <c r="BG814" s="15"/>
      <c r="BH814" s="15"/>
      <c r="BI814" s="15"/>
      <c r="BJ814" s="15"/>
      <c r="BK814" s="15"/>
      <c r="BL814" s="15"/>
      <c r="BM814" s="15"/>
      <c r="BN814" s="15"/>
      <c r="BO814" s="15"/>
      <c r="BP814" s="15"/>
      <c r="BQ814" s="15"/>
      <c r="BR814" s="15"/>
      <c r="BS814" s="15"/>
      <c r="BT814" s="15"/>
      <c r="BU814" s="15"/>
      <c r="BV814" s="15"/>
      <c r="BW814" s="15"/>
      <c r="BX814" s="15"/>
      <c r="BY814" s="15"/>
      <c r="BZ814" s="15"/>
      <c r="CA814" s="8"/>
      <c r="CB814" s="8"/>
      <c r="CC814" s="8"/>
      <c r="CD814" s="8"/>
      <c r="CE814" s="8"/>
      <c r="CF814" s="8"/>
      <c r="CG814" s="8"/>
      <c r="CH814" s="8"/>
      <c r="CI814" s="8"/>
      <c r="CJ814" s="8"/>
      <c r="CK814" s="8"/>
      <c r="CL814" s="8"/>
      <c r="CM814" s="15"/>
      <c r="CN814" s="15"/>
      <c r="CO814" s="15"/>
      <c r="CP814" s="15"/>
    </row>
    <row r="815" ht="14.25" customHeight="1">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c r="AA815" s="15"/>
      <c r="AB815" s="15"/>
      <c r="AC815" s="15"/>
      <c r="AD815" s="15"/>
      <c r="AE815" s="15"/>
      <c r="AF815" s="15"/>
      <c r="AG815" s="15"/>
      <c r="AH815" s="15"/>
      <c r="AI815" s="15"/>
      <c r="AJ815" s="15"/>
      <c r="AK815" s="15"/>
      <c r="AL815" s="15"/>
      <c r="AM815" s="15"/>
      <c r="AN815" s="15"/>
      <c r="AO815" s="15"/>
      <c r="AP815" s="15"/>
      <c r="AQ815" s="15"/>
      <c r="AR815" s="15"/>
      <c r="AS815" s="15"/>
      <c r="AT815" s="15"/>
      <c r="AU815" s="15"/>
      <c r="AV815" s="15"/>
      <c r="AW815" s="15"/>
      <c r="AX815" s="15"/>
      <c r="AY815" s="15"/>
      <c r="AZ815" s="15"/>
      <c r="BA815" s="15"/>
      <c r="BB815" s="15"/>
      <c r="BC815" s="15"/>
      <c r="BD815" s="15"/>
      <c r="BE815" s="15"/>
      <c r="BF815" s="15"/>
      <c r="BG815" s="15"/>
      <c r="BH815" s="15"/>
      <c r="BI815" s="15"/>
      <c r="BJ815" s="15"/>
      <c r="BK815" s="15"/>
      <c r="BL815" s="15"/>
      <c r="BM815" s="15"/>
      <c r="BN815" s="15"/>
      <c r="BO815" s="15"/>
      <c r="BP815" s="15"/>
      <c r="BQ815" s="15"/>
      <c r="BR815" s="15"/>
      <c r="BS815" s="15"/>
      <c r="BT815" s="15"/>
      <c r="BU815" s="15"/>
      <c r="BV815" s="15"/>
      <c r="BW815" s="15"/>
      <c r="BX815" s="15"/>
      <c r="BY815" s="15"/>
      <c r="BZ815" s="15"/>
      <c r="CA815" s="8"/>
      <c r="CB815" s="8"/>
      <c r="CC815" s="8"/>
      <c r="CD815" s="8"/>
      <c r="CE815" s="8"/>
      <c r="CF815" s="8"/>
      <c r="CG815" s="8"/>
      <c r="CH815" s="8"/>
      <c r="CI815" s="8"/>
      <c r="CJ815" s="8"/>
      <c r="CK815" s="8"/>
      <c r="CL815" s="8"/>
      <c r="CM815" s="15"/>
      <c r="CN815" s="15"/>
      <c r="CO815" s="15"/>
      <c r="CP815" s="15"/>
    </row>
    <row r="816" ht="14.25" customHeight="1">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c r="BC816" s="15"/>
      <c r="BD816" s="15"/>
      <c r="BE816" s="15"/>
      <c r="BF816" s="15"/>
      <c r="BG816" s="15"/>
      <c r="BH816" s="15"/>
      <c r="BI816" s="15"/>
      <c r="BJ816" s="15"/>
      <c r="BK816" s="15"/>
      <c r="BL816" s="15"/>
      <c r="BM816" s="15"/>
      <c r="BN816" s="15"/>
      <c r="BO816" s="15"/>
      <c r="BP816" s="15"/>
      <c r="BQ816" s="15"/>
      <c r="BR816" s="15"/>
      <c r="BS816" s="15"/>
      <c r="BT816" s="15"/>
      <c r="BU816" s="15"/>
      <c r="BV816" s="15"/>
      <c r="BW816" s="15"/>
      <c r="BX816" s="15"/>
      <c r="BY816" s="15"/>
      <c r="BZ816" s="15"/>
      <c r="CA816" s="8"/>
      <c r="CB816" s="8"/>
      <c r="CC816" s="8"/>
      <c r="CD816" s="8"/>
      <c r="CE816" s="8"/>
      <c r="CF816" s="8"/>
      <c r="CG816" s="8"/>
      <c r="CH816" s="8"/>
      <c r="CI816" s="8"/>
      <c r="CJ816" s="8"/>
      <c r="CK816" s="8"/>
      <c r="CL816" s="8"/>
      <c r="CM816" s="15"/>
      <c r="CN816" s="15"/>
      <c r="CO816" s="15"/>
      <c r="CP816" s="15"/>
    </row>
    <row r="817" ht="14.25" customHeight="1">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c r="AA817" s="15"/>
      <c r="AB817" s="15"/>
      <c r="AC817" s="15"/>
      <c r="AD817" s="15"/>
      <c r="AE817" s="15"/>
      <c r="AF817" s="15"/>
      <c r="AG817" s="15"/>
      <c r="AH817" s="15"/>
      <c r="AI817" s="15"/>
      <c r="AJ817" s="15"/>
      <c r="AK817" s="15"/>
      <c r="AL817" s="15"/>
      <c r="AM817" s="15"/>
      <c r="AN817" s="15"/>
      <c r="AO817" s="15"/>
      <c r="AP817" s="15"/>
      <c r="AQ817" s="15"/>
      <c r="AR817" s="15"/>
      <c r="AS817" s="15"/>
      <c r="AT817" s="15"/>
      <c r="AU817" s="15"/>
      <c r="AV817" s="15"/>
      <c r="AW817" s="15"/>
      <c r="AX817" s="15"/>
      <c r="AY817" s="15"/>
      <c r="AZ817" s="15"/>
      <c r="BA817" s="15"/>
      <c r="BB817" s="15"/>
      <c r="BC817" s="15"/>
      <c r="BD817" s="15"/>
      <c r="BE817" s="15"/>
      <c r="BF817" s="15"/>
      <c r="BG817" s="15"/>
      <c r="BH817" s="15"/>
      <c r="BI817" s="15"/>
      <c r="BJ817" s="15"/>
      <c r="BK817" s="15"/>
      <c r="BL817" s="15"/>
      <c r="BM817" s="15"/>
      <c r="BN817" s="15"/>
      <c r="BO817" s="15"/>
      <c r="BP817" s="15"/>
      <c r="BQ817" s="15"/>
      <c r="BR817" s="15"/>
      <c r="BS817" s="15"/>
      <c r="BT817" s="15"/>
      <c r="BU817" s="15"/>
      <c r="BV817" s="15"/>
      <c r="BW817" s="15"/>
      <c r="BX817" s="15"/>
      <c r="BY817" s="15"/>
      <c r="BZ817" s="15"/>
      <c r="CA817" s="8"/>
      <c r="CB817" s="8"/>
      <c r="CC817" s="8"/>
      <c r="CD817" s="8"/>
      <c r="CE817" s="8"/>
      <c r="CF817" s="8"/>
      <c r="CG817" s="8"/>
      <c r="CH817" s="8"/>
      <c r="CI817" s="8"/>
      <c r="CJ817" s="8"/>
      <c r="CK817" s="8"/>
      <c r="CL817" s="8"/>
      <c r="CM817" s="15"/>
      <c r="CN817" s="15"/>
      <c r="CO817" s="15"/>
      <c r="CP817" s="15"/>
    </row>
    <row r="818" ht="14.25" customHeight="1">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c r="BC818" s="15"/>
      <c r="BD818" s="15"/>
      <c r="BE818" s="15"/>
      <c r="BF818" s="15"/>
      <c r="BG818" s="15"/>
      <c r="BH818" s="15"/>
      <c r="BI818" s="15"/>
      <c r="BJ818" s="15"/>
      <c r="BK818" s="15"/>
      <c r="BL818" s="15"/>
      <c r="BM818" s="15"/>
      <c r="BN818" s="15"/>
      <c r="BO818" s="15"/>
      <c r="BP818" s="15"/>
      <c r="BQ818" s="15"/>
      <c r="BR818" s="15"/>
      <c r="BS818" s="15"/>
      <c r="BT818" s="15"/>
      <c r="BU818" s="15"/>
      <c r="BV818" s="15"/>
      <c r="BW818" s="15"/>
      <c r="BX818" s="15"/>
      <c r="BY818" s="15"/>
      <c r="BZ818" s="15"/>
      <c r="CA818" s="8"/>
      <c r="CB818" s="8"/>
      <c r="CC818" s="8"/>
      <c r="CD818" s="8"/>
      <c r="CE818" s="8"/>
      <c r="CF818" s="8"/>
      <c r="CG818" s="8"/>
      <c r="CH818" s="8"/>
      <c r="CI818" s="8"/>
      <c r="CJ818" s="8"/>
      <c r="CK818" s="8"/>
      <c r="CL818" s="8"/>
      <c r="CM818" s="15"/>
      <c r="CN818" s="15"/>
      <c r="CO818" s="15"/>
      <c r="CP818" s="15"/>
    </row>
    <row r="819" ht="14.25" customHeight="1">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c r="AA819" s="15"/>
      <c r="AB819" s="15"/>
      <c r="AC819" s="15"/>
      <c r="AD819" s="15"/>
      <c r="AE819" s="15"/>
      <c r="AF819" s="15"/>
      <c r="AG819" s="15"/>
      <c r="AH819" s="15"/>
      <c r="AI819" s="15"/>
      <c r="AJ819" s="15"/>
      <c r="AK819" s="15"/>
      <c r="AL819" s="15"/>
      <c r="AM819" s="15"/>
      <c r="AN819" s="15"/>
      <c r="AO819" s="15"/>
      <c r="AP819" s="15"/>
      <c r="AQ819" s="15"/>
      <c r="AR819" s="15"/>
      <c r="AS819" s="15"/>
      <c r="AT819" s="15"/>
      <c r="AU819" s="15"/>
      <c r="AV819" s="15"/>
      <c r="AW819" s="15"/>
      <c r="AX819" s="15"/>
      <c r="AY819" s="15"/>
      <c r="AZ819" s="15"/>
      <c r="BA819" s="15"/>
      <c r="BB819" s="15"/>
      <c r="BC819" s="15"/>
      <c r="BD819" s="15"/>
      <c r="BE819" s="15"/>
      <c r="BF819" s="15"/>
      <c r="BG819" s="15"/>
      <c r="BH819" s="15"/>
      <c r="BI819" s="15"/>
      <c r="BJ819" s="15"/>
      <c r="BK819" s="15"/>
      <c r="BL819" s="15"/>
      <c r="BM819" s="15"/>
      <c r="BN819" s="15"/>
      <c r="BO819" s="15"/>
      <c r="BP819" s="15"/>
      <c r="BQ819" s="15"/>
      <c r="BR819" s="15"/>
      <c r="BS819" s="15"/>
      <c r="BT819" s="15"/>
      <c r="BU819" s="15"/>
      <c r="BV819" s="15"/>
      <c r="BW819" s="15"/>
      <c r="BX819" s="15"/>
      <c r="BY819" s="15"/>
      <c r="BZ819" s="15"/>
      <c r="CA819" s="8"/>
      <c r="CB819" s="8"/>
      <c r="CC819" s="8"/>
      <c r="CD819" s="8"/>
      <c r="CE819" s="8"/>
      <c r="CF819" s="8"/>
      <c r="CG819" s="8"/>
      <c r="CH819" s="8"/>
      <c r="CI819" s="8"/>
      <c r="CJ819" s="8"/>
      <c r="CK819" s="8"/>
      <c r="CL819" s="8"/>
      <c r="CM819" s="15"/>
      <c r="CN819" s="15"/>
      <c r="CO819" s="15"/>
      <c r="CP819" s="15"/>
    </row>
    <row r="820" ht="14.25" customHeight="1">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15"/>
      <c r="AN820" s="15"/>
      <c r="AO820" s="15"/>
      <c r="AP820" s="15"/>
      <c r="AQ820" s="15"/>
      <c r="AR820" s="15"/>
      <c r="AS820" s="15"/>
      <c r="AT820" s="15"/>
      <c r="AU820" s="15"/>
      <c r="AV820" s="15"/>
      <c r="AW820" s="15"/>
      <c r="AX820" s="15"/>
      <c r="AY820" s="15"/>
      <c r="AZ820" s="15"/>
      <c r="BA820" s="15"/>
      <c r="BB820" s="15"/>
      <c r="BC820" s="15"/>
      <c r="BD820" s="15"/>
      <c r="BE820" s="15"/>
      <c r="BF820" s="15"/>
      <c r="BG820" s="15"/>
      <c r="BH820" s="15"/>
      <c r="BI820" s="15"/>
      <c r="BJ820" s="15"/>
      <c r="BK820" s="15"/>
      <c r="BL820" s="15"/>
      <c r="BM820" s="15"/>
      <c r="BN820" s="15"/>
      <c r="BO820" s="15"/>
      <c r="BP820" s="15"/>
      <c r="BQ820" s="15"/>
      <c r="BR820" s="15"/>
      <c r="BS820" s="15"/>
      <c r="BT820" s="15"/>
      <c r="BU820" s="15"/>
      <c r="BV820" s="15"/>
      <c r="BW820" s="15"/>
      <c r="BX820" s="15"/>
      <c r="BY820" s="15"/>
      <c r="BZ820" s="15"/>
      <c r="CA820" s="8"/>
      <c r="CB820" s="8"/>
      <c r="CC820" s="8"/>
      <c r="CD820" s="8"/>
      <c r="CE820" s="8"/>
      <c r="CF820" s="8"/>
      <c r="CG820" s="8"/>
      <c r="CH820" s="8"/>
      <c r="CI820" s="8"/>
      <c r="CJ820" s="8"/>
      <c r="CK820" s="8"/>
      <c r="CL820" s="8"/>
      <c r="CM820" s="15"/>
      <c r="CN820" s="15"/>
      <c r="CO820" s="15"/>
      <c r="CP820" s="15"/>
    </row>
    <row r="821" ht="14.25" customHeight="1">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5"/>
      <c r="BC821" s="15"/>
      <c r="BD821" s="15"/>
      <c r="BE821" s="15"/>
      <c r="BF821" s="15"/>
      <c r="BG821" s="15"/>
      <c r="BH821" s="15"/>
      <c r="BI821" s="15"/>
      <c r="BJ821" s="15"/>
      <c r="BK821" s="15"/>
      <c r="BL821" s="15"/>
      <c r="BM821" s="15"/>
      <c r="BN821" s="15"/>
      <c r="BO821" s="15"/>
      <c r="BP821" s="15"/>
      <c r="BQ821" s="15"/>
      <c r="BR821" s="15"/>
      <c r="BS821" s="15"/>
      <c r="BT821" s="15"/>
      <c r="BU821" s="15"/>
      <c r="BV821" s="15"/>
      <c r="BW821" s="15"/>
      <c r="BX821" s="15"/>
      <c r="BY821" s="15"/>
      <c r="BZ821" s="15"/>
      <c r="CA821" s="8"/>
      <c r="CB821" s="8"/>
      <c r="CC821" s="8"/>
      <c r="CD821" s="8"/>
      <c r="CE821" s="8"/>
      <c r="CF821" s="8"/>
      <c r="CG821" s="8"/>
      <c r="CH821" s="8"/>
      <c r="CI821" s="8"/>
      <c r="CJ821" s="8"/>
      <c r="CK821" s="8"/>
      <c r="CL821" s="8"/>
      <c r="CM821" s="15"/>
      <c r="CN821" s="15"/>
      <c r="CO821" s="15"/>
      <c r="CP821" s="15"/>
    </row>
    <row r="822" ht="14.25" customHeight="1">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c r="BC822" s="15"/>
      <c r="BD822" s="15"/>
      <c r="BE822" s="15"/>
      <c r="BF822" s="15"/>
      <c r="BG822" s="15"/>
      <c r="BH822" s="15"/>
      <c r="BI822" s="15"/>
      <c r="BJ822" s="15"/>
      <c r="BK822" s="15"/>
      <c r="BL822" s="15"/>
      <c r="BM822" s="15"/>
      <c r="BN822" s="15"/>
      <c r="BO822" s="15"/>
      <c r="BP822" s="15"/>
      <c r="BQ822" s="15"/>
      <c r="BR822" s="15"/>
      <c r="BS822" s="15"/>
      <c r="BT822" s="15"/>
      <c r="BU822" s="15"/>
      <c r="BV822" s="15"/>
      <c r="BW822" s="15"/>
      <c r="BX822" s="15"/>
      <c r="BY822" s="15"/>
      <c r="BZ822" s="15"/>
      <c r="CA822" s="8"/>
      <c r="CB822" s="8"/>
      <c r="CC822" s="8"/>
      <c r="CD822" s="8"/>
      <c r="CE822" s="8"/>
      <c r="CF822" s="8"/>
      <c r="CG822" s="8"/>
      <c r="CH822" s="8"/>
      <c r="CI822" s="8"/>
      <c r="CJ822" s="8"/>
      <c r="CK822" s="8"/>
      <c r="CL822" s="8"/>
      <c r="CM822" s="15"/>
      <c r="CN822" s="15"/>
      <c r="CO822" s="15"/>
      <c r="CP822" s="15"/>
    </row>
    <row r="823" ht="14.25" customHeight="1">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c r="AA823" s="15"/>
      <c r="AB823" s="15"/>
      <c r="AC823" s="15"/>
      <c r="AD823" s="15"/>
      <c r="AE823" s="15"/>
      <c r="AF823" s="15"/>
      <c r="AG823" s="15"/>
      <c r="AH823" s="15"/>
      <c r="AI823" s="15"/>
      <c r="AJ823" s="15"/>
      <c r="AK823" s="15"/>
      <c r="AL823" s="15"/>
      <c r="AM823" s="15"/>
      <c r="AN823" s="15"/>
      <c r="AO823" s="15"/>
      <c r="AP823" s="15"/>
      <c r="AQ823" s="15"/>
      <c r="AR823" s="15"/>
      <c r="AS823" s="15"/>
      <c r="AT823" s="15"/>
      <c r="AU823" s="15"/>
      <c r="AV823" s="15"/>
      <c r="AW823" s="15"/>
      <c r="AX823" s="15"/>
      <c r="AY823" s="15"/>
      <c r="AZ823" s="15"/>
      <c r="BA823" s="15"/>
      <c r="BB823" s="15"/>
      <c r="BC823" s="15"/>
      <c r="BD823" s="15"/>
      <c r="BE823" s="15"/>
      <c r="BF823" s="15"/>
      <c r="BG823" s="15"/>
      <c r="BH823" s="15"/>
      <c r="BI823" s="15"/>
      <c r="BJ823" s="15"/>
      <c r="BK823" s="15"/>
      <c r="BL823" s="15"/>
      <c r="BM823" s="15"/>
      <c r="BN823" s="15"/>
      <c r="BO823" s="15"/>
      <c r="BP823" s="15"/>
      <c r="BQ823" s="15"/>
      <c r="BR823" s="15"/>
      <c r="BS823" s="15"/>
      <c r="BT823" s="15"/>
      <c r="BU823" s="15"/>
      <c r="BV823" s="15"/>
      <c r="BW823" s="15"/>
      <c r="BX823" s="15"/>
      <c r="BY823" s="15"/>
      <c r="BZ823" s="15"/>
      <c r="CA823" s="8"/>
      <c r="CB823" s="8"/>
      <c r="CC823" s="8"/>
      <c r="CD823" s="8"/>
      <c r="CE823" s="8"/>
      <c r="CF823" s="8"/>
      <c r="CG823" s="8"/>
      <c r="CH823" s="8"/>
      <c r="CI823" s="8"/>
      <c r="CJ823" s="8"/>
      <c r="CK823" s="8"/>
      <c r="CL823" s="8"/>
      <c r="CM823" s="15"/>
      <c r="CN823" s="15"/>
      <c r="CO823" s="15"/>
      <c r="CP823" s="15"/>
    </row>
    <row r="824" ht="14.25" customHeight="1">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c r="BC824" s="15"/>
      <c r="BD824" s="15"/>
      <c r="BE824" s="15"/>
      <c r="BF824" s="15"/>
      <c r="BG824" s="15"/>
      <c r="BH824" s="15"/>
      <c r="BI824" s="15"/>
      <c r="BJ824" s="15"/>
      <c r="BK824" s="15"/>
      <c r="BL824" s="15"/>
      <c r="BM824" s="15"/>
      <c r="BN824" s="15"/>
      <c r="BO824" s="15"/>
      <c r="BP824" s="15"/>
      <c r="BQ824" s="15"/>
      <c r="BR824" s="15"/>
      <c r="BS824" s="15"/>
      <c r="BT824" s="15"/>
      <c r="BU824" s="15"/>
      <c r="BV824" s="15"/>
      <c r="BW824" s="15"/>
      <c r="BX824" s="15"/>
      <c r="BY824" s="15"/>
      <c r="BZ824" s="15"/>
      <c r="CA824" s="8"/>
      <c r="CB824" s="8"/>
      <c r="CC824" s="8"/>
      <c r="CD824" s="8"/>
      <c r="CE824" s="8"/>
      <c r="CF824" s="8"/>
      <c r="CG824" s="8"/>
      <c r="CH824" s="8"/>
      <c r="CI824" s="8"/>
      <c r="CJ824" s="8"/>
      <c r="CK824" s="8"/>
      <c r="CL824" s="8"/>
      <c r="CM824" s="15"/>
      <c r="CN824" s="15"/>
      <c r="CO824" s="15"/>
      <c r="CP824" s="15"/>
    </row>
    <row r="825" ht="14.25" customHeight="1">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c r="AA825" s="15"/>
      <c r="AB825" s="15"/>
      <c r="AC825" s="15"/>
      <c r="AD825" s="15"/>
      <c r="AE825" s="15"/>
      <c r="AF825" s="15"/>
      <c r="AG825" s="15"/>
      <c r="AH825" s="15"/>
      <c r="AI825" s="15"/>
      <c r="AJ825" s="15"/>
      <c r="AK825" s="15"/>
      <c r="AL825" s="15"/>
      <c r="AM825" s="15"/>
      <c r="AN825" s="15"/>
      <c r="AO825" s="15"/>
      <c r="AP825" s="15"/>
      <c r="AQ825" s="15"/>
      <c r="AR825" s="15"/>
      <c r="AS825" s="15"/>
      <c r="AT825" s="15"/>
      <c r="AU825" s="15"/>
      <c r="AV825" s="15"/>
      <c r="AW825" s="15"/>
      <c r="AX825" s="15"/>
      <c r="AY825" s="15"/>
      <c r="AZ825" s="15"/>
      <c r="BA825" s="15"/>
      <c r="BB825" s="15"/>
      <c r="BC825" s="15"/>
      <c r="BD825" s="15"/>
      <c r="BE825" s="15"/>
      <c r="BF825" s="15"/>
      <c r="BG825" s="15"/>
      <c r="BH825" s="15"/>
      <c r="BI825" s="15"/>
      <c r="BJ825" s="15"/>
      <c r="BK825" s="15"/>
      <c r="BL825" s="15"/>
      <c r="BM825" s="15"/>
      <c r="BN825" s="15"/>
      <c r="BO825" s="15"/>
      <c r="BP825" s="15"/>
      <c r="BQ825" s="15"/>
      <c r="BR825" s="15"/>
      <c r="BS825" s="15"/>
      <c r="BT825" s="15"/>
      <c r="BU825" s="15"/>
      <c r="BV825" s="15"/>
      <c r="BW825" s="15"/>
      <c r="BX825" s="15"/>
      <c r="BY825" s="15"/>
      <c r="BZ825" s="15"/>
      <c r="CA825" s="8"/>
      <c r="CB825" s="8"/>
      <c r="CC825" s="8"/>
      <c r="CD825" s="8"/>
      <c r="CE825" s="8"/>
      <c r="CF825" s="8"/>
      <c r="CG825" s="8"/>
      <c r="CH825" s="8"/>
      <c r="CI825" s="8"/>
      <c r="CJ825" s="8"/>
      <c r="CK825" s="8"/>
      <c r="CL825" s="8"/>
      <c r="CM825" s="15"/>
      <c r="CN825" s="15"/>
      <c r="CO825" s="15"/>
      <c r="CP825" s="15"/>
    </row>
    <row r="826" ht="14.25" customHeight="1">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c r="BC826" s="15"/>
      <c r="BD826" s="15"/>
      <c r="BE826" s="15"/>
      <c r="BF826" s="15"/>
      <c r="BG826" s="15"/>
      <c r="BH826" s="15"/>
      <c r="BI826" s="15"/>
      <c r="BJ826" s="15"/>
      <c r="BK826" s="15"/>
      <c r="BL826" s="15"/>
      <c r="BM826" s="15"/>
      <c r="BN826" s="15"/>
      <c r="BO826" s="15"/>
      <c r="BP826" s="15"/>
      <c r="BQ826" s="15"/>
      <c r="BR826" s="15"/>
      <c r="BS826" s="15"/>
      <c r="BT826" s="15"/>
      <c r="BU826" s="15"/>
      <c r="BV826" s="15"/>
      <c r="BW826" s="15"/>
      <c r="BX826" s="15"/>
      <c r="BY826" s="15"/>
      <c r="BZ826" s="15"/>
      <c r="CA826" s="8"/>
      <c r="CB826" s="8"/>
      <c r="CC826" s="8"/>
      <c r="CD826" s="8"/>
      <c r="CE826" s="8"/>
      <c r="CF826" s="8"/>
      <c r="CG826" s="8"/>
      <c r="CH826" s="8"/>
      <c r="CI826" s="8"/>
      <c r="CJ826" s="8"/>
      <c r="CK826" s="8"/>
      <c r="CL826" s="8"/>
      <c r="CM826" s="15"/>
      <c r="CN826" s="15"/>
      <c r="CO826" s="15"/>
      <c r="CP826" s="15"/>
    </row>
    <row r="827" ht="14.25" customHeight="1">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c r="AA827" s="15"/>
      <c r="AB827" s="15"/>
      <c r="AC827" s="15"/>
      <c r="AD827" s="15"/>
      <c r="AE827" s="15"/>
      <c r="AF827" s="15"/>
      <c r="AG827" s="15"/>
      <c r="AH827" s="15"/>
      <c r="AI827" s="15"/>
      <c r="AJ827" s="15"/>
      <c r="AK827" s="15"/>
      <c r="AL827" s="15"/>
      <c r="AM827" s="15"/>
      <c r="AN827" s="15"/>
      <c r="AO827" s="15"/>
      <c r="AP827" s="15"/>
      <c r="AQ827" s="15"/>
      <c r="AR827" s="15"/>
      <c r="AS827" s="15"/>
      <c r="AT827" s="15"/>
      <c r="AU827" s="15"/>
      <c r="AV827" s="15"/>
      <c r="AW827" s="15"/>
      <c r="AX827" s="15"/>
      <c r="AY827" s="15"/>
      <c r="AZ827" s="15"/>
      <c r="BA827" s="15"/>
      <c r="BB827" s="15"/>
      <c r="BC827" s="15"/>
      <c r="BD827" s="15"/>
      <c r="BE827" s="15"/>
      <c r="BF827" s="15"/>
      <c r="BG827" s="15"/>
      <c r="BH827" s="15"/>
      <c r="BI827" s="15"/>
      <c r="BJ827" s="15"/>
      <c r="BK827" s="15"/>
      <c r="BL827" s="15"/>
      <c r="BM827" s="15"/>
      <c r="BN827" s="15"/>
      <c r="BO827" s="15"/>
      <c r="BP827" s="15"/>
      <c r="BQ827" s="15"/>
      <c r="BR827" s="15"/>
      <c r="BS827" s="15"/>
      <c r="BT827" s="15"/>
      <c r="BU827" s="15"/>
      <c r="BV827" s="15"/>
      <c r="BW827" s="15"/>
      <c r="BX827" s="15"/>
      <c r="BY827" s="15"/>
      <c r="BZ827" s="15"/>
      <c r="CA827" s="8"/>
      <c r="CB827" s="8"/>
      <c r="CC827" s="8"/>
      <c r="CD827" s="8"/>
      <c r="CE827" s="8"/>
      <c r="CF827" s="8"/>
      <c r="CG827" s="8"/>
      <c r="CH827" s="8"/>
      <c r="CI827" s="8"/>
      <c r="CJ827" s="8"/>
      <c r="CK827" s="8"/>
      <c r="CL827" s="8"/>
      <c r="CM827" s="15"/>
      <c r="CN827" s="15"/>
      <c r="CO827" s="15"/>
      <c r="CP827" s="15"/>
    </row>
    <row r="828" ht="14.25" customHeight="1">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c r="BC828" s="15"/>
      <c r="BD828" s="15"/>
      <c r="BE828" s="15"/>
      <c r="BF828" s="15"/>
      <c r="BG828" s="15"/>
      <c r="BH828" s="15"/>
      <c r="BI828" s="15"/>
      <c r="BJ828" s="15"/>
      <c r="BK828" s="15"/>
      <c r="BL828" s="15"/>
      <c r="BM828" s="15"/>
      <c r="BN828" s="15"/>
      <c r="BO828" s="15"/>
      <c r="BP828" s="15"/>
      <c r="BQ828" s="15"/>
      <c r="BR828" s="15"/>
      <c r="BS828" s="15"/>
      <c r="BT828" s="15"/>
      <c r="BU828" s="15"/>
      <c r="BV828" s="15"/>
      <c r="BW828" s="15"/>
      <c r="BX828" s="15"/>
      <c r="BY828" s="15"/>
      <c r="BZ828" s="15"/>
      <c r="CA828" s="8"/>
      <c r="CB828" s="8"/>
      <c r="CC828" s="8"/>
      <c r="CD828" s="8"/>
      <c r="CE828" s="8"/>
      <c r="CF828" s="8"/>
      <c r="CG828" s="8"/>
      <c r="CH828" s="8"/>
      <c r="CI828" s="8"/>
      <c r="CJ828" s="8"/>
      <c r="CK828" s="8"/>
      <c r="CL828" s="8"/>
      <c r="CM828" s="15"/>
      <c r="CN828" s="15"/>
      <c r="CO828" s="15"/>
      <c r="CP828" s="15"/>
    </row>
    <row r="829" ht="14.25" customHeight="1">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c r="AA829" s="15"/>
      <c r="AB829" s="15"/>
      <c r="AC829" s="15"/>
      <c r="AD829" s="15"/>
      <c r="AE829" s="15"/>
      <c r="AF829" s="15"/>
      <c r="AG829" s="15"/>
      <c r="AH829" s="15"/>
      <c r="AI829" s="15"/>
      <c r="AJ829" s="15"/>
      <c r="AK829" s="15"/>
      <c r="AL829" s="15"/>
      <c r="AM829" s="15"/>
      <c r="AN829" s="15"/>
      <c r="AO829" s="15"/>
      <c r="AP829" s="15"/>
      <c r="AQ829" s="15"/>
      <c r="AR829" s="15"/>
      <c r="AS829" s="15"/>
      <c r="AT829" s="15"/>
      <c r="AU829" s="15"/>
      <c r="AV829" s="15"/>
      <c r="AW829" s="15"/>
      <c r="AX829" s="15"/>
      <c r="AY829" s="15"/>
      <c r="AZ829" s="15"/>
      <c r="BA829" s="15"/>
      <c r="BB829" s="15"/>
      <c r="BC829" s="15"/>
      <c r="BD829" s="15"/>
      <c r="BE829" s="15"/>
      <c r="BF829" s="15"/>
      <c r="BG829" s="15"/>
      <c r="BH829" s="15"/>
      <c r="BI829" s="15"/>
      <c r="BJ829" s="15"/>
      <c r="BK829" s="15"/>
      <c r="BL829" s="15"/>
      <c r="BM829" s="15"/>
      <c r="BN829" s="15"/>
      <c r="BO829" s="15"/>
      <c r="BP829" s="15"/>
      <c r="BQ829" s="15"/>
      <c r="BR829" s="15"/>
      <c r="BS829" s="15"/>
      <c r="BT829" s="15"/>
      <c r="BU829" s="15"/>
      <c r="BV829" s="15"/>
      <c r="BW829" s="15"/>
      <c r="BX829" s="15"/>
      <c r="BY829" s="15"/>
      <c r="BZ829" s="15"/>
      <c r="CA829" s="8"/>
      <c r="CB829" s="8"/>
      <c r="CC829" s="8"/>
      <c r="CD829" s="8"/>
      <c r="CE829" s="8"/>
      <c r="CF829" s="8"/>
      <c r="CG829" s="8"/>
      <c r="CH829" s="8"/>
      <c r="CI829" s="8"/>
      <c r="CJ829" s="8"/>
      <c r="CK829" s="8"/>
      <c r="CL829" s="8"/>
      <c r="CM829" s="15"/>
      <c r="CN829" s="15"/>
      <c r="CO829" s="15"/>
      <c r="CP829" s="15"/>
    </row>
    <row r="830" ht="14.25" customHeight="1">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c r="BC830" s="15"/>
      <c r="BD830" s="15"/>
      <c r="BE830" s="15"/>
      <c r="BF830" s="15"/>
      <c r="BG830" s="15"/>
      <c r="BH830" s="15"/>
      <c r="BI830" s="15"/>
      <c r="BJ830" s="15"/>
      <c r="BK830" s="15"/>
      <c r="BL830" s="15"/>
      <c r="BM830" s="15"/>
      <c r="BN830" s="15"/>
      <c r="BO830" s="15"/>
      <c r="BP830" s="15"/>
      <c r="BQ830" s="15"/>
      <c r="BR830" s="15"/>
      <c r="BS830" s="15"/>
      <c r="BT830" s="15"/>
      <c r="BU830" s="15"/>
      <c r="BV830" s="15"/>
      <c r="BW830" s="15"/>
      <c r="BX830" s="15"/>
      <c r="BY830" s="15"/>
      <c r="BZ830" s="15"/>
      <c r="CA830" s="8"/>
      <c r="CB830" s="8"/>
      <c r="CC830" s="8"/>
      <c r="CD830" s="8"/>
      <c r="CE830" s="8"/>
      <c r="CF830" s="8"/>
      <c r="CG830" s="8"/>
      <c r="CH830" s="8"/>
      <c r="CI830" s="8"/>
      <c r="CJ830" s="8"/>
      <c r="CK830" s="8"/>
      <c r="CL830" s="8"/>
      <c r="CM830" s="15"/>
      <c r="CN830" s="15"/>
      <c r="CO830" s="15"/>
      <c r="CP830" s="15"/>
    </row>
    <row r="831" ht="14.25" customHeight="1">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c r="AA831" s="15"/>
      <c r="AB831" s="15"/>
      <c r="AC831" s="15"/>
      <c r="AD831" s="15"/>
      <c r="AE831" s="15"/>
      <c r="AF831" s="15"/>
      <c r="AG831" s="15"/>
      <c r="AH831" s="15"/>
      <c r="AI831" s="15"/>
      <c r="AJ831" s="15"/>
      <c r="AK831" s="15"/>
      <c r="AL831" s="15"/>
      <c r="AM831" s="15"/>
      <c r="AN831" s="15"/>
      <c r="AO831" s="15"/>
      <c r="AP831" s="15"/>
      <c r="AQ831" s="15"/>
      <c r="AR831" s="15"/>
      <c r="AS831" s="15"/>
      <c r="AT831" s="15"/>
      <c r="AU831" s="15"/>
      <c r="AV831" s="15"/>
      <c r="AW831" s="15"/>
      <c r="AX831" s="15"/>
      <c r="AY831" s="15"/>
      <c r="AZ831" s="15"/>
      <c r="BA831" s="15"/>
      <c r="BB831" s="15"/>
      <c r="BC831" s="15"/>
      <c r="BD831" s="15"/>
      <c r="BE831" s="15"/>
      <c r="BF831" s="15"/>
      <c r="BG831" s="15"/>
      <c r="BH831" s="15"/>
      <c r="BI831" s="15"/>
      <c r="BJ831" s="15"/>
      <c r="BK831" s="15"/>
      <c r="BL831" s="15"/>
      <c r="BM831" s="15"/>
      <c r="BN831" s="15"/>
      <c r="BO831" s="15"/>
      <c r="BP831" s="15"/>
      <c r="BQ831" s="15"/>
      <c r="BR831" s="15"/>
      <c r="BS831" s="15"/>
      <c r="BT831" s="15"/>
      <c r="BU831" s="15"/>
      <c r="BV831" s="15"/>
      <c r="BW831" s="15"/>
      <c r="BX831" s="15"/>
      <c r="BY831" s="15"/>
      <c r="BZ831" s="15"/>
      <c r="CA831" s="8"/>
      <c r="CB831" s="8"/>
      <c r="CC831" s="8"/>
      <c r="CD831" s="8"/>
      <c r="CE831" s="8"/>
      <c r="CF831" s="8"/>
      <c r="CG831" s="8"/>
      <c r="CH831" s="8"/>
      <c r="CI831" s="8"/>
      <c r="CJ831" s="8"/>
      <c r="CK831" s="8"/>
      <c r="CL831" s="8"/>
      <c r="CM831" s="15"/>
      <c r="CN831" s="15"/>
      <c r="CO831" s="15"/>
      <c r="CP831" s="15"/>
    </row>
    <row r="832" ht="14.25" customHeight="1">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c r="BC832" s="15"/>
      <c r="BD832" s="15"/>
      <c r="BE832" s="15"/>
      <c r="BF832" s="15"/>
      <c r="BG832" s="15"/>
      <c r="BH832" s="15"/>
      <c r="BI832" s="15"/>
      <c r="BJ832" s="15"/>
      <c r="BK832" s="15"/>
      <c r="BL832" s="15"/>
      <c r="BM832" s="15"/>
      <c r="BN832" s="15"/>
      <c r="BO832" s="15"/>
      <c r="BP832" s="15"/>
      <c r="BQ832" s="15"/>
      <c r="BR832" s="15"/>
      <c r="BS832" s="15"/>
      <c r="BT832" s="15"/>
      <c r="BU832" s="15"/>
      <c r="BV832" s="15"/>
      <c r="BW832" s="15"/>
      <c r="BX832" s="15"/>
      <c r="BY832" s="15"/>
      <c r="BZ832" s="15"/>
      <c r="CA832" s="8"/>
      <c r="CB832" s="8"/>
      <c r="CC832" s="8"/>
      <c r="CD832" s="8"/>
      <c r="CE832" s="8"/>
      <c r="CF832" s="8"/>
      <c r="CG832" s="8"/>
      <c r="CH832" s="8"/>
      <c r="CI832" s="8"/>
      <c r="CJ832" s="8"/>
      <c r="CK832" s="8"/>
      <c r="CL832" s="8"/>
      <c r="CM832" s="15"/>
      <c r="CN832" s="15"/>
      <c r="CO832" s="15"/>
      <c r="CP832" s="15"/>
    </row>
    <row r="833" ht="14.25" customHeight="1">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c r="AA833" s="15"/>
      <c r="AB833" s="15"/>
      <c r="AC833" s="15"/>
      <c r="AD833" s="15"/>
      <c r="AE833" s="15"/>
      <c r="AF833" s="15"/>
      <c r="AG833" s="15"/>
      <c r="AH833" s="15"/>
      <c r="AI833" s="15"/>
      <c r="AJ833" s="15"/>
      <c r="AK833" s="15"/>
      <c r="AL833" s="15"/>
      <c r="AM833" s="15"/>
      <c r="AN833" s="15"/>
      <c r="AO833" s="15"/>
      <c r="AP833" s="15"/>
      <c r="AQ833" s="15"/>
      <c r="AR833" s="15"/>
      <c r="AS833" s="15"/>
      <c r="AT833" s="15"/>
      <c r="AU833" s="15"/>
      <c r="AV833" s="15"/>
      <c r="AW833" s="15"/>
      <c r="AX833" s="15"/>
      <c r="AY833" s="15"/>
      <c r="AZ833" s="15"/>
      <c r="BA833" s="15"/>
      <c r="BB833" s="15"/>
      <c r="BC833" s="15"/>
      <c r="BD833" s="15"/>
      <c r="BE833" s="15"/>
      <c r="BF833" s="15"/>
      <c r="BG833" s="15"/>
      <c r="BH833" s="15"/>
      <c r="BI833" s="15"/>
      <c r="BJ833" s="15"/>
      <c r="BK833" s="15"/>
      <c r="BL833" s="15"/>
      <c r="BM833" s="15"/>
      <c r="BN833" s="15"/>
      <c r="BO833" s="15"/>
      <c r="BP833" s="15"/>
      <c r="BQ833" s="15"/>
      <c r="BR833" s="15"/>
      <c r="BS833" s="15"/>
      <c r="BT833" s="15"/>
      <c r="BU833" s="15"/>
      <c r="BV833" s="15"/>
      <c r="BW833" s="15"/>
      <c r="BX833" s="15"/>
      <c r="BY833" s="15"/>
      <c r="BZ833" s="15"/>
      <c r="CA833" s="8"/>
      <c r="CB833" s="8"/>
      <c r="CC833" s="8"/>
      <c r="CD833" s="8"/>
      <c r="CE833" s="8"/>
      <c r="CF833" s="8"/>
      <c r="CG833" s="8"/>
      <c r="CH833" s="8"/>
      <c r="CI833" s="8"/>
      <c r="CJ833" s="8"/>
      <c r="CK833" s="8"/>
      <c r="CL833" s="8"/>
      <c r="CM833" s="15"/>
      <c r="CN833" s="15"/>
      <c r="CO833" s="15"/>
      <c r="CP833" s="15"/>
    </row>
    <row r="834" ht="14.25" customHeight="1">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c r="BC834" s="15"/>
      <c r="BD834" s="15"/>
      <c r="BE834" s="15"/>
      <c r="BF834" s="15"/>
      <c r="BG834" s="15"/>
      <c r="BH834" s="15"/>
      <c r="BI834" s="15"/>
      <c r="BJ834" s="15"/>
      <c r="BK834" s="15"/>
      <c r="BL834" s="15"/>
      <c r="BM834" s="15"/>
      <c r="BN834" s="15"/>
      <c r="BO834" s="15"/>
      <c r="BP834" s="15"/>
      <c r="BQ834" s="15"/>
      <c r="BR834" s="15"/>
      <c r="BS834" s="15"/>
      <c r="BT834" s="15"/>
      <c r="BU834" s="15"/>
      <c r="BV834" s="15"/>
      <c r="BW834" s="15"/>
      <c r="BX834" s="15"/>
      <c r="BY834" s="15"/>
      <c r="BZ834" s="15"/>
      <c r="CA834" s="8"/>
      <c r="CB834" s="8"/>
      <c r="CC834" s="8"/>
      <c r="CD834" s="8"/>
      <c r="CE834" s="8"/>
      <c r="CF834" s="8"/>
      <c r="CG834" s="8"/>
      <c r="CH834" s="8"/>
      <c r="CI834" s="8"/>
      <c r="CJ834" s="8"/>
      <c r="CK834" s="8"/>
      <c r="CL834" s="8"/>
      <c r="CM834" s="15"/>
      <c r="CN834" s="15"/>
      <c r="CO834" s="15"/>
      <c r="CP834" s="15"/>
    </row>
    <row r="835" ht="14.25" customHeight="1">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c r="AA835" s="15"/>
      <c r="AB835" s="15"/>
      <c r="AC835" s="15"/>
      <c r="AD835" s="15"/>
      <c r="AE835" s="15"/>
      <c r="AF835" s="15"/>
      <c r="AG835" s="15"/>
      <c r="AH835" s="15"/>
      <c r="AI835" s="15"/>
      <c r="AJ835" s="15"/>
      <c r="AK835" s="15"/>
      <c r="AL835" s="15"/>
      <c r="AM835" s="15"/>
      <c r="AN835" s="15"/>
      <c r="AO835" s="15"/>
      <c r="AP835" s="15"/>
      <c r="AQ835" s="15"/>
      <c r="AR835" s="15"/>
      <c r="AS835" s="15"/>
      <c r="AT835" s="15"/>
      <c r="AU835" s="15"/>
      <c r="AV835" s="15"/>
      <c r="AW835" s="15"/>
      <c r="AX835" s="15"/>
      <c r="AY835" s="15"/>
      <c r="AZ835" s="15"/>
      <c r="BA835" s="15"/>
      <c r="BB835" s="15"/>
      <c r="BC835" s="15"/>
      <c r="BD835" s="15"/>
      <c r="BE835" s="15"/>
      <c r="BF835" s="15"/>
      <c r="BG835" s="15"/>
      <c r="BH835" s="15"/>
      <c r="BI835" s="15"/>
      <c r="BJ835" s="15"/>
      <c r="BK835" s="15"/>
      <c r="BL835" s="15"/>
      <c r="BM835" s="15"/>
      <c r="BN835" s="15"/>
      <c r="BO835" s="15"/>
      <c r="BP835" s="15"/>
      <c r="BQ835" s="15"/>
      <c r="BR835" s="15"/>
      <c r="BS835" s="15"/>
      <c r="BT835" s="15"/>
      <c r="BU835" s="15"/>
      <c r="BV835" s="15"/>
      <c r="BW835" s="15"/>
      <c r="BX835" s="15"/>
      <c r="BY835" s="15"/>
      <c r="BZ835" s="15"/>
      <c r="CA835" s="8"/>
      <c r="CB835" s="8"/>
      <c r="CC835" s="8"/>
      <c r="CD835" s="8"/>
      <c r="CE835" s="8"/>
      <c r="CF835" s="8"/>
      <c r="CG835" s="8"/>
      <c r="CH835" s="8"/>
      <c r="CI835" s="8"/>
      <c r="CJ835" s="8"/>
      <c r="CK835" s="8"/>
      <c r="CL835" s="8"/>
      <c r="CM835" s="15"/>
      <c r="CN835" s="15"/>
      <c r="CO835" s="15"/>
      <c r="CP835" s="15"/>
    </row>
    <row r="836" ht="14.25" customHeight="1">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c r="BC836" s="15"/>
      <c r="BD836" s="15"/>
      <c r="BE836" s="15"/>
      <c r="BF836" s="15"/>
      <c r="BG836" s="15"/>
      <c r="BH836" s="15"/>
      <c r="BI836" s="15"/>
      <c r="BJ836" s="15"/>
      <c r="BK836" s="15"/>
      <c r="BL836" s="15"/>
      <c r="BM836" s="15"/>
      <c r="BN836" s="15"/>
      <c r="BO836" s="15"/>
      <c r="BP836" s="15"/>
      <c r="BQ836" s="15"/>
      <c r="BR836" s="15"/>
      <c r="BS836" s="15"/>
      <c r="BT836" s="15"/>
      <c r="BU836" s="15"/>
      <c r="BV836" s="15"/>
      <c r="BW836" s="15"/>
      <c r="BX836" s="15"/>
      <c r="BY836" s="15"/>
      <c r="BZ836" s="15"/>
      <c r="CA836" s="8"/>
      <c r="CB836" s="8"/>
      <c r="CC836" s="8"/>
      <c r="CD836" s="8"/>
      <c r="CE836" s="8"/>
      <c r="CF836" s="8"/>
      <c r="CG836" s="8"/>
      <c r="CH836" s="8"/>
      <c r="CI836" s="8"/>
      <c r="CJ836" s="8"/>
      <c r="CK836" s="8"/>
      <c r="CL836" s="8"/>
      <c r="CM836" s="15"/>
      <c r="CN836" s="15"/>
      <c r="CO836" s="15"/>
      <c r="CP836" s="15"/>
    </row>
    <row r="837" ht="14.25" customHeight="1">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c r="AA837" s="15"/>
      <c r="AB837" s="15"/>
      <c r="AC837" s="15"/>
      <c r="AD837" s="15"/>
      <c r="AE837" s="15"/>
      <c r="AF837" s="15"/>
      <c r="AG837" s="15"/>
      <c r="AH837" s="15"/>
      <c r="AI837" s="15"/>
      <c r="AJ837" s="15"/>
      <c r="AK837" s="15"/>
      <c r="AL837" s="15"/>
      <c r="AM837" s="15"/>
      <c r="AN837" s="15"/>
      <c r="AO837" s="15"/>
      <c r="AP837" s="15"/>
      <c r="AQ837" s="15"/>
      <c r="AR837" s="15"/>
      <c r="AS837" s="15"/>
      <c r="AT837" s="15"/>
      <c r="AU837" s="15"/>
      <c r="AV837" s="15"/>
      <c r="AW837" s="15"/>
      <c r="AX837" s="15"/>
      <c r="AY837" s="15"/>
      <c r="AZ837" s="15"/>
      <c r="BA837" s="15"/>
      <c r="BB837" s="15"/>
      <c r="BC837" s="15"/>
      <c r="BD837" s="15"/>
      <c r="BE837" s="15"/>
      <c r="BF837" s="15"/>
      <c r="BG837" s="15"/>
      <c r="BH837" s="15"/>
      <c r="BI837" s="15"/>
      <c r="BJ837" s="15"/>
      <c r="BK837" s="15"/>
      <c r="BL837" s="15"/>
      <c r="BM837" s="15"/>
      <c r="BN837" s="15"/>
      <c r="BO837" s="15"/>
      <c r="BP837" s="15"/>
      <c r="BQ837" s="15"/>
      <c r="BR837" s="15"/>
      <c r="BS837" s="15"/>
      <c r="BT837" s="15"/>
      <c r="BU837" s="15"/>
      <c r="BV837" s="15"/>
      <c r="BW837" s="15"/>
      <c r="BX837" s="15"/>
      <c r="BY837" s="15"/>
      <c r="BZ837" s="15"/>
      <c r="CA837" s="8"/>
      <c r="CB837" s="8"/>
      <c r="CC837" s="8"/>
      <c r="CD837" s="8"/>
      <c r="CE837" s="8"/>
      <c r="CF837" s="8"/>
      <c r="CG837" s="8"/>
      <c r="CH837" s="8"/>
      <c r="CI837" s="8"/>
      <c r="CJ837" s="8"/>
      <c r="CK837" s="8"/>
      <c r="CL837" s="8"/>
      <c r="CM837" s="15"/>
      <c r="CN837" s="15"/>
      <c r="CO837" s="15"/>
      <c r="CP837" s="15"/>
    </row>
    <row r="838" ht="14.25" customHeight="1">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c r="BC838" s="15"/>
      <c r="BD838" s="15"/>
      <c r="BE838" s="15"/>
      <c r="BF838" s="15"/>
      <c r="BG838" s="15"/>
      <c r="BH838" s="15"/>
      <c r="BI838" s="15"/>
      <c r="BJ838" s="15"/>
      <c r="BK838" s="15"/>
      <c r="BL838" s="15"/>
      <c r="BM838" s="15"/>
      <c r="BN838" s="15"/>
      <c r="BO838" s="15"/>
      <c r="BP838" s="15"/>
      <c r="BQ838" s="15"/>
      <c r="BR838" s="15"/>
      <c r="BS838" s="15"/>
      <c r="BT838" s="15"/>
      <c r="BU838" s="15"/>
      <c r="BV838" s="15"/>
      <c r="BW838" s="15"/>
      <c r="BX838" s="15"/>
      <c r="BY838" s="15"/>
      <c r="BZ838" s="15"/>
      <c r="CA838" s="8"/>
      <c r="CB838" s="8"/>
      <c r="CC838" s="8"/>
      <c r="CD838" s="8"/>
      <c r="CE838" s="8"/>
      <c r="CF838" s="8"/>
      <c r="CG838" s="8"/>
      <c r="CH838" s="8"/>
      <c r="CI838" s="8"/>
      <c r="CJ838" s="8"/>
      <c r="CK838" s="8"/>
      <c r="CL838" s="8"/>
      <c r="CM838" s="15"/>
      <c r="CN838" s="15"/>
      <c r="CO838" s="15"/>
      <c r="CP838" s="15"/>
    </row>
    <row r="839" ht="14.25" customHeight="1">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c r="AA839" s="15"/>
      <c r="AB839" s="15"/>
      <c r="AC839" s="15"/>
      <c r="AD839" s="15"/>
      <c r="AE839" s="15"/>
      <c r="AF839" s="15"/>
      <c r="AG839" s="15"/>
      <c r="AH839" s="15"/>
      <c r="AI839" s="15"/>
      <c r="AJ839" s="15"/>
      <c r="AK839" s="15"/>
      <c r="AL839" s="15"/>
      <c r="AM839" s="15"/>
      <c r="AN839" s="15"/>
      <c r="AO839" s="15"/>
      <c r="AP839" s="15"/>
      <c r="AQ839" s="15"/>
      <c r="AR839" s="15"/>
      <c r="AS839" s="15"/>
      <c r="AT839" s="15"/>
      <c r="AU839" s="15"/>
      <c r="AV839" s="15"/>
      <c r="AW839" s="15"/>
      <c r="AX839" s="15"/>
      <c r="AY839" s="15"/>
      <c r="AZ839" s="15"/>
      <c r="BA839" s="15"/>
      <c r="BB839" s="15"/>
      <c r="BC839" s="15"/>
      <c r="BD839" s="15"/>
      <c r="BE839" s="15"/>
      <c r="BF839" s="15"/>
      <c r="BG839" s="15"/>
      <c r="BH839" s="15"/>
      <c r="BI839" s="15"/>
      <c r="BJ839" s="15"/>
      <c r="BK839" s="15"/>
      <c r="BL839" s="15"/>
      <c r="BM839" s="15"/>
      <c r="BN839" s="15"/>
      <c r="BO839" s="15"/>
      <c r="BP839" s="15"/>
      <c r="BQ839" s="15"/>
      <c r="BR839" s="15"/>
      <c r="BS839" s="15"/>
      <c r="BT839" s="15"/>
      <c r="BU839" s="15"/>
      <c r="BV839" s="15"/>
      <c r="BW839" s="15"/>
      <c r="BX839" s="15"/>
      <c r="BY839" s="15"/>
      <c r="BZ839" s="15"/>
      <c r="CA839" s="8"/>
      <c r="CB839" s="8"/>
      <c r="CC839" s="8"/>
      <c r="CD839" s="8"/>
      <c r="CE839" s="8"/>
      <c r="CF839" s="8"/>
      <c r="CG839" s="8"/>
      <c r="CH839" s="8"/>
      <c r="CI839" s="8"/>
      <c r="CJ839" s="8"/>
      <c r="CK839" s="8"/>
      <c r="CL839" s="8"/>
      <c r="CM839" s="15"/>
      <c r="CN839" s="15"/>
      <c r="CO839" s="15"/>
      <c r="CP839" s="15"/>
    </row>
    <row r="840" ht="14.25" customHeight="1">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c r="BC840" s="15"/>
      <c r="BD840" s="15"/>
      <c r="BE840" s="15"/>
      <c r="BF840" s="15"/>
      <c r="BG840" s="15"/>
      <c r="BH840" s="15"/>
      <c r="BI840" s="15"/>
      <c r="BJ840" s="15"/>
      <c r="BK840" s="15"/>
      <c r="BL840" s="15"/>
      <c r="BM840" s="15"/>
      <c r="BN840" s="15"/>
      <c r="BO840" s="15"/>
      <c r="BP840" s="15"/>
      <c r="BQ840" s="15"/>
      <c r="BR840" s="15"/>
      <c r="BS840" s="15"/>
      <c r="BT840" s="15"/>
      <c r="BU840" s="15"/>
      <c r="BV840" s="15"/>
      <c r="BW840" s="15"/>
      <c r="BX840" s="15"/>
      <c r="BY840" s="15"/>
      <c r="BZ840" s="15"/>
      <c r="CA840" s="8"/>
      <c r="CB840" s="8"/>
      <c r="CC840" s="8"/>
      <c r="CD840" s="8"/>
      <c r="CE840" s="8"/>
      <c r="CF840" s="8"/>
      <c r="CG840" s="8"/>
      <c r="CH840" s="8"/>
      <c r="CI840" s="8"/>
      <c r="CJ840" s="8"/>
      <c r="CK840" s="8"/>
      <c r="CL840" s="8"/>
      <c r="CM840" s="15"/>
      <c r="CN840" s="15"/>
      <c r="CO840" s="15"/>
      <c r="CP840" s="15"/>
    </row>
    <row r="841" ht="14.25" customHeight="1">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c r="AA841" s="15"/>
      <c r="AB841" s="15"/>
      <c r="AC841" s="15"/>
      <c r="AD841" s="15"/>
      <c r="AE841" s="15"/>
      <c r="AF841" s="15"/>
      <c r="AG841" s="15"/>
      <c r="AH841" s="15"/>
      <c r="AI841" s="15"/>
      <c r="AJ841" s="15"/>
      <c r="AK841" s="15"/>
      <c r="AL841" s="15"/>
      <c r="AM841" s="15"/>
      <c r="AN841" s="15"/>
      <c r="AO841" s="15"/>
      <c r="AP841" s="15"/>
      <c r="AQ841" s="15"/>
      <c r="AR841" s="15"/>
      <c r="AS841" s="15"/>
      <c r="AT841" s="15"/>
      <c r="AU841" s="15"/>
      <c r="AV841" s="15"/>
      <c r="AW841" s="15"/>
      <c r="AX841" s="15"/>
      <c r="AY841" s="15"/>
      <c r="AZ841" s="15"/>
      <c r="BA841" s="15"/>
      <c r="BB841" s="15"/>
      <c r="BC841" s="15"/>
      <c r="BD841" s="15"/>
      <c r="BE841" s="15"/>
      <c r="BF841" s="15"/>
      <c r="BG841" s="15"/>
      <c r="BH841" s="15"/>
      <c r="BI841" s="15"/>
      <c r="BJ841" s="15"/>
      <c r="BK841" s="15"/>
      <c r="BL841" s="15"/>
      <c r="BM841" s="15"/>
      <c r="BN841" s="15"/>
      <c r="BO841" s="15"/>
      <c r="BP841" s="15"/>
      <c r="BQ841" s="15"/>
      <c r="BR841" s="15"/>
      <c r="BS841" s="15"/>
      <c r="BT841" s="15"/>
      <c r="BU841" s="15"/>
      <c r="BV841" s="15"/>
      <c r="BW841" s="15"/>
      <c r="BX841" s="15"/>
      <c r="BY841" s="15"/>
      <c r="BZ841" s="15"/>
      <c r="CA841" s="8"/>
      <c r="CB841" s="8"/>
      <c r="CC841" s="8"/>
      <c r="CD841" s="8"/>
      <c r="CE841" s="8"/>
      <c r="CF841" s="8"/>
      <c r="CG841" s="8"/>
      <c r="CH841" s="8"/>
      <c r="CI841" s="8"/>
      <c r="CJ841" s="8"/>
      <c r="CK841" s="8"/>
      <c r="CL841" s="8"/>
      <c r="CM841" s="15"/>
      <c r="CN841" s="15"/>
      <c r="CO841" s="15"/>
      <c r="CP841" s="15"/>
    </row>
    <row r="842" ht="14.25" customHeight="1">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c r="BC842" s="15"/>
      <c r="BD842" s="15"/>
      <c r="BE842" s="15"/>
      <c r="BF842" s="15"/>
      <c r="BG842" s="15"/>
      <c r="BH842" s="15"/>
      <c r="BI842" s="15"/>
      <c r="BJ842" s="15"/>
      <c r="BK842" s="15"/>
      <c r="BL842" s="15"/>
      <c r="BM842" s="15"/>
      <c r="BN842" s="15"/>
      <c r="BO842" s="15"/>
      <c r="BP842" s="15"/>
      <c r="BQ842" s="15"/>
      <c r="BR842" s="15"/>
      <c r="BS842" s="15"/>
      <c r="BT842" s="15"/>
      <c r="BU842" s="15"/>
      <c r="BV842" s="15"/>
      <c r="BW842" s="15"/>
      <c r="BX842" s="15"/>
      <c r="BY842" s="15"/>
      <c r="BZ842" s="15"/>
      <c r="CA842" s="8"/>
      <c r="CB842" s="8"/>
      <c r="CC842" s="8"/>
      <c r="CD842" s="8"/>
      <c r="CE842" s="8"/>
      <c r="CF842" s="8"/>
      <c r="CG842" s="8"/>
      <c r="CH842" s="8"/>
      <c r="CI842" s="8"/>
      <c r="CJ842" s="8"/>
      <c r="CK842" s="8"/>
      <c r="CL842" s="8"/>
      <c r="CM842" s="15"/>
      <c r="CN842" s="15"/>
      <c r="CO842" s="15"/>
      <c r="CP842" s="15"/>
    </row>
    <row r="843" ht="14.25" customHeight="1">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c r="AA843" s="15"/>
      <c r="AB843" s="15"/>
      <c r="AC843" s="15"/>
      <c r="AD843" s="15"/>
      <c r="AE843" s="15"/>
      <c r="AF843" s="15"/>
      <c r="AG843" s="15"/>
      <c r="AH843" s="15"/>
      <c r="AI843" s="15"/>
      <c r="AJ843" s="15"/>
      <c r="AK843" s="15"/>
      <c r="AL843" s="15"/>
      <c r="AM843" s="15"/>
      <c r="AN843" s="15"/>
      <c r="AO843" s="15"/>
      <c r="AP843" s="15"/>
      <c r="AQ843" s="15"/>
      <c r="AR843" s="15"/>
      <c r="AS843" s="15"/>
      <c r="AT843" s="15"/>
      <c r="AU843" s="15"/>
      <c r="AV843" s="15"/>
      <c r="AW843" s="15"/>
      <c r="AX843" s="15"/>
      <c r="AY843" s="15"/>
      <c r="AZ843" s="15"/>
      <c r="BA843" s="15"/>
      <c r="BB843" s="15"/>
      <c r="BC843" s="15"/>
      <c r="BD843" s="15"/>
      <c r="BE843" s="15"/>
      <c r="BF843" s="15"/>
      <c r="BG843" s="15"/>
      <c r="BH843" s="15"/>
      <c r="BI843" s="15"/>
      <c r="BJ843" s="15"/>
      <c r="BK843" s="15"/>
      <c r="BL843" s="15"/>
      <c r="BM843" s="15"/>
      <c r="BN843" s="15"/>
      <c r="BO843" s="15"/>
      <c r="BP843" s="15"/>
      <c r="BQ843" s="15"/>
      <c r="BR843" s="15"/>
      <c r="BS843" s="15"/>
      <c r="BT843" s="15"/>
      <c r="BU843" s="15"/>
      <c r="BV843" s="15"/>
      <c r="BW843" s="15"/>
      <c r="BX843" s="15"/>
      <c r="BY843" s="15"/>
      <c r="BZ843" s="15"/>
      <c r="CA843" s="8"/>
      <c r="CB843" s="8"/>
      <c r="CC843" s="8"/>
      <c r="CD843" s="8"/>
      <c r="CE843" s="8"/>
      <c r="CF843" s="8"/>
      <c r="CG843" s="8"/>
      <c r="CH843" s="8"/>
      <c r="CI843" s="8"/>
      <c r="CJ843" s="8"/>
      <c r="CK843" s="8"/>
      <c r="CL843" s="8"/>
      <c r="CM843" s="15"/>
      <c r="CN843" s="15"/>
      <c r="CO843" s="15"/>
      <c r="CP843" s="15"/>
    </row>
    <row r="844" ht="14.25" customHeight="1">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c r="BC844" s="15"/>
      <c r="BD844" s="15"/>
      <c r="BE844" s="15"/>
      <c r="BF844" s="15"/>
      <c r="BG844" s="15"/>
      <c r="BH844" s="15"/>
      <c r="BI844" s="15"/>
      <c r="BJ844" s="15"/>
      <c r="BK844" s="15"/>
      <c r="BL844" s="15"/>
      <c r="BM844" s="15"/>
      <c r="BN844" s="15"/>
      <c r="BO844" s="15"/>
      <c r="BP844" s="15"/>
      <c r="BQ844" s="15"/>
      <c r="BR844" s="15"/>
      <c r="BS844" s="15"/>
      <c r="BT844" s="15"/>
      <c r="BU844" s="15"/>
      <c r="BV844" s="15"/>
      <c r="BW844" s="15"/>
      <c r="BX844" s="15"/>
      <c r="BY844" s="15"/>
      <c r="BZ844" s="15"/>
      <c r="CA844" s="8"/>
      <c r="CB844" s="8"/>
      <c r="CC844" s="8"/>
      <c r="CD844" s="8"/>
      <c r="CE844" s="8"/>
      <c r="CF844" s="8"/>
      <c r="CG844" s="8"/>
      <c r="CH844" s="8"/>
      <c r="CI844" s="8"/>
      <c r="CJ844" s="8"/>
      <c r="CK844" s="8"/>
      <c r="CL844" s="8"/>
      <c r="CM844" s="15"/>
      <c r="CN844" s="15"/>
      <c r="CO844" s="15"/>
      <c r="CP844" s="15"/>
    </row>
    <row r="845" ht="14.25" customHeight="1">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c r="AA845" s="15"/>
      <c r="AB845" s="15"/>
      <c r="AC845" s="15"/>
      <c r="AD845" s="15"/>
      <c r="AE845" s="15"/>
      <c r="AF845" s="15"/>
      <c r="AG845" s="15"/>
      <c r="AH845" s="15"/>
      <c r="AI845" s="15"/>
      <c r="AJ845" s="15"/>
      <c r="AK845" s="15"/>
      <c r="AL845" s="15"/>
      <c r="AM845" s="15"/>
      <c r="AN845" s="15"/>
      <c r="AO845" s="15"/>
      <c r="AP845" s="15"/>
      <c r="AQ845" s="15"/>
      <c r="AR845" s="15"/>
      <c r="AS845" s="15"/>
      <c r="AT845" s="15"/>
      <c r="AU845" s="15"/>
      <c r="AV845" s="15"/>
      <c r="AW845" s="15"/>
      <c r="AX845" s="15"/>
      <c r="AY845" s="15"/>
      <c r="AZ845" s="15"/>
      <c r="BA845" s="15"/>
      <c r="BB845" s="15"/>
      <c r="BC845" s="15"/>
      <c r="BD845" s="15"/>
      <c r="BE845" s="15"/>
      <c r="BF845" s="15"/>
      <c r="BG845" s="15"/>
      <c r="BH845" s="15"/>
      <c r="BI845" s="15"/>
      <c r="BJ845" s="15"/>
      <c r="BK845" s="15"/>
      <c r="BL845" s="15"/>
      <c r="BM845" s="15"/>
      <c r="BN845" s="15"/>
      <c r="BO845" s="15"/>
      <c r="BP845" s="15"/>
      <c r="BQ845" s="15"/>
      <c r="BR845" s="15"/>
      <c r="BS845" s="15"/>
      <c r="BT845" s="15"/>
      <c r="BU845" s="15"/>
      <c r="BV845" s="15"/>
      <c r="BW845" s="15"/>
      <c r="BX845" s="15"/>
      <c r="BY845" s="15"/>
      <c r="BZ845" s="15"/>
      <c r="CA845" s="8"/>
      <c r="CB845" s="8"/>
      <c r="CC845" s="8"/>
      <c r="CD845" s="8"/>
      <c r="CE845" s="8"/>
      <c r="CF845" s="8"/>
      <c r="CG845" s="8"/>
      <c r="CH845" s="8"/>
      <c r="CI845" s="8"/>
      <c r="CJ845" s="8"/>
      <c r="CK845" s="8"/>
      <c r="CL845" s="8"/>
      <c r="CM845" s="15"/>
      <c r="CN845" s="15"/>
      <c r="CO845" s="15"/>
      <c r="CP845" s="15"/>
    </row>
    <row r="846" ht="14.25" customHeight="1">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c r="BC846" s="15"/>
      <c r="BD846" s="15"/>
      <c r="BE846" s="15"/>
      <c r="BF846" s="15"/>
      <c r="BG846" s="15"/>
      <c r="BH846" s="15"/>
      <c r="BI846" s="15"/>
      <c r="BJ846" s="15"/>
      <c r="BK846" s="15"/>
      <c r="BL846" s="15"/>
      <c r="BM846" s="15"/>
      <c r="BN846" s="15"/>
      <c r="BO846" s="15"/>
      <c r="BP846" s="15"/>
      <c r="BQ846" s="15"/>
      <c r="BR846" s="15"/>
      <c r="BS846" s="15"/>
      <c r="BT846" s="15"/>
      <c r="BU846" s="15"/>
      <c r="BV846" s="15"/>
      <c r="BW846" s="15"/>
      <c r="BX846" s="15"/>
      <c r="BY846" s="15"/>
      <c r="BZ846" s="15"/>
      <c r="CA846" s="8"/>
      <c r="CB846" s="8"/>
      <c r="CC846" s="8"/>
      <c r="CD846" s="8"/>
      <c r="CE846" s="8"/>
      <c r="CF846" s="8"/>
      <c r="CG846" s="8"/>
      <c r="CH846" s="8"/>
      <c r="CI846" s="8"/>
      <c r="CJ846" s="8"/>
      <c r="CK846" s="8"/>
      <c r="CL846" s="8"/>
      <c r="CM846" s="15"/>
      <c r="CN846" s="15"/>
      <c r="CO846" s="15"/>
      <c r="CP846" s="15"/>
    </row>
    <row r="847" ht="14.25" customHeight="1">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c r="AA847" s="15"/>
      <c r="AB847" s="15"/>
      <c r="AC847" s="15"/>
      <c r="AD847" s="15"/>
      <c r="AE847" s="15"/>
      <c r="AF847" s="15"/>
      <c r="AG847" s="15"/>
      <c r="AH847" s="15"/>
      <c r="AI847" s="15"/>
      <c r="AJ847" s="15"/>
      <c r="AK847" s="15"/>
      <c r="AL847" s="15"/>
      <c r="AM847" s="15"/>
      <c r="AN847" s="15"/>
      <c r="AO847" s="15"/>
      <c r="AP847" s="15"/>
      <c r="AQ847" s="15"/>
      <c r="AR847" s="15"/>
      <c r="AS847" s="15"/>
      <c r="AT847" s="15"/>
      <c r="AU847" s="15"/>
      <c r="AV847" s="15"/>
      <c r="AW847" s="15"/>
      <c r="AX847" s="15"/>
      <c r="AY847" s="15"/>
      <c r="AZ847" s="15"/>
      <c r="BA847" s="15"/>
      <c r="BB847" s="15"/>
      <c r="BC847" s="15"/>
      <c r="BD847" s="15"/>
      <c r="BE847" s="15"/>
      <c r="BF847" s="15"/>
      <c r="BG847" s="15"/>
      <c r="BH847" s="15"/>
      <c r="BI847" s="15"/>
      <c r="BJ847" s="15"/>
      <c r="BK847" s="15"/>
      <c r="BL847" s="15"/>
      <c r="BM847" s="15"/>
      <c r="BN847" s="15"/>
      <c r="BO847" s="15"/>
      <c r="BP847" s="15"/>
      <c r="BQ847" s="15"/>
      <c r="BR847" s="15"/>
      <c r="BS847" s="15"/>
      <c r="BT847" s="15"/>
      <c r="BU847" s="15"/>
      <c r="BV847" s="15"/>
      <c r="BW847" s="15"/>
      <c r="BX847" s="15"/>
      <c r="BY847" s="15"/>
      <c r="BZ847" s="15"/>
      <c r="CA847" s="8"/>
      <c r="CB847" s="8"/>
      <c r="CC847" s="8"/>
      <c r="CD847" s="8"/>
      <c r="CE847" s="8"/>
      <c r="CF847" s="8"/>
      <c r="CG847" s="8"/>
      <c r="CH847" s="8"/>
      <c r="CI847" s="8"/>
      <c r="CJ847" s="8"/>
      <c r="CK847" s="8"/>
      <c r="CL847" s="8"/>
      <c r="CM847" s="15"/>
      <c r="CN847" s="15"/>
      <c r="CO847" s="15"/>
      <c r="CP847" s="15"/>
    </row>
    <row r="848" ht="14.25" customHeight="1">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c r="BC848" s="15"/>
      <c r="BD848" s="15"/>
      <c r="BE848" s="15"/>
      <c r="BF848" s="15"/>
      <c r="BG848" s="15"/>
      <c r="BH848" s="15"/>
      <c r="BI848" s="15"/>
      <c r="BJ848" s="15"/>
      <c r="BK848" s="15"/>
      <c r="BL848" s="15"/>
      <c r="BM848" s="15"/>
      <c r="BN848" s="15"/>
      <c r="BO848" s="15"/>
      <c r="BP848" s="15"/>
      <c r="BQ848" s="15"/>
      <c r="BR848" s="15"/>
      <c r="BS848" s="15"/>
      <c r="BT848" s="15"/>
      <c r="BU848" s="15"/>
      <c r="BV848" s="15"/>
      <c r="BW848" s="15"/>
      <c r="BX848" s="15"/>
      <c r="BY848" s="15"/>
      <c r="BZ848" s="15"/>
      <c r="CA848" s="8"/>
      <c r="CB848" s="8"/>
      <c r="CC848" s="8"/>
      <c r="CD848" s="8"/>
      <c r="CE848" s="8"/>
      <c r="CF848" s="8"/>
      <c r="CG848" s="8"/>
      <c r="CH848" s="8"/>
      <c r="CI848" s="8"/>
      <c r="CJ848" s="8"/>
      <c r="CK848" s="8"/>
      <c r="CL848" s="8"/>
      <c r="CM848" s="15"/>
      <c r="CN848" s="15"/>
      <c r="CO848" s="15"/>
      <c r="CP848" s="15"/>
    </row>
    <row r="849" ht="14.25" customHeight="1">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c r="AA849" s="15"/>
      <c r="AB849" s="15"/>
      <c r="AC849" s="15"/>
      <c r="AD849" s="15"/>
      <c r="AE849" s="15"/>
      <c r="AF849" s="15"/>
      <c r="AG849" s="15"/>
      <c r="AH849" s="15"/>
      <c r="AI849" s="15"/>
      <c r="AJ849" s="15"/>
      <c r="AK849" s="15"/>
      <c r="AL849" s="15"/>
      <c r="AM849" s="15"/>
      <c r="AN849" s="15"/>
      <c r="AO849" s="15"/>
      <c r="AP849" s="15"/>
      <c r="AQ849" s="15"/>
      <c r="AR849" s="15"/>
      <c r="AS849" s="15"/>
      <c r="AT849" s="15"/>
      <c r="AU849" s="15"/>
      <c r="AV849" s="15"/>
      <c r="AW849" s="15"/>
      <c r="AX849" s="15"/>
      <c r="AY849" s="15"/>
      <c r="AZ849" s="15"/>
      <c r="BA849" s="15"/>
      <c r="BB849" s="15"/>
      <c r="BC849" s="15"/>
      <c r="BD849" s="15"/>
      <c r="BE849" s="15"/>
      <c r="BF849" s="15"/>
      <c r="BG849" s="15"/>
      <c r="BH849" s="15"/>
      <c r="BI849" s="15"/>
      <c r="BJ849" s="15"/>
      <c r="BK849" s="15"/>
      <c r="BL849" s="15"/>
      <c r="BM849" s="15"/>
      <c r="BN849" s="15"/>
      <c r="BO849" s="15"/>
      <c r="BP849" s="15"/>
      <c r="BQ849" s="15"/>
      <c r="BR849" s="15"/>
      <c r="BS849" s="15"/>
      <c r="BT849" s="15"/>
      <c r="BU849" s="15"/>
      <c r="BV849" s="15"/>
      <c r="BW849" s="15"/>
      <c r="BX849" s="15"/>
      <c r="BY849" s="15"/>
      <c r="BZ849" s="15"/>
      <c r="CA849" s="8"/>
      <c r="CB849" s="8"/>
      <c r="CC849" s="8"/>
      <c r="CD849" s="8"/>
      <c r="CE849" s="8"/>
      <c r="CF849" s="8"/>
      <c r="CG849" s="8"/>
      <c r="CH849" s="8"/>
      <c r="CI849" s="8"/>
      <c r="CJ849" s="8"/>
      <c r="CK849" s="8"/>
      <c r="CL849" s="8"/>
      <c r="CM849" s="15"/>
      <c r="CN849" s="15"/>
      <c r="CO849" s="15"/>
      <c r="CP849" s="15"/>
    </row>
    <row r="850" ht="14.25" customHeight="1">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c r="BC850" s="15"/>
      <c r="BD850" s="15"/>
      <c r="BE850" s="15"/>
      <c r="BF850" s="15"/>
      <c r="BG850" s="15"/>
      <c r="BH850" s="15"/>
      <c r="BI850" s="15"/>
      <c r="BJ850" s="15"/>
      <c r="BK850" s="15"/>
      <c r="BL850" s="15"/>
      <c r="BM850" s="15"/>
      <c r="BN850" s="15"/>
      <c r="BO850" s="15"/>
      <c r="BP850" s="15"/>
      <c r="BQ850" s="15"/>
      <c r="BR850" s="15"/>
      <c r="BS850" s="15"/>
      <c r="BT850" s="15"/>
      <c r="BU850" s="15"/>
      <c r="BV850" s="15"/>
      <c r="BW850" s="15"/>
      <c r="BX850" s="15"/>
      <c r="BY850" s="15"/>
      <c r="BZ850" s="15"/>
      <c r="CA850" s="8"/>
      <c r="CB850" s="8"/>
      <c r="CC850" s="8"/>
      <c r="CD850" s="8"/>
      <c r="CE850" s="8"/>
      <c r="CF850" s="8"/>
      <c r="CG850" s="8"/>
      <c r="CH850" s="8"/>
      <c r="CI850" s="8"/>
      <c r="CJ850" s="8"/>
      <c r="CK850" s="8"/>
      <c r="CL850" s="8"/>
      <c r="CM850" s="15"/>
      <c r="CN850" s="15"/>
      <c r="CO850" s="15"/>
      <c r="CP850" s="15"/>
    </row>
    <row r="851" ht="14.25" customHeight="1">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c r="AY851" s="15"/>
      <c r="AZ851" s="15"/>
      <c r="BA851" s="15"/>
      <c r="BB851" s="15"/>
      <c r="BC851" s="15"/>
      <c r="BD851" s="15"/>
      <c r="BE851" s="15"/>
      <c r="BF851" s="15"/>
      <c r="BG851" s="15"/>
      <c r="BH851" s="15"/>
      <c r="BI851" s="15"/>
      <c r="BJ851" s="15"/>
      <c r="BK851" s="15"/>
      <c r="BL851" s="15"/>
      <c r="BM851" s="15"/>
      <c r="BN851" s="15"/>
      <c r="BO851" s="15"/>
      <c r="BP851" s="15"/>
      <c r="BQ851" s="15"/>
      <c r="BR851" s="15"/>
      <c r="BS851" s="15"/>
      <c r="BT851" s="15"/>
      <c r="BU851" s="15"/>
      <c r="BV851" s="15"/>
      <c r="BW851" s="15"/>
      <c r="BX851" s="15"/>
      <c r="BY851" s="15"/>
      <c r="BZ851" s="15"/>
      <c r="CA851" s="8"/>
      <c r="CB851" s="8"/>
      <c r="CC851" s="8"/>
      <c r="CD851" s="8"/>
      <c r="CE851" s="8"/>
      <c r="CF851" s="8"/>
      <c r="CG851" s="8"/>
      <c r="CH851" s="8"/>
      <c r="CI851" s="8"/>
      <c r="CJ851" s="8"/>
      <c r="CK851" s="8"/>
      <c r="CL851" s="8"/>
      <c r="CM851" s="15"/>
      <c r="CN851" s="15"/>
      <c r="CO851" s="15"/>
      <c r="CP851" s="15"/>
    </row>
    <row r="852" ht="14.25" customHeight="1">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c r="BC852" s="15"/>
      <c r="BD852" s="15"/>
      <c r="BE852" s="15"/>
      <c r="BF852" s="15"/>
      <c r="BG852" s="15"/>
      <c r="BH852" s="15"/>
      <c r="BI852" s="15"/>
      <c r="BJ852" s="15"/>
      <c r="BK852" s="15"/>
      <c r="BL852" s="15"/>
      <c r="BM852" s="15"/>
      <c r="BN852" s="15"/>
      <c r="BO852" s="15"/>
      <c r="BP852" s="15"/>
      <c r="BQ852" s="15"/>
      <c r="BR852" s="15"/>
      <c r="BS852" s="15"/>
      <c r="BT852" s="15"/>
      <c r="BU852" s="15"/>
      <c r="BV852" s="15"/>
      <c r="BW852" s="15"/>
      <c r="BX852" s="15"/>
      <c r="BY852" s="15"/>
      <c r="BZ852" s="15"/>
      <c r="CA852" s="8"/>
      <c r="CB852" s="8"/>
      <c r="CC852" s="8"/>
      <c r="CD852" s="8"/>
      <c r="CE852" s="8"/>
      <c r="CF852" s="8"/>
      <c r="CG852" s="8"/>
      <c r="CH852" s="8"/>
      <c r="CI852" s="8"/>
      <c r="CJ852" s="8"/>
      <c r="CK852" s="8"/>
      <c r="CL852" s="8"/>
      <c r="CM852" s="15"/>
      <c r="CN852" s="15"/>
      <c r="CO852" s="15"/>
      <c r="CP852" s="15"/>
    </row>
    <row r="853" ht="14.25" customHeight="1">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c r="AY853" s="15"/>
      <c r="AZ853" s="15"/>
      <c r="BA853" s="15"/>
      <c r="BB853" s="15"/>
      <c r="BC853" s="15"/>
      <c r="BD853" s="15"/>
      <c r="BE853" s="15"/>
      <c r="BF853" s="15"/>
      <c r="BG853" s="15"/>
      <c r="BH853" s="15"/>
      <c r="BI853" s="15"/>
      <c r="BJ853" s="15"/>
      <c r="BK853" s="15"/>
      <c r="BL853" s="15"/>
      <c r="BM853" s="15"/>
      <c r="BN853" s="15"/>
      <c r="BO853" s="15"/>
      <c r="BP853" s="15"/>
      <c r="BQ853" s="15"/>
      <c r="BR853" s="15"/>
      <c r="BS853" s="15"/>
      <c r="BT853" s="15"/>
      <c r="BU853" s="15"/>
      <c r="BV853" s="15"/>
      <c r="BW853" s="15"/>
      <c r="BX853" s="15"/>
      <c r="BY853" s="15"/>
      <c r="BZ853" s="15"/>
      <c r="CA853" s="8"/>
      <c r="CB853" s="8"/>
      <c r="CC853" s="8"/>
      <c r="CD853" s="8"/>
      <c r="CE853" s="8"/>
      <c r="CF853" s="8"/>
      <c r="CG853" s="8"/>
      <c r="CH853" s="8"/>
      <c r="CI853" s="8"/>
      <c r="CJ853" s="8"/>
      <c r="CK853" s="8"/>
      <c r="CL853" s="8"/>
      <c r="CM853" s="15"/>
      <c r="CN853" s="15"/>
      <c r="CO853" s="15"/>
      <c r="CP853" s="15"/>
    </row>
    <row r="854" ht="14.25" customHeight="1">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c r="BC854" s="15"/>
      <c r="BD854" s="15"/>
      <c r="BE854" s="15"/>
      <c r="BF854" s="15"/>
      <c r="BG854" s="15"/>
      <c r="BH854" s="15"/>
      <c r="BI854" s="15"/>
      <c r="BJ854" s="15"/>
      <c r="BK854" s="15"/>
      <c r="BL854" s="15"/>
      <c r="BM854" s="15"/>
      <c r="BN854" s="15"/>
      <c r="BO854" s="15"/>
      <c r="BP854" s="15"/>
      <c r="BQ854" s="15"/>
      <c r="BR854" s="15"/>
      <c r="BS854" s="15"/>
      <c r="BT854" s="15"/>
      <c r="BU854" s="15"/>
      <c r="BV854" s="15"/>
      <c r="BW854" s="15"/>
      <c r="BX854" s="15"/>
      <c r="BY854" s="15"/>
      <c r="BZ854" s="15"/>
      <c r="CA854" s="8"/>
      <c r="CB854" s="8"/>
      <c r="CC854" s="8"/>
      <c r="CD854" s="8"/>
      <c r="CE854" s="8"/>
      <c r="CF854" s="8"/>
      <c r="CG854" s="8"/>
      <c r="CH854" s="8"/>
      <c r="CI854" s="8"/>
      <c r="CJ854" s="8"/>
      <c r="CK854" s="8"/>
      <c r="CL854" s="8"/>
      <c r="CM854" s="15"/>
      <c r="CN854" s="15"/>
      <c r="CO854" s="15"/>
      <c r="CP854" s="15"/>
    </row>
    <row r="855" ht="14.25" customHeight="1">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5"/>
      <c r="BC855" s="15"/>
      <c r="BD855" s="15"/>
      <c r="BE855" s="15"/>
      <c r="BF855" s="15"/>
      <c r="BG855" s="15"/>
      <c r="BH855" s="15"/>
      <c r="BI855" s="15"/>
      <c r="BJ855" s="15"/>
      <c r="BK855" s="15"/>
      <c r="BL855" s="15"/>
      <c r="BM855" s="15"/>
      <c r="BN855" s="15"/>
      <c r="BO855" s="15"/>
      <c r="BP855" s="15"/>
      <c r="BQ855" s="15"/>
      <c r="BR855" s="15"/>
      <c r="BS855" s="15"/>
      <c r="BT855" s="15"/>
      <c r="BU855" s="15"/>
      <c r="BV855" s="15"/>
      <c r="BW855" s="15"/>
      <c r="BX855" s="15"/>
      <c r="BY855" s="15"/>
      <c r="BZ855" s="15"/>
      <c r="CA855" s="8"/>
      <c r="CB855" s="8"/>
      <c r="CC855" s="8"/>
      <c r="CD855" s="8"/>
      <c r="CE855" s="8"/>
      <c r="CF855" s="8"/>
      <c r="CG855" s="8"/>
      <c r="CH855" s="8"/>
      <c r="CI855" s="8"/>
      <c r="CJ855" s="8"/>
      <c r="CK855" s="8"/>
      <c r="CL855" s="8"/>
      <c r="CM855" s="15"/>
      <c r="CN855" s="15"/>
      <c r="CO855" s="15"/>
      <c r="CP855" s="15"/>
    </row>
    <row r="856" ht="14.25" customHeight="1">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c r="BC856" s="15"/>
      <c r="BD856" s="15"/>
      <c r="BE856" s="15"/>
      <c r="BF856" s="15"/>
      <c r="BG856" s="15"/>
      <c r="BH856" s="15"/>
      <c r="BI856" s="15"/>
      <c r="BJ856" s="15"/>
      <c r="BK856" s="15"/>
      <c r="BL856" s="15"/>
      <c r="BM856" s="15"/>
      <c r="BN856" s="15"/>
      <c r="BO856" s="15"/>
      <c r="BP856" s="15"/>
      <c r="BQ856" s="15"/>
      <c r="BR856" s="15"/>
      <c r="BS856" s="15"/>
      <c r="BT856" s="15"/>
      <c r="BU856" s="15"/>
      <c r="BV856" s="15"/>
      <c r="BW856" s="15"/>
      <c r="BX856" s="15"/>
      <c r="BY856" s="15"/>
      <c r="BZ856" s="15"/>
      <c r="CA856" s="8"/>
      <c r="CB856" s="8"/>
      <c r="CC856" s="8"/>
      <c r="CD856" s="8"/>
      <c r="CE856" s="8"/>
      <c r="CF856" s="8"/>
      <c r="CG856" s="8"/>
      <c r="CH856" s="8"/>
      <c r="CI856" s="8"/>
      <c r="CJ856" s="8"/>
      <c r="CK856" s="8"/>
      <c r="CL856" s="8"/>
      <c r="CM856" s="15"/>
      <c r="CN856" s="15"/>
      <c r="CO856" s="15"/>
      <c r="CP856" s="15"/>
    </row>
    <row r="857" ht="14.25" customHeight="1">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c r="AA857" s="15"/>
      <c r="AB857" s="15"/>
      <c r="AC857" s="15"/>
      <c r="AD857" s="15"/>
      <c r="AE857" s="15"/>
      <c r="AF857" s="15"/>
      <c r="AG857" s="15"/>
      <c r="AH857" s="15"/>
      <c r="AI857" s="15"/>
      <c r="AJ857" s="15"/>
      <c r="AK857" s="15"/>
      <c r="AL857" s="15"/>
      <c r="AM857" s="15"/>
      <c r="AN857" s="15"/>
      <c r="AO857" s="15"/>
      <c r="AP857" s="15"/>
      <c r="AQ857" s="15"/>
      <c r="AR857" s="15"/>
      <c r="AS857" s="15"/>
      <c r="AT857" s="15"/>
      <c r="AU857" s="15"/>
      <c r="AV857" s="15"/>
      <c r="AW857" s="15"/>
      <c r="AX857" s="15"/>
      <c r="AY857" s="15"/>
      <c r="AZ857" s="15"/>
      <c r="BA857" s="15"/>
      <c r="BB857" s="15"/>
      <c r="BC857" s="15"/>
      <c r="BD857" s="15"/>
      <c r="BE857" s="15"/>
      <c r="BF857" s="15"/>
      <c r="BG857" s="15"/>
      <c r="BH857" s="15"/>
      <c r="BI857" s="15"/>
      <c r="BJ857" s="15"/>
      <c r="BK857" s="15"/>
      <c r="BL857" s="15"/>
      <c r="BM857" s="15"/>
      <c r="BN857" s="15"/>
      <c r="BO857" s="15"/>
      <c r="BP857" s="15"/>
      <c r="BQ857" s="15"/>
      <c r="BR857" s="15"/>
      <c r="BS857" s="15"/>
      <c r="BT857" s="15"/>
      <c r="BU857" s="15"/>
      <c r="BV857" s="15"/>
      <c r="BW857" s="15"/>
      <c r="BX857" s="15"/>
      <c r="BY857" s="15"/>
      <c r="BZ857" s="15"/>
      <c r="CA857" s="8"/>
      <c r="CB857" s="8"/>
      <c r="CC857" s="8"/>
      <c r="CD857" s="8"/>
      <c r="CE857" s="8"/>
      <c r="CF857" s="8"/>
      <c r="CG857" s="8"/>
      <c r="CH857" s="8"/>
      <c r="CI857" s="8"/>
      <c r="CJ857" s="8"/>
      <c r="CK857" s="8"/>
      <c r="CL857" s="8"/>
      <c r="CM857" s="15"/>
      <c r="CN857" s="15"/>
      <c r="CO857" s="15"/>
      <c r="CP857" s="15"/>
    </row>
    <row r="858" ht="14.25" customHeight="1">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c r="BC858" s="15"/>
      <c r="BD858" s="15"/>
      <c r="BE858" s="15"/>
      <c r="BF858" s="15"/>
      <c r="BG858" s="15"/>
      <c r="BH858" s="15"/>
      <c r="BI858" s="15"/>
      <c r="BJ858" s="15"/>
      <c r="BK858" s="15"/>
      <c r="BL858" s="15"/>
      <c r="BM858" s="15"/>
      <c r="BN858" s="15"/>
      <c r="BO858" s="15"/>
      <c r="BP858" s="15"/>
      <c r="BQ858" s="15"/>
      <c r="BR858" s="15"/>
      <c r="BS858" s="15"/>
      <c r="BT858" s="15"/>
      <c r="BU858" s="15"/>
      <c r="BV858" s="15"/>
      <c r="BW858" s="15"/>
      <c r="BX858" s="15"/>
      <c r="BY858" s="15"/>
      <c r="BZ858" s="15"/>
      <c r="CA858" s="8"/>
      <c r="CB858" s="8"/>
      <c r="CC858" s="8"/>
      <c r="CD858" s="8"/>
      <c r="CE858" s="8"/>
      <c r="CF858" s="8"/>
      <c r="CG858" s="8"/>
      <c r="CH858" s="8"/>
      <c r="CI858" s="8"/>
      <c r="CJ858" s="8"/>
      <c r="CK858" s="8"/>
      <c r="CL858" s="8"/>
      <c r="CM858" s="15"/>
      <c r="CN858" s="15"/>
      <c r="CO858" s="15"/>
      <c r="CP858" s="15"/>
    </row>
    <row r="859" ht="14.25" customHeight="1">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c r="AA859" s="15"/>
      <c r="AB859" s="15"/>
      <c r="AC859" s="15"/>
      <c r="AD859" s="15"/>
      <c r="AE859" s="15"/>
      <c r="AF859" s="15"/>
      <c r="AG859" s="15"/>
      <c r="AH859" s="15"/>
      <c r="AI859" s="15"/>
      <c r="AJ859" s="15"/>
      <c r="AK859" s="15"/>
      <c r="AL859" s="15"/>
      <c r="AM859" s="15"/>
      <c r="AN859" s="15"/>
      <c r="AO859" s="15"/>
      <c r="AP859" s="15"/>
      <c r="AQ859" s="15"/>
      <c r="AR859" s="15"/>
      <c r="AS859" s="15"/>
      <c r="AT859" s="15"/>
      <c r="AU859" s="15"/>
      <c r="AV859" s="15"/>
      <c r="AW859" s="15"/>
      <c r="AX859" s="15"/>
      <c r="AY859" s="15"/>
      <c r="AZ859" s="15"/>
      <c r="BA859" s="15"/>
      <c r="BB859" s="15"/>
      <c r="BC859" s="15"/>
      <c r="BD859" s="15"/>
      <c r="BE859" s="15"/>
      <c r="BF859" s="15"/>
      <c r="BG859" s="15"/>
      <c r="BH859" s="15"/>
      <c r="BI859" s="15"/>
      <c r="BJ859" s="15"/>
      <c r="BK859" s="15"/>
      <c r="BL859" s="15"/>
      <c r="BM859" s="15"/>
      <c r="BN859" s="15"/>
      <c r="BO859" s="15"/>
      <c r="BP859" s="15"/>
      <c r="BQ859" s="15"/>
      <c r="BR859" s="15"/>
      <c r="BS859" s="15"/>
      <c r="BT859" s="15"/>
      <c r="BU859" s="15"/>
      <c r="BV859" s="15"/>
      <c r="BW859" s="15"/>
      <c r="BX859" s="15"/>
      <c r="BY859" s="15"/>
      <c r="BZ859" s="15"/>
      <c r="CA859" s="8"/>
      <c r="CB859" s="8"/>
      <c r="CC859" s="8"/>
      <c r="CD859" s="8"/>
      <c r="CE859" s="8"/>
      <c r="CF859" s="8"/>
      <c r="CG859" s="8"/>
      <c r="CH859" s="8"/>
      <c r="CI859" s="8"/>
      <c r="CJ859" s="8"/>
      <c r="CK859" s="8"/>
      <c r="CL859" s="8"/>
      <c r="CM859" s="15"/>
      <c r="CN859" s="15"/>
      <c r="CO859" s="15"/>
      <c r="CP859" s="15"/>
    </row>
    <row r="860" ht="14.25" customHeight="1">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c r="BC860" s="15"/>
      <c r="BD860" s="15"/>
      <c r="BE860" s="15"/>
      <c r="BF860" s="15"/>
      <c r="BG860" s="15"/>
      <c r="BH860" s="15"/>
      <c r="BI860" s="15"/>
      <c r="BJ860" s="15"/>
      <c r="BK860" s="15"/>
      <c r="BL860" s="15"/>
      <c r="BM860" s="15"/>
      <c r="BN860" s="15"/>
      <c r="BO860" s="15"/>
      <c r="BP860" s="15"/>
      <c r="BQ860" s="15"/>
      <c r="BR860" s="15"/>
      <c r="BS860" s="15"/>
      <c r="BT860" s="15"/>
      <c r="BU860" s="15"/>
      <c r="BV860" s="15"/>
      <c r="BW860" s="15"/>
      <c r="BX860" s="15"/>
      <c r="BY860" s="15"/>
      <c r="BZ860" s="15"/>
      <c r="CA860" s="8"/>
      <c r="CB860" s="8"/>
      <c r="CC860" s="8"/>
      <c r="CD860" s="8"/>
      <c r="CE860" s="8"/>
      <c r="CF860" s="8"/>
      <c r="CG860" s="8"/>
      <c r="CH860" s="8"/>
      <c r="CI860" s="8"/>
      <c r="CJ860" s="8"/>
      <c r="CK860" s="8"/>
      <c r="CL860" s="8"/>
      <c r="CM860" s="15"/>
      <c r="CN860" s="15"/>
      <c r="CO860" s="15"/>
      <c r="CP860" s="15"/>
    </row>
    <row r="861" ht="14.25" customHeight="1">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c r="AA861" s="15"/>
      <c r="AB861" s="15"/>
      <c r="AC861" s="15"/>
      <c r="AD861" s="15"/>
      <c r="AE861" s="15"/>
      <c r="AF861" s="15"/>
      <c r="AG861" s="15"/>
      <c r="AH861" s="15"/>
      <c r="AI861" s="15"/>
      <c r="AJ861" s="15"/>
      <c r="AK861" s="15"/>
      <c r="AL861" s="15"/>
      <c r="AM861" s="15"/>
      <c r="AN861" s="15"/>
      <c r="AO861" s="15"/>
      <c r="AP861" s="15"/>
      <c r="AQ861" s="15"/>
      <c r="AR861" s="15"/>
      <c r="AS861" s="15"/>
      <c r="AT861" s="15"/>
      <c r="AU861" s="15"/>
      <c r="AV861" s="15"/>
      <c r="AW861" s="15"/>
      <c r="AX861" s="15"/>
      <c r="AY861" s="15"/>
      <c r="AZ861" s="15"/>
      <c r="BA861" s="15"/>
      <c r="BB861" s="15"/>
      <c r="BC861" s="15"/>
      <c r="BD861" s="15"/>
      <c r="BE861" s="15"/>
      <c r="BF861" s="15"/>
      <c r="BG861" s="15"/>
      <c r="BH861" s="15"/>
      <c r="BI861" s="15"/>
      <c r="BJ861" s="15"/>
      <c r="BK861" s="15"/>
      <c r="BL861" s="15"/>
      <c r="BM861" s="15"/>
      <c r="BN861" s="15"/>
      <c r="BO861" s="15"/>
      <c r="BP861" s="15"/>
      <c r="BQ861" s="15"/>
      <c r="BR861" s="15"/>
      <c r="BS861" s="15"/>
      <c r="BT861" s="15"/>
      <c r="BU861" s="15"/>
      <c r="BV861" s="15"/>
      <c r="BW861" s="15"/>
      <c r="BX861" s="15"/>
      <c r="BY861" s="15"/>
      <c r="BZ861" s="15"/>
      <c r="CA861" s="8"/>
      <c r="CB861" s="8"/>
      <c r="CC861" s="8"/>
      <c r="CD861" s="8"/>
      <c r="CE861" s="8"/>
      <c r="CF861" s="8"/>
      <c r="CG861" s="8"/>
      <c r="CH861" s="8"/>
      <c r="CI861" s="8"/>
      <c r="CJ861" s="8"/>
      <c r="CK861" s="8"/>
      <c r="CL861" s="8"/>
      <c r="CM861" s="15"/>
      <c r="CN861" s="15"/>
      <c r="CO861" s="15"/>
      <c r="CP861" s="15"/>
    </row>
    <row r="862" ht="14.25" customHeight="1">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c r="BC862" s="15"/>
      <c r="BD862" s="15"/>
      <c r="BE862" s="15"/>
      <c r="BF862" s="15"/>
      <c r="BG862" s="15"/>
      <c r="BH862" s="15"/>
      <c r="BI862" s="15"/>
      <c r="BJ862" s="15"/>
      <c r="BK862" s="15"/>
      <c r="BL862" s="15"/>
      <c r="BM862" s="15"/>
      <c r="BN862" s="15"/>
      <c r="BO862" s="15"/>
      <c r="BP862" s="15"/>
      <c r="BQ862" s="15"/>
      <c r="BR862" s="15"/>
      <c r="BS862" s="15"/>
      <c r="BT862" s="15"/>
      <c r="BU862" s="15"/>
      <c r="BV862" s="15"/>
      <c r="BW862" s="15"/>
      <c r="BX862" s="15"/>
      <c r="BY862" s="15"/>
      <c r="BZ862" s="15"/>
      <c r="CA862" s="8"/>
      <c r="CB862" s="8"/>
      <c r="CC862" s="8"/>
      <c r="CD862" s="8"/>
      <c r="CE862" s="8"/>
      <c r="CF862" s="8"/>
      <c r="CG862" s="8"/>
      <c r="CH862" s="8"/>
      <c r="CI862" s="8"/>
      <c r="CJ862" s="8"/>
      <c r="CK862" s="8"/>
      <c r="CL862" s="8"/>
      <c r="CM862" s="15"/>
      <c r="CN862" s="15"/>
      <c r="CO862" s="15"/>
      <c r="CP862" s="15"/>
    </row>
    <row r="863" ht="14.25" customHeight="1">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c r="AA863" s="15"/>
      <c r="AB863" s="15"/>
      <c r="AC863" s="15"/>
      <c r="AD863" s="15"/>
      <c r="AE863" s="15"/>
      <c r="AF863" s="15"/>
      <c r="AG863" s="15"/>
      <c r="AH863" s="15"/>
      <c r="AI863" s="15"/>
      <c r="AJ863" s="15"/>
      <c r="AK863" s="15"/>
      <c r="AL863" s="15"/>
      <c r="AM863" s="15"/>
      <c r="AN863" s="15"/>
      <c r="AO863" s="15"/>
      <c r="AP863" s="15"/>
      <c r="AQ863" s="15"/>
      <c r="AR863" s="15"/>
      <c r="AS863" s="15"/>
      <c r="AT863" s="15"/>
      <c r="AU863" s="15"/>
      <c r="AV863" s="15"/>
      <c r="AW863" s="15"/>
      <c r="AX863" s="15"/>
      <c r="AY863" s="15"/>
      <c r="AZ863" s="15"/>
      <c r="BA863" s="15"/>
      <c r="BB863" s="15"/>
      <c r="BC863" s="15"/>
      <c r="BD863" s="15"/>
      <c r="BE863" s="15"/>
      <c r="BF863" s="15"/>
      <c r="BG863" s="15"/>
      <c r="BH863" s="15"/>
      <c r="BI863" s="15"/>
      <c r="BJ863" s="15"/>
      <c r="BK863" s="15"/>
      <c r="BL863" s="15"/>
      <c r="BM863" s="15"/>
      <c r="BN863" s="15"/>
      <c r="BO863" s="15"/>
      <c r="BP863" s="15"/>
      <c r="BQ863" s="15"/>
      <c r="BR863" s="15"/>
      <c r="BS863" s="15"/>
      <c r="BT863" s="15"/>
      <c r="BU863" s="15"/>
      <c r="BV863" s="15"/>
      <c r="BW863" s="15"/>
      <c r="BX863" s="15"/>
      <c r="BY863" s="15"/>
      <c r="BZ863" s="15"/>
      <c r="CA863" s="8"/>
      <c r="CB863" s="8"/>
      <c r="CC863" s="8"/>
      <c r="CD863" s="8"/>
      <c r="CE863" s="8"/>
      <c r="CF863" s="8"/>
      <c r="CG863" s="8"/>
      <c r="CH863" s="8"/>
      <c r="CI863" s="8"/>
      <c r="CJ863" s="8"/>
      <c r="CK863" s="8"/>
      <c r="CL863" s="8"/>
      <c r="CM863" s="15"/>
      <c r="CN863" s="15"/>
      <c r="CO863" s="15"/>
      <c r="CP863" s="15"/>
    </row>
    <row r="864" ht="14.25" customHeight="1">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c r="BC864" s="15"/>
      <c r="BD864" s="15"/>
      <c r="BE864" s="15"/>
      <c r="BF864" s="15"/>
      <c r="BG864" s="15"/>
      <c r="BH864" s="15"/>
      <c r="BI864" s="15"/>
      <c r="BJ864" s="15"/>
      <c r="BK864" s="15"/>
      <c r="BL864" s="15"/>
      <c r="BM864" s="15"/>
      <c r="BN864" s="15"/>
      <c r="BO864" s="15"/>
      <c r="BP864" s="15"/>
      <c r="BQ864" s="15"/>
      <c r="BR864" s="15"/>
      <c r="BS864" s="15"/>
      <c r="BT864" s="15"/>
      <c r="BU864" s="15"/>
      <c r="BV864" s="15"/>
      <c r="BW864" s="15"/>
      <c r="BX864" s="15"/>
      <c r="BY864" s="15"/>
      <c r="BZ864" s="15"/>
      <c r="CA864" s="8"/>
      <c r="CB864" s="8"/>
      <c r="CC864" s="8"/>
      <c r="CD864" s="8"/>
      <c r="CE864" s="8"/>
      <c r="CF864" s="8"/>
      <c r="CG864" s="8"/>
      <c r="CH864" s="8"/>
      <c r="CI864" s="8"/>
      <c r="CJ864" s="8"/>
      <c r="CK864" s="8"/>
      <c r="CL864" s="8"/>
      <c r="CM864" s="15"/>
      <c r="CN864" s="15"/>
      <c r="CO864" s="15"/>
      <c r="CP864" s="15"/>
    </row>
    <row r="865" ht="14.25" customHeight="1">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c r="AA865" s="15"/>
      <c r="AB865" s="15"/>
      <c r="AC865" s="15"/>
      <c r="AD865" s="15"/>
      <c r="AE865" s="15"/>
      <c r="AF865" s="15"/>
      <c r="AG865" s="15"/>
      <c r="AH865" s="15"/>
      <c r="AI865" s="15"/>
      <c r="AJ865" s="15"/>
      <c r="AK865" s="15"/>
      <c r="AL865" s="15"/>
      <c r="AM865" s="15"/>
      <c r="AN865" s="15"/>
      <c r="AO865" s="15"/>
      <c r="AP865" s="15"/>
      <c r="AQ865" s="15"/>
      <c r="AR865" s="15"/>
      <c r="AS865" s="15"/>
      <c r="AT865" s="15"/>
      <c r="AU865" s="15"/>
      <c r="AV865" s="15"/>
      <c r="AW865" s="15"/>
      <c r="AX865" s="15"/>
      <c r="AY865" s="15"/>
      <c r="AZ865" s="15"/>
      <c r="BA865" s="15"/>
      <c r="BB865" s="15"/>
      <c r="BC865" s="15"/>
      <c r="BD865" s="15"/>
      <c r="BE865" s="15"/>
      <c r="BF865" s="15"/>
      <c r="BG865" s="15"/>
      <c r="BH865" s="15"/>
      <c r="BI865" s="15"/>
      <c r="BJ865" s="15"/>
      <c r="BK865" s="15"/>
      <c r="BL865" s="15"/>
      <c r="BM865" s="15"/>
      <c r="BN865" s="15"/>
      <c r="BO865" s="15"/>
      <c r="BP865" s="15"/>
      <c r="BQ865" s="15"/>
      <c r="BR865" s="15"/>
      <c r="BS865" s="15"/>
      <c r="BT865" s="15"/>
      <c r="BU865" s="15"/>
      <c r="BV865" s="15"/>
      <c r="BW865" s="15"/>
      <c r="BX865" s="15"/>
      <c r="BY865" s="15"/>
      <c r="BZ865" s="15"/>
      <c r="CA865" s="8"/>
      <c r="CB865" s="8"/>
      <c r="CC865" s="8"/>
      <c r="CD865" s="8"/>
      <c r="CE865" s="8"/>
      <c r="CF865" s="8"/>
      <c r="CG865" s="8"/>
      <c r="CH865" s="8"/>
      <c r="CI865" s="8"/>
      <c r="CJ865" s="8"/>
      <c r="CK865" s="8"/>
      <c r="CL865" s="8"/>
      <c r="CM865" s="15"/>
      <c r="CN865" s="15"/>
      <c r="CO865" s="15"/>
      <c r="CP865" s="15"/>
    </row>
    <row r="866" ht="14.25" customHeight="1">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c r="BC866" s="15"/>
      <c r="BD866" s="15"/>
      <c r="BE866" s="15"/>
      <c r="BF866" s="15"/>
      <c r="BG866" s="15"/>
      <c r="BH866" s="15"/>
      <c r="BI866" s="15"/>
      <c r="BJ866" s="15"/>
      <c r="BK866" s="15"/>
      <c r="BL866" s="15"/>
      <c r="BM866" s="15"/>
      <c r="BN866" s="15"/>
      <c r="BO866" s="15"/>
      <c r="BP866" s="15"/>
      <c r="BQ866" s="15"/>
      <c r="BR866" s="15"/>
      <c r="BS866" s="15"/>
      <c r="BT866" s="15"/>
      <c r="BU866" s="15"/>
      <c r="BV866" s="15"/>
      <c r="BW866" s="15"/>
      <c r="BX866" s="15"/>
      <c r="BY866" s="15"/>
      <c r="BZ866" s="15"/>
      <c r="CA866" s="8"/>
      <c r="CB866" s="8"/>
      <c r="CC866" s="8"/>
      <c r="CD866" s="8"/>
      <c r="CE866" s="8"/>
      <c r="CF866" s="8"/>
      <c r="CG866" s="8"/>
      <c r="CH866" s="8"/>
      <c r="CI866" s="8"/>
      <c r="CJ866" s="8"/>
      <c r="CK866" s="8"/>
      <c r="CL866" s="8"/>
      <c r="CM866" s="15"/>
      <c r="CN866" s="15"/>
      <c r="CO866" s="15"/>
      <c r="CP866" s="15"/>
    </row>
    <row r="867" ht="14.25" customHeight="1">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c r="AA867" s="15"/>
      <c r="AB867" s="15"/>
      <c r="AC867" s="15"/>
      <c r="AD867" s="15"/>
      <c r="AE867" s="15"/>
      <c r="AF867" s="15"/>
      <c r="AG867" s="15"/>
      <c r="AH867" s="15"/>
      <c r="AI867" s="15"/>
      <c r="AJ867" s="15"/>
      <c r="AK867" s="15"/>
      <c r="AL867" s="15"/>
      <c r="AM867" s="15"/>
      <c r="AN867" s="15"/>
      <c r="AO867" s="15"/>
      <c r="AP867" s="15"/>
      <c r="AQ867" s="15"/>
      <c r="AR867" s="15"/>
      <c r="AS867" s="15"/>
      <c r="AT867" s="15"/>
      <c r="AU867" s="15"/>
      <c r="AV867" s="15"/>
      <c r="AW867" s="15"/>
      <c r="AX867" s="15"/>
      <c r="AY867" s="15"/>
      <c r="AZ867" s="15"/>
      <c r="BA867" s="15"/>
      <c r="BB867" s="15"/>
      <c r="BC867" s="15"/>
      <c r="BD867" s="15"/>
      <c r="BE867" s="15"/>
      <c r="BF867" s="15"/>
      <c r="BG867" s="15"/>
      <c r="BH867" s="15"/>
      <c r="BI867" s="15"/>
      <c r="BJ867" s="15"/>
      <c r="BK867" s="15"/>
      <c r="BL867" s="15"/>
      <c r="BM867" s="15"/>
      <c r="BN867" s="15"/>
      <c r="BO867" s="15"/>
      <c r="BP867" s="15"/>
      <c r="BQ867" s="15"/>
      <c r="BR867" s="15"/>
      <c r="BS867" s="15"/>
      <c r="BT867" s="15"/>
      <c r="BU867" s="15"/>
      <c r="BV867" s="15"/>
      <c r="BW867" s="15"/>
      <c r="BX867" s="15"/>
      <c r="BY867" s="15"/>
      <c r="BZ867" s="15"/>
      <c r="CA867" s="8"/>
      <c r="CB867" s="8"/>
      <c r="CC867" s="8"/>
      <c r="CD867" s="8"/>
      <c r="CE867" s="8"/>
      <c r="CF867" s="8"/>
      <c r="CG867" s="8"/>
      <c r="CH867" s="8"/>
      <c r="CI867" s="8"/>
      <c r="CJ867" s="8"/>
      <c r="CK867" s="8"/>
      <c r="CL867" s="8"/>
      <c r="CM867" s="15"/>
      <c r="CN867" s="15"/>
      <c r="CO867" s="15"/>
      <c r="CP867" s="15"/>
    </row>
    <row r="868" ht="14.25" customHeight="1">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c r="BC868" s="15"/>
      <c r="BD868" s="15"/>
      <c r="BE868" s="15"/>
      <c r="BF868" s="15"/>
      <c r="BG868" s="15"/>
      <c r="BH868" s="15"/>
      <c r="BI868" s="15"/>
      <c r="BJ868" s="15"/>
      <c r="BK868" s="15"/>
      <c r="BL868" s="15"/>
      <c r="BM868" s="15"/>
      <c r="BN868" s="15"/>
      <c r="BO868" s="15"/>
      <c r="BP868" s="15"/>
      <c r="BQ868" s="15"/>
      <c r="BR868" s="15"/>
      <c r="BS868" s="15"/>
      <c r="BT868" s="15"/>
      <c r="BU868" s="15"/>
      <c r="BV868" s="15"/>
      <c r="BW868" s="15"/>
      <c r="BX868" s="15"/>
      <c r="BY868" s="15"/>
      <c r="BZ868" s="15"/>
      <c r="CA868" s="8"/>
      <c r="CB868" s="8"/>
      <c r="CC868" s="8"/>
      <c r="CD868" s="8"/>
      <c r="CE868" s="8"/>
      <c r="CF868" s="8"/>
      <c r="CG868" s="8"/>
      <c r="CH868" s="8"/>
      <c r="CI868" s="8"/>
      <c r="CJ868" s="8"/>
      <c r="CK868" s="8"/>
      <c r="CL868" s="8"/>
      <c r="CM868" s="15"/>
      <c r="CN868" s="15"/>
      <c r="CO868" s="15"/>
      <c r="CP868" s="15"/>
    </row>
    <row r="869" ht="14.25" customHeight="1">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c r="AA869" s="15"/>
      <c r="AB869" s="15"/>
      <c r="AC869" s="15"/>
      <c r="AD869" s="15"/>
      <c r="AE869" s="15"/>
      <c r="AF869" s="15"/>
      <c r="AG869" s="15"/>
      <c r="AH869" s="15"/>
      <c r="AI869" s="15"/>
      <c r="AJ869" s="15"/>
      <c r="AK869" s="15"/>
      <c r="AL869" s="15"/>
      <c r="AM869" s="15"/>
      <c r="AN869" s="15"/>
      <c r="AO869" s="15"/>
      <c r="AP869" s="15"/>
      <c r="AQ869" s="15"/>
      <c r="AR869" s="15"/>
      <c r="AS869" s="15"/>
      <c r="AT869" s="15"/>
      <c r="AU869" s="15"/>
      <c r="AV869" s="15"/>
      <c r="AW869" s="15"/>
      <c r="AX869" s="15"/>
      <c r="AY869" s="15"/>
      <c r="AZ869" s="15"/>
      <c r="BA869" s="15"/>
      <c r="BB869" s="15"/>
      <c r="BC869" s="15"/>
      <c r="BD869" s="15"/>
      <c r="BE869" s="15"/>
      <c r="BF869" s="15"/>
      <c r="BG869" s="15"/>
      <c r="BH869" s="15"/>
      <c r="BI869" s="15"/>
      <c r="BJ869" s="15"/>
      <c r="BK869" s="15"/>
      <c r="BL869" s="15"/>
      <c r="BM869" s="15"/>
      <c r="BN869" s="15"/>
      <c r="BO869" s="15"/>
      <c r="BP869" s="15"/>
      <c r="BQ869" s="15"/>
      <c r="BR869" s="15"/>
      <c r="BS869" s="15"/>
      <c r="BT869" s="15"/>
      <c r="BU869" s="15"/>
      <c r="BV869" s="15"/>
      <c r="BW869" s="15"/>
      <c r="BX869" s="15"/>
      <c r="BY869" s="15"/>
      <c r="BZ869" s="15"/>
      <c r="CA869" s="8"/>
      <c r="CB869" s="8"/>
      <c r="CC869" s="8"/>
      <c r="CD869" s="8"/>
      <c r="CE869" s="8"/>
      <c r="CF869" s="8"/>
      <c r="CG869" s="8"/>
      <c r="CH869" s="8"/>
      <c r="CI869" s="8"/>
      <c r="CJ869" s="8"/>
      <c r="CK869" s="8"/>
      <c r="CL869" s="8"/>
      <c r="CM869" s="15"/>
      <c r="CN869" s="15"/>
      <c r="CO869" s="15"/>
      <c r="CP869" s="15"/>
    </row>
    <row r="870" ht="14.25" customHeight="1">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c r="BC870" s="15"/>
      <c r="BD870" s="15"/>
      <c r="BE870" s="15"/>
      <c r="BF870" s="15"/>
      <c r="BG870" s="15"/>
      <c r="BH870" s="15"/>
      <c r="BI870" s="15"/>
      <c r="BJ870" s="15"/>
      <c r="BK870" s="15"/>
      <c r="BL870" s="15"/>
      <c r="BM870" s="15"/>
      <c r="BN870" s="15"/>
      <c r="BO870" s="15"/>
      <c r="BP870" s="15"/>
      <c r="BQ870" s="15"/>
      <c r="BR870" s="15"/>
      <c r="BS870" s="15"/>
      <c r="BT870" s="15"/>
      <c r="BU870" s="15"/>
      <c r="BV870" s="15"/>
      <c r="BW870" s="15"/>
      <c r="BX870" s="15"/>
      <c r="BY870" s="15"/>
      <c r="BZ870" s="15"/>
      <c r="CA870" s="8"/>
      <c r="CB870" s="8"/>
      <c r="CC870" s="8"/>
      <c r="CD870" s="8"/>
      <c r="CE870" s="8"/>
      <c r="CF870" s="8"/>
      <c r="CG870" s="8"/>
      <c r="CH870" s="8"/>
      <c r="CI870" s="8"/>
      <c r="CJ870" s="8"/>
      <c r="CK870" s="8"/>
      <c r="CL870" s="8"/>
      <c r="CM870" s="15"/>
      <c r="CN870" s="15"/>
      <c r="CO870" s="15"/>
      <c r="CP870" s="15"/>
    </row>
    <row r="871" ht="14.25" customHeight="1">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c r="AA871" s="15"/>
      <c r="AB871" s="15"/>
      <c r="AC871" s="15"/>
      <c r="AD871" s="15"/>
      <c r="AE871" s="15"/>
      <c r="AF871" s="15"/>
      <c r="AG871" s="15"/>
      <c r="AH871" s="15"/>
      <c r="AI871" s="15"/>
      <c r="AJ871" s="15"/>
      <c r="AK871" s="15"/>
      <c r="AL871" s="15"/>
      <c r="AM871" s="15"/>
      <c r="AN871" s="15"/>
      <c r="AO871" s="15"/>
      <c r="AP871" s="15"/>
      <c r="AQ871" s="15"/>
      <c r="AR871" s="15"/>
      <c r="AS871" s="15"/>
      <c r="AT871" s="15"/>
      <c r="AU871" s="15"/>
      <c r="AV871" s="15"/>
      <c r="AW871" s="15"/>
      <c r="AX871" s="15"/>
      <c r="AY871" s="15"/>
      <c r="AZ871" s="15"/>
      <c r="BA871" s="15"/>
      <c r="BB871" s="15"/>
      <c r="BC871" s="15"/>
      <c r="BD871" s="15"/>
      <c r="BE871" s="15"/>
      <c r="BF871" s="15"/>
      <c r="BG871" s="15"/>
      <c r="BH871" s="15"/>
      <c r="BI871" s="15"/>
      <c r="BJ871" s="15"/>
      <c r="BK871" s="15"/>
      <c r="BL871" s="15"/>
      <c r="BM871" s="15"/>
      <c r="BN871" s="15"/>
      <c r="BO871" s="15"/>
      <c r="BP871" s="15"/>
      <c r="BQ871" s="15"/>
      <c r="BR871" s="15"/>
      <c r="BS871" s="15"/>
      <c r="BT871" s="15"/>
      <c r="BU871" s="15"/>
      <c r="BV871" s="15"/>
      <c r="BW871" s="15"/>
      <c r="BX871" s="15"/>
      <c r="BY871" s="15"/>
      <c r="BZ871" s="15"/>
      <c r="CA871" s="8"/>
      <c r="CB871" s="8"/>
      <c r="CC871" s="8"/>
      <c r="CD871" s="8"/>
      <c r="CE871" s="8"/>
      <c r="CF871" s="8"/>
      <c r="CG871" s="8"/>
      <c r="CH871" s="8"/>
      <c r="CI871" s="8"/>
      <c r="CJ871" s="8"/>
      <c r="CK871" s="8"/>
      <c r="CL871" s="8"/>
      <c r="CM871" s="15"/>
      <c r="CN871" s="15"/>
      <c r="CO871" s="15"/>
      <c r="CP871" s="15"/>
    </row>
    <row r="872" ht="14.25" customHeight="1">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c r="BC872" s="15"/>
      <c r="BD872" s="15"/>
      <c r="BE872" s="15"/>
      <c r="BF872" s="15"/>
      <c r="BG872" s="15"/>
      <c r="BH872" s="15"/>
      <c r="BI872" s="15"/>
      <c r="BJ872" s="15"/>
      <c r="BK872" s="15"/>
      <c r="BL872" s="15"/>
      <c r="BM872" s="15"/>
      <c r="BN872" s="15"/>
      <c r="BO872" s="15"/>
      <c r="BP872" s="15"/>
      <c r="BQ872" s="15"/>
      <c r="BR872" s="15"/>
      <c r="BS872" s="15"/>
      <c r="BT872" s="15"/>
      <c r="BU872" s="15"/>
      <c r="BV872" s="15"/>
      <c r="BW872" s="15"/>
      <c r="BX872" s="15"/>
      <c r="BY872" s="15"/>
      <c r="BZ872" s="15"/>
      <c r="CA872" s="8"/>
      <c r="CB872" s="8"/>
      <c r="CC872" s="8"/>
      <c r="CD872" s="8"/>
      <c r="CE872" s="8"/>
      <c r="CF872" s="8"/>
      <c r="CG872" s="8"/>
      <c r="CH872" s="8"/>
      <c r="CI872" s="8"/>
      <c r="CJ872" s="8"/>
      <c r="CK872" s="8"/>
      <c r="CL872" s="8"/>
      <c r="CM872" s="15"/>
      <c r="CN872" s="15"/>
      <c r="CO872" s="15"/>
      <c r="CP872" s="15"/>
    </row>
    <row r="873" ht="14.25" customHeight="1">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c r="AA873" s="15"/>
      <c r="AB873" s="15"/>
      <c r="AC873" s="15"/>
      <c r="AD873" s="15"/>
      <c r="AE873" s="15"/>
      <c r="AF873" s="15"/>
      <c r="AG873" s="15"/>
      <c r="AH873" s="15"/>
      <c r="AI873" s="15"/>
      <c r="AJ873" s="15"/>
      <c r="AK873" s="15"/>
      <c r="AL873" s="15"/>
      <c r="AM873" s="15"/>
      <c r="AN873" s="15"/>
      <c r="AO873" s="15"/>
      <c r="AP873" s="15"/>
      <c r="AQ873" s="15"/>
      <c r="AR873" s="15"/>
      <c r="AS873" s="15"/>
      <c r="AT873" s="15"/>
      <c r="AU873" s="15"/>
      <c r="AV873" s="15"/>
      <c r="AW873" s="15"/>
      <c r="AX873" s="15"/>
      <c r="AY873" s="15"/>
      <c r="AZ873" s="15"/>
      <c r="BA873" s="15"/>
      <c r="BB873" s="15"/>
      <c r="BC873" s="15"/>
      <c r="BD873" s="15"/>
      <c r="BE873" s="15"/>
      <c r="BF873" s="15"/>
      <c r="BG873" s="15"/>
      <c r="BH873" s="15"/>
      <c r="BI873" s="15"/>
      <c r="BJ873" s="15"/>
      <c r="BK873" s="15"/>
      <c r="BL873" s="15"/>
      <c r="BM873" s="15"/>
      <c r="BN873" s="15"/>
      <c r="BO873" s="15"/>
      <c r="BP873" s="15"/>
      <c r="BQ873" s="15"/>
      <c r="BR873" s="15"/>
      <c r="BS873" s="15"/>
      <c r="BT873" s="15"/>
      <c r="BU873" s="15"/>
      <c r="BV873" s="15"/>
      <c r="BW873" s="15"/>
      <c r="BX873" s="15"/>
      <c r="BY873" s="15"/>
      <c r="BZ873" s="15"/>
      <c r="CA873" s="8"/>
      <c r="CB873" s="8"/>
      <c r="CC873" s="8"/>
      <c r="CD873" s="8"/>
      <c r="CE873" s="8"/>
      <c r="CF873" s="8"/>
      <c r="CG873" s="8"/>
      <c r="CH873" s="8"/>
      <c r="CI873" s="8"/>
      <c r="CJ873" s="8"/>
      <c r="CK873" s="8"/>
      <c r="CL873" s="8"/>
      <c r="CM873" s="15"/>
      <c r="CN873" s="15"/>
      <c r="CO873" s="15"/>
      <c r="CP873" s="15"/>
    </row>
    <row r="874" ht="14.25" customHeight="1">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c r="AA874" s="15"/>
      <c r="AB874" s="15"/>
      <c r="AC874" s="15"/>
      <c r="AD874" s="15"/>
      <c r="AE874" s="15"/>
      <c r="AF874" s="15"/>
      <c r="AG874" s="15"/>
      <c r="AH874" s="15"/>
      <c r="AI874" s="15"/>
      <c r="AJ874" s="15"/>
      <c r="AK874" s="15"/>
      <c r="AL874" s="15"/>
      <c r="AM874" s="15"/>
      <c r="AN874" s="15"/>
      <c r="AO874" s="15"/>
      <c r="AP874" s="15"/>
      <c r="AQ874" s="15"/>
      <c r="AR874" s="15"/>
      <c r="AS874" s="15"/>
      <c r="AT874" s="15"/>
      <c r="AU874" s="15"/>
      <c r="AV874" s="15"/>
      <c r="AW874" s="15"/>
      <c r="AX874" s="15"/>
      <c r="AY874" s="15"/>
      <c r="AZ874" s="15"/>
      <c r="BA874" s="15"/>
      <c r="BB874" s="15"/>
      <c r="BC874" s="15"/>
      <c r="BD874" s="15"/>
      <c r="BE874" s="15"/>
      <c r="BF874" s="15"/>
      <c r="BG874" s="15"/>
      <c r="BH874" s="15"/>
      <c r="BI874" s="15"/>
      <c r="BJ874" s="15"/>
      <c r="BK874" s="15"/>
      <c r="BL874" s="15"/>
      <c r="BM874" s="15"/>
      <c r="BN874" s="15"/>
      <c r="BO874" s="15"/>
      <c r="BP874" s="15"/>
      <c r="BQ874" s="15"/>
      <c r="BR874" s="15"/>
      <c r="BS874" s="15"/>
      <c r="BT874" s="15"/>
      <c r="BU874" s="15"/>
      <c r="BV874" s="15"/>
      <c r="BW874" s="15"/>
      <c r="BX874" s="15"/>
      <c r="BY874" s="15"/>
      <c r="BZ874" s="15"/>
      <c r="CA874" s="8"/>
      <c r="CB874" s="8"/>
      <c r="CC874" s="8"/>
      <c r="CD874" s="8"/>
      <c r="CE874" s="8"/>
      <c r="CF874" s="8"/>
      <c r="CG874" s="8"/>
      <c r="CH874" s="8"/>
      <c r="CI874" s="8"/>
      <c r="CJ874" s="8"/>
      <c r="CK874" s="8"/>
      <c r="CL874" s="8"/>
      <c r="CM874" s="15"/>
      <c r="CN874" s="15"/>
      <c r="CO874" s="15"/>
      <c r="CP874" s="15"/>
    </row>
    <row r="875" ht="14.25" customHeight="1">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c r="AA875" s="15"/>
      <c r="AB875" s="15"/>
      <c r="AC875" s="15"/>
      <c r="AD875" s="15"/>
      <c r="AE875" s="15"/>
      <c r="AF875" s="15"/>
      <c r="AG875" s="15"/>
      <c r="AH875" s="15"/>
      <c r="AI875" s="15"/>
      <c r="AJ875" s="15"/>
      <c r="AK875" s="15"/>
      <c r="AL875" s="15"/>
      <c r="AM875" s="15"/>
      <c r="AN875" s="15"/>
      <c r="AO875" s="15"/>
      <c r="AP875" s="15"/>
      <c r="AQ875" s="15"/>
      <c r="AR875" s="15"/>
      <c r="AS875" s="15"/>
      <c r="AT875" s="15"/>
      <c r="AU875" s="15"/>
      <c r="AV875" s="15"/>
      <c r="AW875" s="15"/>
      <c r="AX875" s="15"/>
      <c r="AY875" s="15"/>
      <c r="AZ875" s="15"/>
      <c r="BA875" s="15"/>
      <c r="BB875" s="15"/>
      <c r="BC875" s="15"/>
      <c r="BD875" s="15"/>
      <c r="BE875" s="15"/>
      <c r="BF875" s="15"/>
      <c r="BG875" s="15"/>
      <c r="BH875" s="15"/>
      <c r="BI875" s="15"/>
      <c r="BJ875" s="15"/>
      <c r="BK875" s="15"/>
      <c r="BL875" s="15"/>
      <c r="BM875" s="15"/>
      <c r="BN875" s="15"/>
      <c r="BO875" s="15"/>
      <c r="BP875" s="15"/>
      <c r="BQ875" s="15"/>
      <c r="BR875" s="15"/>
      <c r="BS875" s="15"/>
      <c r="BT875" s="15"/>
      <c r="BU875" s="15"/>
      <c r="BV875" s="15"/>
      <c r="BW875" s="15"/>
      <c r="BX875" s="15"/>
      <c r="BY875" s="15"/>
      <c r="BZ875" s="15"/>
      <c r="CA875" s="8"/>
      <c r="CB875" s="8"/>
      <c r="CC875" s="8"/>
      <c r="CD875" s="8"/>
      <c r="CE875" s="8"/>
      <c r="CF875" s="8"/>
      <c r="CG875" s="8"/>
      <c r="CH875" s="8"/>
      <c r="CI875" s="8"/>
      <c r="CJ875" s="8"/>
      <c r="CK875" s="8"/>
      <c r="CL875" s="8"/>
      <c r="CM875" s="15"/>
      <c r="CN875" s="15"/>
      <c r="CO875" s="15"/>
      <c r="CP875" s="15"/>
    </row>
    <row r="876" ht="14.25" customHeight="1">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c r="AA876" s="15"/>
      <c r="AB876" s="15"/>
      <c r="AC876" s="15"/>
      <c r="AD876" s="15"/>
      <c r="AE876" s="15"/>
      <c r="AF876" s="15"/>
      <c r="AG876" s="15"/>
      <c r="AH876" s="15"/>
      <c r="AI876" s="15"/>
      <c r="AJ876" s="15"/>
      <c r="AK876" s="15"/>
      <c r="AL876" s="15"/>
      <c r="AM876" s="15"/>
      <c r="AN876" s="15"/>
      <c r="AO876" s="15"/>
      <c r="AP876" s="15"/>
      <c r="AQ876" s="15"/>
      <c r="AR876" s="15"/>
      <c r="AS876" s="15"/>
      <c r="AT876" s="15"/>
      <c r="AU876" s="15"/>
      <c r="AV876" s="15"/>
      <c r="AW876" s="15"/>
      <c r="AX876" s="15"/>
      <c r="AY876" s="15"/>
      <c r="AZ876" s="15"/>
      <c r="BA876" s="15"/>
      <c r="BB876" s="15"/>
      <c r="BC876" s="15"/>
      <c r="BD876" s="15"/>
      <c r="BE876" s="15"/>
      <c r="BF876" s="15"/>
      <c r="BG876" s="15"/>
      <c r="BH876" s="15"/>
      <c r="BI876" s="15"/>
      <c r="BJ876" s="15"/>
      <c r="BK876" s="15"/>
      <c r="BL876" s="15"/>
      <c r="BM876" s="15"/>
      <c r="BN876" s="15"/>
      <c r="BO876" s="15"/>
      <c r="BP876" s="15"/>
      <c r="BQ876" s="15"/>
      <c r="BR876" s="15"/>
      <c r="BS876" s="15"/>
      <c r="BT876" s="15"/>
      <c r="BU876" s="15"/>
      <c r="BV876" s="15"/>
      <c r="BW876" s="15"/>
      <c r="BX876" s="15"/>
      <c r="BY876" s="15"/>
      <c r="BZ876" s="15"/>
      <c r="CA876" s="8"/>
      <c r="CB876" s="8"/>
      <c r="CC876" s="8"/>
      <c r="CD876" s="8"/>
      <c r="CE876" s="8"/>
      <c r="CF876" s="8"/>
      <c r="CG876" s="8"/>
      <c r="CH876" s="8"/>
      <c r="CI876" s="8"/>
      <c r="CJ876" s="8"/>
      <c r="CK876" s="8"/>
      <c r="CL876" s="8"/>
      <c r="CM876" s="15"/>
      <c r="CN876" s="15"/>
      <c r="CO876" s="15"/>
      <c r="CP876" s="15"/>
    </row>
    <row r="877" ht="14.25" customHeight="1">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c r="AA877" s="15"/>
      <c r="AB877" s="15"/>
      <c r="AC877" s="15"/>
      <c r="AD877" s="15"/>
      <c r="AE877" s="15"/>
      <c r="AF877" s="15"/>
      <c r="AG877" s="15"/>
      <c r="AH877" s="15"/>
      <c r="AI877" s="15"/>
      <c r="AJ877" s="15"/>
      <c r="AK877" s="15"/>
      <c r="AL877" s="15"/>
      <c r="AM877" s="15"/>
      <c r="AN877" s="15"/>
      <c r="AO877" s="15"/>
      <c r="AP877" s="15"/>
      <c r="AQ877" s="15"/>
      <c r="AR877" s="15"/>
      <c r="AS877" s="15"/>
      <c r="AT877" s="15"/>
      <c r="AU877" s="15"/>
      <c r="AV877" s="15"/>
      <c r="AW877" s="15"/>
      <c r="AX877" s="15"/>
      <c r="AY877" s="15"/>
      <c r="AZ877" s="15"/>
      <c r="BA877" s="15"/>
      <c r="BB877" s="15"/>
      <c r="BC877" s="15"/>
      <c r="BD877" s="15"/>
      <c r="BE877" s="15"/>
      <c r="BF877" s="15"/>
      <c r="BG877" s="15"/>
      <c r="BH877" s="15"/>
      <c r="BI877" s="15"/>
      <c r="BJ877" s="15"/>
      <c r="BK877" s="15"/>
      <c r="BL877" s="15"/>
      <c r="BM877" s="15"/>
      <c r="BN877" s="15"/>
      <c r="BO877" s="15"/>
      <c r="BP877" s="15"/>
      <c r="BQ877" s="15"/>
      <c r="BR877" s="15"/>
      <c r="BS877" s="15"/>
      <c r="BT877" s="15"/>
      <c r="BU877" s="15"/>
      <c r="BV877" s="15"/>
      <c r="BW877" s="15"/>
      <c r="BX877" s="15"/>
      <c r="BY877" s="15"/>
      <c r="BZ877" s="15"/>
      <c r="CA877" s="8"/>
      <c r="CB877" s="8"/>
      <c r="CC877" s="8"/>
      <c r="CD877" s="8"/>
      <c r="CE877" s="8"/>
      <c r="CF877" s="8"/>
      <c r="CG877" s="8"/>
      <c r="CH877" s="8"/>
      <c r="CI877" s="8"/>
      <c r="CJ877" s="8"/>
      <c r="CK877" s="8"/>
      <c r="CL877" s="8"/>
      <c r="CM877" s="15"/>
      <c r="CN877" s="15"/>
      <c r="CO877" s="15"/>
      <c r="CP877" s="15"/>
    </row>
    <row r="878" ht="14.25" customHeight="1">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c r="BC878" s="15"/>
      <c r="BD878" s="15"/>
      <c r="BE878" s="15"/>
      <c r="BF878" s="15"/>
      <c r="BG878" s="15"/>
      <c r="BH878" s="15"/>
      <c r="BI878" s="15"/>
      <c r="BJ878" s="15"/>
      <c r="BK878" s="15"/>
      <c r="BL878" s="15"/>
      <c r="BM878" s="15"/>
      <c r="BN878" s="15"/>
      <c r="BO878" s="15"/>
      <c r="BP878" s="15"/>
      <c r="BQ878" s="15"/>
      <c r="BR878" s="15"/>
      <c r="BS878" s="15"/>
      <c r="BT878" s="15"/>
      <c r="BU878" s="15"/>
      <c r="BV878" s="15"/>
      <c r="BW878" s="15"/>
      <c r="BX878" s="15"/>
      <c r="BY878" s="15"/>
      <c r="BZ878" s="15"/>
      <c r="CA878" s="8"/>
      <c r="CB878" s="8"/>
      <c r="CC878" s="8"/>
      <c r="CD878" s="8"/>
      <c r="CE878" s="8"/>
      <c r="CF878" s="8"/>
      <c r="CG878" s="8"/>
      <c r="CH878" s="8"/>
      <c r="CI878" s="8"/>
      <c r="CJ878" s="8"/>
      <c r="CK878" s="8"/>
      <c r="CL878" s="8"/>
      <c r="CM878" s="15"/>
      <c r="CN878" s="15"/>
      <c r="CO878" s="15"/>
      <c r="CP878" s="15"/>
    </row>
    <row r="879" ht="14.25" customHeight="1">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c r="AA879" s="15"/>
      <c r="AB879" s="15"/>
      <c r="AC879" s="15"/>
      <c r="AD879" s="15"/>
      <c r="AE879" s="15"/>
      <c r="AF879" s="15"/>
      <c r="AG879" s="15"/>
      <c r="AH879" s="15"/>
      <c r="AI879" s="15"/>
      <c r="AJ879" s="15"/>
      <c r="AK879" s="15"/>
      <c r="AL879" s="15"/>
      <c r="AM879" s="15"/>
      <c r="AN879" s="15"/>
      <c r="AO879" s="15"/>
      <c r="AP879" s="15"/>
      <c r="AQ879" s="15"/>
      <c r="AR879" s="15"/>
      <c r="AS879" s="15"/>
      <c r="AT879" s="15"/>
      <c r="AU879" s="15"/>
      <c r="AV879" s="15"/>
      <c r="AW879" s="15"/>
      <c r="AX879" s="15"/>
      <c r="AY879" s="15"/>
      <c r="AZ879" s="15"/>
      <c r="BA879" s="15"/>
      <c r="BB879" s="15"/>
      <c r="BC879" s="15"/>
      <c r="BD879" s="15"/>
      <c r="BE879" s="15"/>
      <c r="BF879" s="15"/>
      <c r="BG879" s="15"/>
      <c r="BH879" s="15"/>
      <c r="BI879" s="15"/>
      <c r="BJ879" s="15"/>
      <c r="BK879" s="15"/>
      <c r="BL879" s="15"/>
      <c r="BM879" s="15"/>
      <c r="BN879" s="15"/>
      <c r="BO879" s="15"/>
      <c r="BP879" s="15"/>
      <c r="BQ879" s="15"/>
      <c r="BR879" s="15"/>
      <c r="BS879" s="15"/>
      <c r="BT879" s="15"/>
      <c r="BU879" s="15"/>
      <c r="BV879" s="15"/>
      <c r="BW879" s="15"/>
      <c r="BX879" s="15"/>
      <c r="BY879" s="15"/>
      <c r="BZ879" s="15"/>
      <c r="CA879" s="8"/>
      <c r="CB879" s="8"/>
      <c r="CC879" s="8"/>
      <c r="CD879" s="8"/>
      <c r="CE879" s="8"/>
      <c r="CF879" s="8"/>
      <c r="CG879" s="8"/>
      <c r="CH879" s="8"/>
      <c r="CI879" s="8"/>
      <c r="CJ879" s="8"/>
      <c r="CK879" s="8"/>
      <c r="CL879" s="8"/>
      <c r="CM879" s="15"/>
      <c r="CN879" s="15"/>
      <c r="CO879" s="15"/>
      <c r="CP879" s="15"/>
    </row>
    <row r="880" ht="14.25" customHeight="1">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c r="BC880" s="15"/>
      <c r="BD880" s="15"/>
      <c r="BE880" s="15"/>
      <c r="BF880" s="15"/>
      <c r="BG880" s="15"/>
      <c r="BH880" s="15"/>
      <c r="BI880" s="15"/>
      <c r="BJ880" s="15"/>
      <c r="BK880" s="15"/>
      <c r="BL880" s="15"/>
      <c r="BM880" s="15"/>
      <c r="BN880" s="15"/>
      <c r="BO880" s="15"/>
      <c r="BP880" s="15"/>
      <c r="BQ880" s="15"/>
      <c r="BR880" s="15"/>
      <c r="BS880" s="15"/>
      <c r="BT880" s="15"/>
      <c r="BU880" s="15"/>
      <c r="BV880" s="15"/>
      <c r="BW880" s="15"/>
      <c r="BX880" s="15"/>
      <c r="BY880" s="15"/>
      <c r="BZ880" s="15"/>
      <c r="CA880" s="8"/>
      <c r="CB880" s="8"/>
      <c r="CC880" s="8"/>
      <c r="CD880" s="8"/>
      <c r="CE880" s="8"/>
      <c r="CF880" s="8"/>
      <c r="CG880" s="8"/>
      <c r="CH880" s="8"/>
      <c r="CI880" s="8"/>
      <c r="CJ880" s="8"/>
      <c r="CK880" s="8"/>
      <c r="CL880" s="8"/>
      <c r="CM880" s="15"/>
      <c r="CN880" s="15"/>
      <c r="CO880" s="15"/>
      <c r="CP880" s="15"/>
    </row>
    <row r="881" ht="14.25" customHeight="1">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c r="AA881" s="15"/>
      <c r="AB881" s="15"/>
      <c r="AC881" s="15"/>
      <c r="AD881" s="15"/>
      <c r="AE881" s="15"/>
      <c r="AF881" s="15"/>
      <c r="AG881" s="15"/>
      <c r="AH881" s="15"/>
      <c r="AI881" s="15"/>
      <c r="AJ881" s="15"/>
      <c r="AK881" s="15"/>
      <c r="AL881" s="15"/>
      <c r="AM881" s="15"/>
      <c r="AN881" s="15"/>
      <c r="AO881" s="15"/>
      <c r="AP881" s="15"/>
      <c r="AQ881" s="15"/>
      <c r="AR881" s="15"/>
      <c r="AS881" s="15"/>
      <c r="AT881" s="15"/>
      <c r="AU881" s="15"/>
      <c r="AV881" s="15"/>
      <c r="AW881" s="15"/>
      <c r="AX881" s="15"/>
      <c r="AY881" s="15"/>
      <c r="AZ881" s="15"/>
      <c r="BA881" s="15"/>
      <c r="BB881" s="15"/>
      <c r="BC881" s="15"/>
      <c r="BD881" s="15"/>
      <c r="BE881" s="15"/>
      <c r="BF881" s="15"/>
      <c r="BG881" s="15"/>
      <c r="BH881" s="15"/>
      <c r="BI881" s="15"/>
      <c r="BJ881" s="15"/>
      <c r="BK881" s="15"/>
      <c r="BL881" s="15"/>
      <c r="BM881" s="15"/>
      <c r="BN881" s="15"/>
      <c r="BO881" s="15"/>
      <c r="BP881" s="15"/>
      <c r="BQ881" s="15"/>
      <c r="BR881" s="15"/>
      <c r="BS881" s="15"/>
      <c r="BT881" s="15"/>
      <c r="BU881" s="15"/>
      <c r="BV881" s="15"/>
      <c r="BW881" s="15"/>
      <c r="BX881" s="15"/>
      <c r="BY881" s="15"/>
      <c r="BZ881" s="15"/>
      <c r="CA881" s="8"/>
      <c r="CB881" s="8"/>
      <c r="CC881" s="8"/>
      <c r="CD881" s="8"/>
      <c r="CE881" s="8"/>
      <c r="CF881" s="8"/>
      <c r="CG881" s="8"/>
      <c r="CH881" s="8"/>
      <c r="CI881" s="8"/>
      <c r="CJ881" s="8"/>
      <c r="CK881" s="8"/>
      <c r="CL881" s="8"/>
      <c r="CM881" s="15"/>
      <c r="CN881" s="15"/>
      <c r="CO881" s="15"/>
      <c r="CP881" s="15"/>
    </row>
    <row r="882" ht="14.25" customHeight="1">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c r="BC882" s="15"/>
      <c r="BD882" s="15"/>
      <c r="BE882" s="15"/>
      <c r="BF882" s="15"/>
      <c r="BG882" s="15"/>
      <c r="BH882" s="15"/>
      <c r="BI882" s="15"/>
      <c r="BJ882" s="15"/>
      <c r="BK882" s="15"/>
      <c r="BL882" s="15"/>
      <c r="BM882" s="15"/>
      <c r="BN882" s="15"/>
      <c r="BO882" s="15"/>
      <c r="BP882" s="15"/>
      <c r="BQ882" s="15"/>
      <c r="BR882" s="15"/>
      <c r="BS882" s="15"/>
      <c r="BT882" s="15"/>
      <c r="BU882" s="15"/>
      <c r="BV882" s="15"/>
      <c r="BW882" s="15"/>
      <c r="BX882" s="15"/>
      <c r="BY882" s="15"/>
      <c r="BZ882" s="15"/>
      <c r="CA882" s="8"/>
      <c r="CB882" s="8"/>
      <c r="CC882" s="8"/>
      <c r="CD882" s="8"/>
      <c r="CE882" s="8"/>
      <c r="CF882" s="8"/>
      <c r="CG882" s="8"/>
      <c r="CH882" s="8"/>
      <c r="CI882" s="8"/>
      <c r="CJ882" s="8"/>
      <c r="CK882" s="8"/>
      <c r="CL882" s="8"/>
      <c r="CM882" s="15"/>
      <c r="CN882" s="15"/>
      <c r="CO882" s="15"/>
      <c r="CP882" s="15"/>
    </row>
    <row r="883" ht="14.25" customHeight="1">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c r="AA883" s="15"/>
      <c r="AB883" s="15"/>
      <c r="AC883" s="15"/>
      <c r="AD883" s="15"/>
      <c r="AE883" s="15"/>
      <c r="AF883" s="15"/>
      <c r="AG883" s="15"/>
      <c r="AH883" s="15"/>
      <c r="AI883" s="15"/>
      <c r="AJ883" s="15"/>
      <c r="AK883" s="15"/>
      <c r="AL883" s="15"/>
      <c r="AM883" s="15"/>
      <c r="AN883" s="15"/>
      <c r="AO883" s="15"/>
      <c r="AP883" s="15"/>
      <c r="AQ883" s="15"/>
      <c r="AR883" s="15"/>
      <c r="AS883" s="15"/>
      <c r="AT883" s="15"/>
      <c r="AU883" s="15"/>
      <c r="AV883" s="15"/>
      <c r="AW883" s="15"/>
      <c r="AX883" s="15"/>
      <c r="AY883" s="15"/>
      <c r="AZ883" s="15"/>
      <c r="BA883" s="15"/>
      <c r="BB883" s="15"/>
      <c r="BC883" s="15"/>
      <c r="BD883" s="15"/>
      <c r="BE883" s="15"/>
      <c r="BF883" s="15"/>
      <c r="BG883" s="15"/>
      <c r="BH883" s="15"/>
      <c r="BI883" s="15"/>
      <c r="BJ883" s="15"/>
      <c r="BK883" s="15"/>
      <c r="BL883" s="15"/>
      <c r="BM883" s="15"/>
      <c r="BN883" s="15"/>
      <c r="BO883" s="15"/>
      <c r="BP883" s="15"/>
      <c r="BQ883" s="15"/>
      <c r="BR883" s="15"/>
      <c r="BS883" s="15"/>
      <c r="BT883" s="15"/>
      <c r="BU883" s="15"/>
      <c r="BV883" s="15"/>
      <c r="BW883" s="15"/>
      <c r="BX883" s="15"/>
      <c r="BY883" s="15"/>
      <c r="BZ883" s="15"/>
      <c r="CA883" s="8"/>
      <c r="CB883" s="8"/>
      <c r="CC883" s="8"/>
      <c r="CD883" s="8"/>
      <c r="CE883" s="8"/>
      <c r="CF883" s="8"/>
      <c r="CG883" s="8"/>
      <c r="CH883" s="8"/>
      <c r="CI883" s="8"/>
      <c r="CJ883" s="8"/>
      <c r="CK883" s="8"/>
      <c r="CL883" s="8"/>
      <c r="CM883" s="15"/>
      <c r="CN883" s="15"/>
      <c r="CO883" s="15"/>
      <c r="CP883" s="15"/>
    </row>
    <row r="884" ht="14.25" customHeight="1">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c r="BC884" s="15"/>
      <c r="BD884" s="15"/>
      <c r="BE884" s="15"/>
      <c r="BF884" s="15"/>
      <c r="BG884" s="15"/>
      <c r="BH884" s="15"/>
      <c r="BI884" s="15"/>
      <c r="BJ884" s="15"/>
      <c r="BK884" s="15"/>
      <c r="BL884" s="15"/>
      <c r="BM884" s="15"/>
      <c r="BN884" s="15"/>
      <c r="BO884" s="15"/>
      <c r="BP884" s="15"/>
      <c r="BQ884" s="15"/>
      <c r="BR884" s="15"/>
      <c r="BS884" s="15"/>
      <c r="BT884" s="15"/>
      <c r="BU884" s="15"/>
      <c r="BV884" s="15"/>
      <c r="BW884" s="15"/>
      <c r="BX884" s="15"/>
      <c r="BY884" s="15"/>
      <c r="BZ884" s="15"/>
      <c r="CA884" s="8"/>
      <c r="CB884" s="8"/>
      <c r="CC884" s="8"/>
      <c r="CD884" s="8"/>
      <c r="CE884" s="8"/>
      <c r="CF884" s="8"/>
      <c r="CG884" s="8"/>
      <c r="CH884" s="8"/>
      <c r="CI884" s="8"/>
      <c r="CJ884" s="8"/>
      <c r="CK884" s="8"/>
      <c r="CL884" s="8"/>
      <c r="CM884" s="15"/>
      <c r="CN884" s="15"/>
      <c r="CO884" s="15"/>
      <c r="CP884" s="15"/>
    </row>
    <row r="885" ht="14.25" customHeight="1">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c r="AA885" s="15"/>
      <c r="AB885" s="15"/>
      <c r="AC885" s="15"/>
      <c r="AD885" s="15"/>
      <c r="AE885" s="15"/>
      <c r="AF885" s="15"/>
      <c r="AG885" s="15"/>
      <c r="AH885" s="15"/>
      <c r="AI885" s="15"/>
      <c r="AJ885" s="15"/>
      <c r="AK885" s="15"/>
      <c r="AL885" s="15"/>
      <c r="AM885" s="15"/>
      <c r="AN885" s="15"/>
      <c r="AO885" s="15"/>
      <c r="AP885" s="15"/>
      <c r="AQ885" s="15"/>
      <c r="AR885" s="15"/>
      <c r="AS885" s="15"/>
      <c r="AT885" s="15"/>
      <c r="AU885" s="15"/>
      <c r="AV885" s="15"/>
      <c r="AW885" s="15"/>
      <c r="AX885" s="15"/>
      <c r="AY885" s="15"/>
      <c r="AZ885" s="15"/>
      <c r="BA885" s="15"/>
      <c r="BB885" s="15"/>
      <c r="BC885" s="15"/>
      <c r="BD885" s="15"/>
      <c r="BE885" s="15"/>
      <c r="BF885" s="15"/>
      <c r="BG885" s="15"/>
      <c r="BH885" s="15"/>
      <c r="BI885" s="15"/>
      <c r="BJ885" s="15"/>
      <c r="BK885" s="15"/>
      <c r="BL885" s="15"/>
      <c r="BM885" s="15"/>
      <c r="BN885" s="15"/>
      <c r="BO885" s="15"/>
      <c r="BP885" s="15"/>
      <c r="BQ885" s="15"/>
      <c r="BR885" s="15"/>
      <c r="BS885" s="15"/>
      <c r="BT885" s="15"/>
      <c r="BU885" s="15"/>
      <c r="BV885" s="15"/>
      <c r="BW885" s="15"/>
      <c r="BX885" s="15"/>
      <c r="BY885" s="15"/>
      <c r="BZ885" s="15"/>
      <c r="CA885" s="8"/>
      <c r="CB885" s="8"/>
      <c r="CC885" s="8"/>
      <c r="CD885" s="8"/>
      <c r="CE885" s="8"/>
      <c r="CF885" s="8"/>
      <c r="CG885" s="8"/>
      <c r="CH885" s="8"/>
      <c r="CI885" s="8"/>
      <c r="CJ885" s="8"/>
      <c r="CK885" s="8"/>
      <c r="CL885" s="8"/>
      <c r="CM885" s="15"/>
      <c r="CN885" s="15"/>
      <c r="CO885" s="15"/>
      <c r="CP885" s="15"/>
    </row>
    <row r="886" ht="14.25" customHeight="1">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c r="BC886" s="15"/>
      <c r="BD886" s="15"/>
      <c r="BE886" s="15"/>
      <c r="BF886" s="15"/>
      <c r="BG886" s="15"/>
      <c r="BH886" s="15"/>
      <c r="BI886" s="15"/>
      <c r="BJ886" s="15"/>
      <c r="BK886" s="15"/>
      <c r="BL886" s="15"/>
      <c r="BM886" s="15"/>
      <c r="BN886" s="15"/>
      <c r="BO886" s="15"/>
      <c r="BP886" s="15"/>
      <c r="BQ886" s="15"/>
      <c r="BR886" s="15"/>
      <c r="BS886" s="15"/>
      <c r="BT886" s="15"/>
      <c r="BU886" s="15"/>
      <c r="BV886" s="15"/>
      <c r="BW886" s="15"/>
      <c r="BX886" s="15"/>
      <c r="BY886" s="15"/>
      <c r="BZ886" s="15"/>
      <c r="CA886" s="8"/>
      <c r="CB886" s="8"/>
      <c r="CC886" s="8"/>
      <c r="CD886" s="8"/>
      <c r="CE886" s="8"/>
      <c r="CF886" s="8"/>
      <c r="CG886" s="8"/>
      <c r="CH886" s="8"/>
      <c r="CI886" s="8"/>
      <c r="CJ886" s="8"/>
      <c r="CK886" s="8"/>
      <c r="CL886" s="8"/>
      <c r="CM886" s="15"/>
      <c r="CN886" s="15"/>
      <c r="CO886" s="15"/>
      <c r="CP886" s="15"/>
    </row>
    <row r="887" ht="14.25" customHeight="1">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c r="AA887" s="15"/>
      <c r="AB887" s="15"/>
      <c r="AC887" s="15"/>
      <c r="AD887" s="15"/>
      <c r="AE887" s="15"/>
      <c r="AF887" s="15"/>
      <c r="AG887" s="15"/>
      <c r="AH887" s="15"/>
      <c r="AI887" s="15"/>
      <c r="AJ887" s="15"/>
      <c r="AK887" s="15"/>
      <c r="AL887" s="15"/>
      <c r="AM887" s="15"/>
      <c r="AN887" s="15"/>
      <c r="AO887" s="15"/>
      <c r="AP887" s="15"/>
      <c r="AQ887" s="15"/>
      <c r="AR887" s="15"/>
      <c r="AS887" s="15"/>
      <c r="AT887" s="15"/>
      <c r="AU887" s="15"/>
      <c r="AV887" s="15"/>
      <c r="AW887" s="15"/>
      <c r="AX887" s="15"/>
      <c r="AY887" s="15"/>
      <c r="AZ887" s="15"/>
      <c r="BA887" s="15"/>
      <c r="BB887" s="15"/>
      <c r="BC887" s="15"/>
      <c r="BD887" s="15"/>
      <c r="BE887" s="15"/>
      <c r="BF887" s="15"/>
      <c r="BG887" s="15"/>
      <c r="BH887" s="15"/>
      <c r="BI887" s="15"/>
      <c r="BJ887" s="15"/>
      <c r="BK887" s="15"/>
      <c r="BL887" s="15"/>
      <c r="BM887" s="15"/>
      <c r="BN887" s="15"/>
      <c r="BO887" s="15"/>
      <c r="BP887" s="15"/>
      <c r="BQ887" s="15"/>
      <c r="BR887" s="15"/>
      <c r="BS887" s="15"/>
      <c r="BT887" s="15"/>
      <c r="BU887" s="15"/>
      <c r="BV887" s="15"/>
      <c r="BW887" s="15"/>
      <c r="BX887" s="15"/>
      <c r="BY887" s="15"/>
      <c r="BZ887" s="15"/>
      <c r="CA887" s="8"/>
      <c r="CB887" s="8"/>
      <c r="CC887" s="8"/>
      <c r="CD887" s="8"/>
      <c r="CE887" s="8"/>
      <c r="CF887" s="8"/>
      <c r="CG887" s="8"/>
      <c r="CH887" s="8"/>
      <c r="CI887" s="8"/>
      <c r="CJ887" s="8"/>
      <c r="CK887" s="8"/>
      <c r="CL887" s="8"/>
      <c r="CM887" s="15"/>
      <c r="CN887" s="15"/>
      <c r="CO887" s="15"/>
      <c r="CP887" s="15"/>
    </row>
    <row r="888" ht="14.25" customHeight="1">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c r="BC888" s="15"/>
      <c r="BD888" s="15"/>
      <c r="BE888" s="15"/>
      <c r="BF888" s="15"/>
      <c r="BG888" s="15"/>
      <c r="BH888" s="15"/>
      <c r="BI888" s="15"/>
      <c r="BJ888" s="15"/>
      <c r="BK888" s="15"/>
      <c r="BL888" s="15"/>
      <c r="BM888" s="15"/>
      <c r="BN888" s="15"/>
      <c r="BO888" s="15"/>
      <c r="BP888" s="15"/>
      <c r="BQ888" s="15"/>
      <c r="BR888" s="15"/>
      <c r="BS888" s="15"/>
      <c r="BT888" s="15"/>
      <c r="BU888" s="15"/>
      <c r="BV888" s="15"/>
      <c r="BW888" s="15"/>
      <c r="BX888" s="15"/>
      <c r="BY888" s="15"/>
      <c r="BZ888" s="15"/>
      <c r="CA888" s="8"/>
      <c r="CB888" s="8"/>
      <c r="CC888" s="8"/>
      <c r="CD888" s="8"/>
      <c r="CE888" s="8"/>
      <c r="CF888" s="8"/>
      <c r="CG888" s="8"/>
      <c r="CH888" s="8"/>
      <c r="CI888" s="8"/>
      <c r="CJ888" s="8"/>
      <c r="CK888" s="8"/>
      <c r="CL888" s="8"/>
      <c r="CM888" s="15"/>
      <c r="CN888" s="15"/>
      <c r="CO888" s="15"/>
      <c r="CP888" s="15"/>
    </row>
    <row r="889" ht="14.25" customHeight="1">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c r="AA889" s="15"/>
      <c r="AB889" s="15"/>
      <c r="AC889" s="15"/>
      <c r="AD889" s="15"/>
      <c r="AE889" s="15"/>
      <c r="AF889" s="15"/>
      <c r="AG889" s="15"/>
      <c r="AH889" s="15"/>
      <c r="AI889" s="15"/>
      <c r="AJ889" s="15"/>
      <c r="AK889" s="15"/>
      <c r="AL889" s="15"/>
      <c r="AM889" s="15"/>
      <c r="AN889" s="15"/>
      <c r="AO889" s="15"/>
      <c r="AP889" s="15"/>
      <c r="AQ889" s="15"/>
      <c r="AR889" s="15"/>
      <c r="AS889" s="15"/>
      <c r="AT889" s="15"/>
      <c r="AU889" s="15"/>
      <c r="AV889" s="15"/>
      <c r="AW889" s="15"/>
      <c r="AX889" s="15"/>
      <c r="AY889" s="15"/>
      <c r="AZ889" s="15"/>
      <c r="BA889" s="15"/>
      <c r="BB889" s="15"/>
      <c r="BC889" s="15"/>
      <c r="BD889" s="15"/>
      <c r="BE889" s="15"/>
      <c r="BF889" s="15"/>
      <c r="BG889" s="15"/>
      <c r="BH889" s="15"/>
      <c r="BI889" s="15"/>
      <c r="BJ889" s="15"/>
      <c r="BK889" s="15"/>
      <c r="BL889" s="15"/>
      <c r="BM889" s="15"/>
      <c r="BN889" s="15"/>
      <c r="BO889" s="15"/>
      <c r="BP889" s="15"/>
      <c r="BQ889" s="15"/>
      <c r="BR889" s="15"/>
      <c r="BS889" s="15"/>
      <c r="BT889" s="15"/>
      <c r="BU889" s="15"/>
      <c r="BV889" s="15"/>
      <c r="BW889" s="15"/>
      <c r="BX889" s="15"/>
      <c r="BY889" s="15"/>
      <c r="BZ889" s="15"/>
      <c r="CA889" s="8"/>
      <c r="CB889" s="8"/>
      <c r="CC889" s="8"/>
      <c r="CD889" s="8"/>
      <c r="CE889" s="8"/>
      <c r="CF889" s="8"/>
      <c r="CG889" s="8"/>
      <c r="CH889" s="8"/>
      <c r="CI889" s="8"/>
      <c r="CJ889" s="8"/>
      <c r="CK889" s="8"/>
      <c r="CL889" s="8"/>
      <c r="CM889" s="15"/>
      <c r="CN889" s="15"/>
      <c r="CO889" s="15"/>
      <c r="CP889" s="15"/>
    </row>
    <row r="890" ht="14.25" customHeight="1">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c r="BC890" s="15"/>
      <c r="BD890" s="15"/>
      <c r="BE890" s="15"/>
      <c r="BF890" s="15"/>
      <c r="BG890" s="15"/>
      <c r="BH890" s="15"/>
      <c r="BI890" s="15"/>
      <c r="BJ890" s="15"/>
      <c r="BK890" s="15"/>
      <c r="BL890" s="15"/>
      <c r="BM890" s="15"/>
      <c r="BN890" s="15"/>
      <c r="BO890" s="15"/>
      <c r="BP890" s="15"/>
      <c r="BQ890" s="15"/>
      <c r="BR890" s="15"/>
      <c r="BS890" s="15"/>
      <c r="BT890" s="15"/>
      <c r="BU890" s="15"/>
      <c r="BV890" s="15"/>
      <c r="BW890" s="15"/>
      <c r="BX890" s="15"/>
      <c r="BY890" s="15"/>
      <c r="BZ890" s="15"/>
      <c r="CA890" s="8"/>
      <c r="CB890" s="8"/>
      <c r="CC890" s="8"/>
      <c r="CD890" s="8"/>
      <c r="CE890" s="8"/>
      <c r="CF890" s="8"/>
      <c r="CG890" s="8"/>
      <c r="CH890" s="8"/>
      <c r="CI890" s="8"/>
      <c r="CJ890" s="8"/>
      <c r="CK890" s="8"/>
      <c r="CL890" s="8"/>
      <c r="CM890" s="15"/>
      <c r="CN890" s="15"/>
      <c r="CO890" s="15"/>
      <c r="CP890" s="15"/>
    </row>
    <row r="891" ht="14.25" customHeight="1">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c r="AA891" s="15"/>
      <c r="AB891" s="15"/>
      <c r="AC891" s="15"/>
      <c r="AD891" s="15"/>
      <c r="AE891" s="15"/>
      <c r="AF891" s="15"/>
      <c r="AG891" s="15"/>
      <c r="AH891" s="15"/>
      <c r="AI891" s="15"/>
      <c r="AJ891" s="15"/>
      <c r="AK891" s="15"/>
      <c r="AL891" s="15"/>
      <c r="AM891" s="15"/>
      <c r="AN891" s="15"/>
      <c r="AO891" s="15"/>
      <c r="AP891" s="15"/>
      <c r="AQ891" s="15"/>
      <c r="AR891" s="15"/>
      <c r="AS891" s="15"/>
      <c r="AT891" s="15"/>
      <c r="AU891" s="15"/>
      <c r="AV891" s="15"/>
      <c r="AW891" s="15"/>
      <c r="AX891" s="15"/>
      <c r="AY891" s="15"/>
      <c r="AZ891" s="15"/>
      <c r="BA891" s="15"/>
      <c r="BB891" s="15"/>
      <c r="BC891" s="15"/>
      <c r="BD891" s="15"/>
      <c r="BE891" s="15"/>
      <c r="BF891" s="15"/>
      <c r="BG891" s="15"/>
      <c r="BH891" s="15"/>
      <c r="BI891" s="15"/>
      <c r="BJ891" s="15"/>
      <c r="BK891" s="15"/>
      <c r="BL891" s="15"/>
      <c r="BM891" s="15"/>
      <c r="BN891" s="15"/>
      <c r="BO891" s="15"/>
      <c r="BP891" s="15"/>
      <c r="BQ891" s="15"/>
      <c r="BR891" s="15"/>
      <c r="BS891" s="15"/>
      <c r="BT891" s="15"/>
      <c r="BU891" s="15"/>
      <c r="BV891" s="15"/>
      <c r="BW891" s="15"/>
      <c r="BX891" s="15"/>
      <c r="BY891" s="15"/>
      <c r="BZ891" s="15"/>
      <c r="CA891" s="8"/>
      <c r="CB891" s="8"/>
      <c r="CC891" s="8"/>
      <c r="CD891" s="8"/>
      <c r="CE891" s="8"/>
      <c r="CF891" s="8"/>
      <c r="CG891" s="8"/>
      <c r="CH891" s="8"/>
      <c r="CI891" s="8"/>
      <c r="CJ891" s="8"/>
      <c r="CK891" s="8"/>
      <c r="CL891" s="8"/>
      <c r="CM891" s="15"/>
      <c r="CN891" s="15"/>
      <c r="CO891" s="15"/>
      <c r="CP891" s="15"/>
    </row>
    <row r="892" ht="14.25" customHeight="1">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c r="BC892" s="15"/>
      <c r="BD892" s="15"/>
      <c r="BE892" s="15"/>
      <c r="BF892" s="15"/>
      <c r="BG892" s="15"/>
      <c r="BH892" s="15"/>
      <c r="BI892" s="15"/>
      <c r="BJ892" s="15"/>
      <c r="BK892" s="15"/>
      <c r="BL892" s="15"/>
      <c r="BM892" s="15"/>
      <c r="BN892" s="15"/>
      <c r="BO892" s="15"/>
      <c r="BP892" s="15"/>
      <c r="BQ892" s="15"/>
      <c r="BR892" s="15"/>
      <c r="BS892" s="15"/>
      <c r="BT892" s="15"/>
      <c r="BU892" s="15"/>
      <c r="BV892" s="15"/>
      <c r="BW892" s="15"/>
      <c r="BX892" s="15"/>
      <c r="BY892" s="15"/>
      <c r="BZ892" s="15"/>
      <c r="CA892" s="8"/>
      <c r="CB892" s="8"/>
      <c r="CC892" s="8"/>
      <c r="CD892" s="8"/>
      <c r="CE892" s="8"/>
      <c r="CF892" s="8"/>
      <c r="CG892" s="8"/>
      <c r="CH892" s="8"/>
      <c r="CI892" s="8"/>
      <c r="CJ892" s="8"/>
      <c r="CK892" s="8"/>
      <c r="CL892" s="8"/>
      <c r="CM892" s="15"/>
      <c r="CN892" s="15"/>
      <c r="CO892" s="15"/>
      <c r="CP892" s="15"/>
    </row>
    <row r="893" ht="14.25" customHeight="1">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c r="AA893" s="15"/>
      <c r="AB893" s="15"/>
      <c r="AC893" s="15"/>
      <c r="AD893" s="15"/>
      <c r="AE893" s="15"/>
      <c r="AF893" s="15"/>
      <c r="AG893" s="15"/>
      <c r="AH893" s="15"/>
      <c r="AI893" s="15"/>
      <c r="AJ893" s="15"/>
      <c r="AK893" s="15"/>
      <c r="AL893" s="15"/>
      <c r="AM893" s="15"/>
      <c r="AN893" s="15"/>
      <c r="AO893" s="15"/>
      <c r="AP893" s="15"/>
      <c r="AQ893" s="15"/>
      <c r="AR893" s="15"/>
      <c r="AS893" s="15"/>
      <c r="AT893" s="15"/>
      <c r="AU893" s="15"/>
      <c r="AV893" s="15"/>
      <c r="AW893" s="15"/>
      <c r="AX893" s="15"/>
      <c r="AY893" s="15"/>
      <c r="AZ893" s="15"/>
      <c r="BA893" s="15"/>
      <c r="BB893" s="15"/>
      <c r="BC893" s="15"/>
      <c r="BD893" s="15"/>
      <c r="BE893" s="15"/>
      <c r="BF893" s="15"/>
      <c r="BG893" s="15"/>
      <c r="BH893" s="15"/>
      <c r="BI893" s="15"/>
      <c r="BJ893" s="15"/>
      <c r="BK893" s="15"/>
      <c r="BL893" s="15"/>
      <c r="BM893" s="15"/>
      <c r="BN893" s="15"/>
      <c r="BO893" s="15"/>
      <c r="BP893" s="15"/>
      <c r="BQ893" s="15"/>
      <c r="BR893" s="15"/>
      <c r="BS893" s="15"/>
      <c r="BT893" s="15"/>
      <c r="BU893" s="15"/>
      <c r="BV893" s="15"/>
      <c r="BW893" s="15"/>
      <c r="BX893" s="15"/>
      <c r="BY893" s="15"/>
      <c r="BZ893" s="15"/>
      <c r="CA893" s="8"/>
      <c r="CB893" s="8"/>
      <c r="CC893" s="8"/>
      <c r="CD893" s="8"/>
      <c r="CE893" s="8"/>
      <c r="CF893" s="8"/>
      <c r="CG893" s="8"/>
      <c r="CH893" s="8"/>
      <c r="CI893" s="8"/>
      <c r="CJ893" s="8"/>
      <c r="CK893" s="8"/>
      <c r="CL893" s="8"/>
      <c r="CM893" s="15"/>
      <c r="CN893" s="15"/>
      <c r="CO893" s="15"/>
      <c r="CP893" s="15"/>
    </row>
    <row r="894" ht="14.25" customHeight="1">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c r="BC894" s="15"/>
      <c r="BD894" s="15"/>
      <c r="BE894" s="15"/>
      <c r="BF894" s="15"/>
      <c r="BG894" s="15"/>
      <c r="BH894" s="15"/>
      <c r="BI894" s="15"/>
      <c r="BJ894" s="15"/>
      <c r="BK894" s="15"/>
      <c r="BL894" s="15"/>
      <c r="BM894" s="15"/>
      <c r="BN894" s="15"/>
      <c r="BO894" s="15"/>
      <c r="BP894" s="15"/>
      <c r="BQ894" s="15"/>
      <c r="BR894" s="15"/>
      <c r="BS894" s="15"/>
      <c r="BT894" s="15"/>
      <c r="BU894" s="15"/>
      <c r="BV894" s="15"/>
      <c r="BW894" s="15"/>
      <c r="BX894" s="15"/>
      <c r="BY894" s="15"/>
      <c r="BZ894" s="15"/>
      <c r="CA894" s="8"/>
      <c r="CB894" s="8"/>
      <c r="CC894" s="8"/>
      <c r="CD894" s="8"/>
      <c r="CE894" s="8"/>
      <c r="CF894" s="8"/>
      <c r="CG894" s="8"/>
      <c r="CH894" s="8"/>
      <c r="CI894" s="8"/>
      <c r="CJ894" s="8"/>
      <c r="CK894" s="8"/>
      <c r="CL894" s="8"/>
      <c r="CM894" s="15"/>
      <c r="CN894" s="15"/>
      <c r="CO894" s="15"/>
      <c r="CP894" s="15"/>
    </row>
    <row r="895" ht="14.25" customHeight="1">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c r="AA895" s="15"/>
      <c r="AB895" s="15"/>
      <c r="AC895" s="15"/>
      <c r="AD895" s="15"/>
      <c r="AE895" s="15"/>
      <c r="AF895" s="15"/>
      <c r="AG895" s="15"/>
      <c r="AH895" s="15"/>
      <c r="AI895" s="15"/>
      <c r="AJ895" s="15"/>
      <c r="AK895" s="15"/>
      <c r="AL895" s="15"/>
      <c r="AM895" s="15"/>
      <c r="AN895" s="15"/>
      <c r="AO895" s="15"/>
      <c r="AP895" s="15"/>
      <c r="AQ895" s="15"/>
      <c r="AR895" s="15"/>
      <c r="AS895" s="15"/>
      <c r="AT895" s="15"/>
      <c r="AU895" s="15"/>
      <c r="AV895" s="15"/>
      <c r="AW895" s="15"/>
      <c r="AX895" s="15"/>
      <c r="AY895" s="15"/>
      <c r="AZ895" s="15"/>
      <c r="BA895" s="15"/>
      <c r="BB895" s="15"/>
      <c r="BC895" s="15"/>
      <c r="BD895" s="15"/>
      <c r="BE895" s="15"/>
      <c r="BF895" s="15"/>
      <c r="BG895" s="15"/>
      <c r="BH895" s="15"/>
      <c r="BI895" s="15"/>
      <c r="BJ895" s="15"/>
      <c r="BK895" s="15"/>
      <c r="BL895" s="15"/>
      <c r="BM895" s="15"/>
      <c r="BN895" s="15"/>
      <c r="BO895" s="15"/>
      <c r="BP895" s="15"/>
      <c r="BQ895" s="15"/>
      <c r="BR895" s="15"/>
      <c r="BS895" s="15"/>
      <c r="BT895" s="15"/>
      <c r="BU895" s="15"/>
      <c r="BV895" s="15"/>
      <c r="BW895" s="15"/>
      <c r="BX895" s="15"/>
      <c r="BY895" s="15"/>
      <c r="BZ895" s="15"/>
      <c r="CA895" s="8"/>
      <c r="CB895" s="8"/>
      <c r="CC895" s="8"/>
      <c r="CD895" s="8"/>
      <c r="CE895" s="8"/>
      <c r="CF895" s="8"/>
      <c r="CG895" s="8"/>
      <c r="CH895" s="8"/>
      <c r="CI895" s="8"/>
      <c r="CJ895" s="8"/>
      <c r="CK895" s="8"/>
      <c r="CL895" s="8"/>
      <c r="CM895" s="15"/>
      <c r="CN895" s="15"/>
      <c r="CO895" s="15"/>
      <c r="CP895" s="15"/>
    </row>
    <row r="896" ht="14.25" customHeight="1">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c r="BC896" s="15"/>
      <c r="BD896" s="15"/>
      <c r="BE896" s="15"/>
      <c r="BF896" s="15"/>
      <c r="BG896" s="15"/>
      <c r="BH896" s="15"/>
      <c r="BI896" s="15"/>
      <c r="BJ896" s="15"/>
      <c r="BK896" s="15"/>
      <c r="BL896" s="15"/>
      <c r="BM896" s="15"/>
      <c r="BN896" s="15"/>
      <c r="BO896" s="15"/>
      <c r="BP896" s="15"/>
      <c r="BQ896" s="15"/>
      <c r="BR896" s="15"/>
      <c r="BS896" s="15"/>
      <c r="BT896" s="15"/>
      <c r="BU896" s="15"/>
      <c r="BV896" s="15"/>
      <c r="BW896" s="15"/>
      <c r="BX896" s="15"/>
      <c r="BY896" s="15"/>
      <c r="BZ896" s="15"/>
      <c r="CA896" s="8"/>
      <c r="CB896" s="8"/>
      <c r="CC896" s="8"/>
      <c r="CD896" s="8"/>
      <c r="CE896" s="8"/>
      <c r="CF896" s="8"/>
      <c r="CG896" s="8"/>
      <c r="CH896" s="8"/>
      <c r="CI896" s="8"/>
      <c r="CJ896" s="8"/>
      <c r="CK896" s="8"/>
      <c r="CL896" s="8"/>
      <c r="CM896" s="15"/>
      <c r="CN896" s="15"/>
      <c r="CO896" s="15"/>
      <c r="CP896" s="15"/>
    </row>
    <row r="897" ht="14.25" customHeight="1">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c r="AA897" s="15"/>
      <c r="AB897" s="15"/>
      <c r="AC897" s="15"/>
      <c r="AD897" s="15"/>
      <c r="AE897" s="15"/>
      <c r="AF897" s="15"/>
      <c r="AG897" s="15"/>
      <c r="AH897" s="15"/>
      <c r="AI897" s="15"/>
      <c r="AJ897" s="15"/>
      <c r="AK897" s="15"/>
      <c r="AL897" s="15"/>
      <c r="AM897" s="15"/>
      <c r="AN897" s="15"/>
      <c r="AO897" s="15"/>
      <c r="AP897" s="15"/>
      <c r="AQ897" s="15"/>
      <c r="AR897" s="15"/>
      <c r="AS897" s="15"/>
      <c r="AT897" s="15"/>
      <c r="AU897" s="15"/>
      <c r="AV897" s="15"/>
      <c r="AW897" s="15"/>
      <c r="AX897" s="15"/>
      <c r="AY897" s="15"/>
      <c r="AZ897" s="15"/>
      <c r="BA897" s="15"/>
      <c r="BB897" s="15"/>
      <c r="BC897" s="15"/>
      <c r="BD897" s="15"/>
      <c r="BE897" s="15"/>
      <c r="BF897" s="15"/>
      <c r="BG897" s="15"/>
      <c r="BH897" s="15"/>
      <c r="BI897" s="15"/>
      <c r="BJ897" s="15"/>
      <c r="BK897" s="15"/>
      <c r="BL897" s="15"/>
      <c r="BM897" s="15"/>
      <c r="BN897" s="15"/>
      <c r="BO897" s="15"/>
      <c r="BP897" s="15"/>
      <c r="BQ897" s="15"/>
      <c r="BR897" s="15"/>
      <c r="BS897" s="15"/>
      <c r="BT897" s="15"/>
      <c r="BU897" s="15"/>
      <c r="BV897" s="15"/>
      <c r="BW897" s="15"/>
      <c r="BX897" s="15"/>
      <c r="BY897" s="15"/>
      <c r="BZ897" s="15"/>
      <c r="CA897" s="8"/>
      <c r="CB897" s="8"/>
      <c r="CC897" s="8"/>
      <c r="CD897" s="8"/>
      <c r="CE897" s="8"/>
      <c r="CF897" s="8"/>
      <c r="CG897" s="8"/>
      <c r="CH897" s="8"/>
      <c r="CI897" s="8"/>
      <c r="CJ897" s="8"/>
      <c r="CK897" s="8"/>
      <c r="CL897" s="8"/>
      <c r="CM897" s="15"/>
      <c r="CN897" s="15"/>
      <c r="CO897" s="15"/>
      <c r="CP897" s="15"/>
    </row>
    <row r="898" ht="14.25" customHeight="1">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c r="BC898" s="15"/>
      <c r="BD898" s="15"/>
      <c r="BE898" s="15"/>
      <c r="BF898" s="15"/>
      <c r="BG898" s="15"/>
      <c r="BH898" s="15"/>
      <c r="BI898" s="15"/>
      <c r="BJ898" s="15"/>
      <c r="BK898" s="15"/>
      <c r="BL898" s="15"/>
      <c r="BM898" s="15"/>
      <c r="BN898" s="15"/>
      <c r="BO898" s="15"/>
      <c r="BP898" s="15"/>
      <c r="BQ898" s="15"/>
      <c r="BR898" s="15"/>
      <c r="BS898" s="15"/>
      <c r="BT898" s="15"/>
      <c r="BU898" s="15"/>
      <c r="BV898" s="15"/>
      <c r="BW898" s="15"/>
      <c r="BX898" s="15"/>
      <c r="BY898" s="15"/>
      <c r="BZ898" s="15"/>
      <c r="CA898" s="8"/>
      <c r="CB898" s="8"/>
      <c r="CC898" s="8"/>
      <c r="CD898" s="8"/>
      <c r="CE898" s="8"/>
      <c r="CF898" s="8"/>
      <c r="CG898" s="8"/>
      <c r="CH898" s="8"/>
      <c r="CI898" s="8"/>
      <c r="CJ898" s="8"/>
      <c r="CK898" s="8"/>
      <c r="CL898" s="8"/>
      <c r="CM898" s="15"/>
      <c r="CN898" s="15"/>
      <c r="CO898" s="15"/>
      <c r="CP898" s="15"/>
    </row>
    <row r="899" ht="14.25" customHeight="1">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c r="AA899" s="15"/>
      <c r="AB899" s="15"/>
      <c r="AC899" s="15"/>
      <c r="AD899" s="15"/>
      <c r="AE899" s="15"/>
      <c r="AF899" s="15"/>
      <c r="AG899" s="15"/>
      <c r="AH899" s="15"/>
      <c r="AI899" s="15"/>
      <c r="AJ899" s="15"/>
      <c r="AK899" s="15"/>
      <c r="AL899" s="15"/>
      <c r="AM899" s="15"/>
      <c r="AN899" s="15"/>
      <c r="AO899" s="15"/>
      <c r="AP899" s="15"/>
      <c r="AQ899" s="15"/>
      <c r="AR899" s="15"/>
      <c r="AS899" s="15"/>
      <c r="AT899" s="15"/>
      <c r="AU899" s="15"/>
      <c r="AV899" s="15"/>
      <c r="AW899" s="15"/>
      <c r="AX899" s="15"/>
      <c r="AY899" s="15"/>
      <c r="AZ899" s="15"/>
      <c r="BA899" s="15"/>
      <c r="BB899" s="15"/>
      <c r="BC899" s="15"/>
      <c r="BD899" s="15"/>
      <c r="BE899" s="15"/>
      <c r="BF899" s="15"/>
      <c r="BG899" s="15"/>
      <c r="BH899" s="15"/>
      <c r="BI899" s="15"/>
      <c r="BJ899" s="15"/>
      <c r="BK899" s="15"/>
      <c r="BL899" s="15"/>
      <c r="BM899" s="15"/>
      <c r="BN899" s="15"/>
      <c r="BO899" s="15"/>
      <c r="BP899" s="15"/>
      <c r="BQ899" s="15"/>
      <c r="BR899" s="15"/>
      <c r="BS899" s="15"/>
      <c r="BT899" s="15"/>
      <c r="BU899" s="15"/>
      <c r="BV899" s="15"/>
      <c r="BW899" s="15"/>
      <c r="BX899" s="15"/>
      <c r="BY899" s="15"/>
      <c r="BZ899" s="15"/>
      <c r="CA899" s="8"/>
      <c r="CB899" s="8"/>
      <c r="CC899" s="8"/>
      <c r="CD899" s="8"/>
      <c r="CE899" s="8"/>
      <c r="CF899" s="8"/>
      <c r="CG899" s="8"/>
      <c r="CH899" s="8"/>
      <c r="CI899" s="8"/>
      <c r="CJ899" s="8"/>
      <c r="CK899" s="8"/>
      <c r="CL899" s="8"/>
      <c r="CM899" s="15"/>
      <c r="CN899" s="15"/>
      <c r="CO899" s="15"/>
      <c r="CP899" s="15"/>
    </row>
    <row r="900" ht="14.25" customHeight="1">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c r="BC900" s="15"/>
      <c r="BD900" s="15"/>
      <c r="BE900" s="15"/>
      <c r="BF900" s="15"/>
      <c r="BG900" s="15"/>
      <c r="BH900" s="15"/>
      <c r="BI900" s="15"/>
      <c r="BJ900" s="15"/>
      <c r="BK900" s="15"/>
      <c r="BL900" s="15"/>
      <c r="BM900" s="15"/>
      <c r="BN900" s="15"/>
      <c r="BO900" s="15"/>
      <c r="BP900" s="15"/>
      <c r="BQ900" s="15"/>
      <c r="BR900" s="15"/>
      <c r="BS900" s="15"/>
      <c r="BT900" s="15"/>
      <c r="BU900" s="15"/>
      <c r="BV900" s="15"/>
      <c r="BW900" s="15"/>
      <c r="BX900" s="15"/>
      <c r="BY900" s="15"/>
      <c r="BZ900" s="15"/>
      <c r="CA900" s="8"/>
      <c r="CB900" s="8"/>
      <c r="CC900" s="8"/>
      <c r="CD900" s="8"/>
      <c r="CE900" s="8"/>
      <c r="CF900" s="8"/>
      <c r="CG900" s="8"/>
      <c r="CH900" s="8"/>
      <c r="CI900" s="8"/>
      <c r="CJ900" s="8"/>
      <c r="CK900" s="8"/>
      <c r="CL900" s="8"/>
      <c r="CM900" s="15"/>
      <c r="CN900" s="15"/>
      <c r="CO900" s="15"/>
      <c r="CP900" s="15"/>
    </row>
    <row r="901" ht="14.25" customHeight="1">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c r="AA901" s="15"/>
      <c r="AB901" s="15"/>
      <c r="AC901" s="15"/>
      <c r="AD901" s="15"/>
      <c r="AE901" s="15"/>
      <c r="AF901" s="15"/>
      <c r="AG901" s="15"/>
      <c r="AH901" s="15"/>
      <c r="AI901" s="15"/>
      <c r="AJ901" s="15"/>
      <c r="AK901" s="15"/>
      <c r="AL901" s="15"/>
      <c r="AM901" s="15"/>
      <c r="AN901" s="15"/>
      <c r="AO901" s="15"/>
      <c r="AP901" s="15"/>
      <c r="AQ901" s="15"/>
      <c r="AR901" s="15"/>
      <c r="AS901" s="15"/>
      <c r="AT901" s="15"/>
      <c r="AU901" s="15"/>
      <c r="AV901" s="15"/>
      <c r="AW901" s="15"/>
      <c r="AX901" s="15"/>
      <c r="AY901" s="15"/>
      <c r="AZ901" s="15"/>
      <c r="BA901" s="15"/>
      <c r="BB901" s="15"/>
      <c r="BC901" s="15"/>
      <c r="BD901" s="15"/>
      <c r="BE901" s="15"/>
      <c r="BF901" s="15"/>
      <c r="BG901" s="15"/>
      <c r="BH901" s="15"/>
      <c r="BI901" s="15"/>
      <c r="BJ901" s="15"/>
      <c r="BK901" s="15"/>
      <c r="BL901" s="15"/>
      <c r="BM901" s="15"/>
      <c r="BN901" s="15"/>
      <c r="BO901" s="15"/>
      <c r="BP901" s="15"/>
      <c r="BQ901" s="15"/>
      <c r="BR901" s="15"/>
      <c r="BS901" s="15"/>
      <c r="BT901" s="15"/>
      <c r="BU901" s="15"/>
      <c r="BV901" s="15"/>
      <c r="BW901" s="15"/>
      <c r="BX901" s="15"/>
      <c r="BY901" s="15"/>
      <c r="BZ901" s="15"/>
      <c r="CA901" s="8"/>
      <c r="CB901" s="8"/>
      <c r="CC901" s="8"/>
      <c r="CD901" s="8"/>
      <c r="CE901" s="8"/>
      <c r="CF901" s="8"/>
      <c r="CG901" s="8"/>
      <c r="CH901" s="8"/>
      <c r="CI901" s="8"/>
      <c r="CJ901" s="8"/>
      <c r="CK901" s="8"/>
      <c r="CL901" s="8"/>
      <c r="CM901" s="15"/>
      <c r="CN901" s="15"/>
      <c r="CO901" s="15"/>
      <c r="CP901" s="15"/>
    </row>
    <row r="902" ht="14.25" customHeight="1">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c r="BC902" s="15"/>
      <c r="BD902" s="15"/>
      <c r="BE902" s="15"/>
      <c r="BF902" s="15"/>
      <c r="BG902" s="15"/>
      <c r="BH902" s="15"/>
      <c r="BI902" s="15"/>
      <c r="BJ902" s="15"/>
      <c r="BK902" s="15"/>
      <c r="BL902" s="15"/>
      <c r="BM902" s="15"/>
      <c r="BN902" s="15"/>
      <c r="BO902" s="15"/>
      <c r="BP902" s="15"/>
      <c r="BQ902" s="15"/>
      <c r="BR902" s="15"/>
      <c r="BS902" s="15"/>
      <c r="BT902" s="15"/>
      <c r="BU902" s="15"/>
      <c r="BV902" s="15"/>
      <c r="BW902" s="15"/>
      <c r="BX902" s="15"/>
      <c r="BY902" s="15"/>
      <c r="BZ902" s="15"/>
      <c r="CA902" s="8"/>
      <c r="CB902" s="8"/>
      <c r="CC902" s="8"/>
      <c r="CD902" s="8"/>
      <c r="CE902" s="8"/>
      <c r="CF902" s="8"/>
      <c r="CG902" s="8"/>
      <c r="CH902" s="8"/>
      <c r="CI902" s="8"/>
      <c r="CJ902" s="8"/>
      <c r="CK902" s="8"/>
      <c r="CL902" s="8"/>
      <c r="CM902" s="15"/>
      <c r="CN902" s="15"/>
      <c r="CO902" s="15"/>
      <c r="CP902" s="15"/>
    </row>
    <row r="903" ht="14.25" customHeight="1">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c r="AA903" s="15"/>
      <c r="AB903" s="15"/>
      <c r="AC903" s="15"/>
      <c r="AD903" s="15"/>
      <c r="AE903" s="15"/>
      <c r="AF903" s="15"/>
      <c r="AG903" s="15"/>
      <c r="AH903" s="15"/>
      <c r="AI903" s="15"/>
      <c r="AJ903" s="15"/>
      <c r="AK903" s="15"/>
      <c r="AL903" s="15"/>
      <c r="AM903" s="15"/>
      <c r="AN903" s="15"/>
      <c r="AO903" s="15"/>
      <c r="AP903" s="15"/>
      <c r="AQ903" s="15"/>
      <c r="AR903" s="15"/>
      <c r="AS903" s="15"/>
      <c r="AT903" s="15"/>
      <c r="AU903" s="15"/>
      <c r="AV903" s="15"/>
      <c r="AW903" s="15"/>
      <c r="AX903" s="15"/>
      <c r="AY903" s="15"/>
      <c r="AZ903" s="15"/>
      <c r="BA903" s="15"/>
      <c r="BB903" s="15"/>
      <c r="BC903" s="15"/>
      <c r="BD903" s="15"/>
      <c r="BE903" s="15"/>
      <c r="BF903" s="15"/>
      <c r="BG903" s="15"/>
      <c r="BH903" s="15"/>
      <c r="BI903" s="15"/>
      <c r="BJ903" s="15"/>
      <c r="BK903" s="15"/>
      <c r="BL903" s="15"/>
      <c r="BM903" s="15"/>
      <c r="BN903" s="15"/>
      <c r="BO903" s="15"/>
      <c r="BP903" s="15"/>
      <c r="BQ903" s="15"/>
      <c r="BR903" s="15"/>
      <c r="BS903" s="15"/>
      <c r="BT903" s="15"/>
      <c r="BU903" s="15"/>
      <c r="BV903" s="15"/>
      <c r="BW903" s="15"/>
      <c r="BX903" s="15"/>
      <c r="BY903" s="15"/>
      <c r="BZ903" s="15"/>
      <c r="CA903" s="8"/>
      <c r="CB903" s="8"/>
      <c r="CC903" s="8"/>
      <c r="CD903" s="8"/>
      <c r="CE903" s="8"/>
      <c r="CF903" s="8"/>
      <c r="CG903" s="8"/>
      <c r="CH903" s="8"/>
      <c r="CI903" s="8"/>
      <c r="CJ903" s="8"/>
      <c r="CK903" s="8"/>
      <c r="CL903" s="8"/>
      <c r="CM903" s="15"/>
      <c r="CN903" s="15"/>
      <c r="CO903" s="15"/>
      <c r="CP903" s="15"/>
    </row>
    <row r="904" ht="14.25" customHeight="1">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c r="BC904" s="15"/>
      <c r="BD904" s="15"/>
      <c r="BE904" s="15"/>
      <c r="BF904" s="15"/>
      <c r="BG904" s="15"/>
      <c r="BH904" s="15"/>
      <c r="BI904" s="15"/>
      <c r="BJ904" s="15"/>
      <c r="BK904" s="15"/>
      <c r="BL904" s="15"/>
      <c r="BM904" s="15"/>
      <c r="BN904" s="15"/>
      <c r="BO904" s="15"/>
      <c r="BP904" s="15"/>
      <c r="BQ904" s="15"/>
      <c r="BR904" s="15"/>
      <c r="BS904" s="15"/>
      <c r="BT904" s="15"/>
      <c r="BU904" s="15"/>
      <c r="BV904" s="15"/>
      <c r="BW904" s="15"/>
      <c r="BX904" s="15"/>
      <c r="BY904" s="15"/>
      <c r="BZ904" s="15"/>
      <c r="CA904" s="8"/>
      <c r="CB904" s="8"/>
      <c r="CC904" s="8"/>
      <c r="CD904" s="8"/>
      <c r="CE904" s="8"/>
      <c r="CF904" s="8"/>
      <c r="CG904" s="8"/>
      <c r="CH904" s="8"/>
      <c r="CI904" s="8"/>
      <c r="CJ904" s="8"/>
      <c r="CK904" s="8"/>
      <c r="CL904" s="8"/>
      <c r="CM904" s="15"/>
      <c r="CN904" s="15"/>
      <c r="CO904" s="15"/>
      <c r="CP904" s="15"/>
    </row>
    <row r="905" ht="14.25" customHeight="1">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c r="AA905" s="15"/>
      <c r="AB905" s="15"/>
      <c r="AC905" s="15"/>
      <c r="AD905" s="15"/>
      <c r="AE905" s="15"/>
      <c r="AF905" s="15"/>
      <c r="AG905" s="15"/>
      <c r="AH905" s="15"/>
      <c r="AI905" s="15"/>
      <c r="AJ905" s="15"/>
      <c r="AK905" s="15"/>
      <c r="AL905" s="15"/>
      <c r="AM905" s="15"/>
      <c r="AN905" s="15"/>
      <c r="AO905" s="15"/>
      <c r="AP905" s="15"/>
      <c r="AQ905" s="15"/>
      <c r="AR905" s="15"/>
      <c r="AS905" s="15"/>
      <c r="AT905" s="15"/>
      <c r="AU905" s="15"/>
      <c r="AV905" s="15"/>
      <c r="AW905" s="15"/>
      <c r="AX905" s="15"/>
      <c r="AY905" s="15"/>
      <c r="AZ905" s="15"/>
      <c r="BA905" s="15"/>
      <c r="BB905" s="15"/>
      <c r="BC905" s="15"/>
      <c r="BD905" s="15"/>
      <c r="BE905" s="15"/>
      <c r="BF905" s="15"/>
      <c r="BG905" s="15"/>
      <c r="BH905" s="15"/>
      <c r="BI905" s="15"/>
      <c r="BJ905" s="15"/>
      <c r="BK905" s="15"/>
      <c r="BL905" s="15"/>
      <c r="BM905" s="15"/>
      <c r="BN905" s="15"/>
      <c r="BO905" s="15"/>
      <c r="BP905" s="15"/>
      <c r="BQ905" s="15"/>
      <c r="BR905" s="15"/>
      <c r="BS905" s="15"/>
      <c r="BT905" s="15"/>
      <c r="BU905" s="15"/>
      <c r="BV905" s="15"/>
      <c r="BW905" s="15"/>
      <c r="BX905" s="15"/>
      <c r="BY905" s="15"/>
      <c r="BZ905" s="15"/>
      <c r="CA905" s="8"/>
      <c r="CB905" s="8"/>
      <c r="CC905" s="8"/>
      <c r="CD905" s="8"/>
      <c r="CE905" s="8"/>
      <c r="CF905" s="8"/>
      <c r="CG905" s="8"/>
      <c r="CH905" s="8"/>
      <c r="CI905" s="8"/>
      <c r="CJ905" s="8"/>
      <c r="CK905" s="8"/>
      <c r="CL905" s="8"/>
      <c r="CM905" s="15"/>
      <c r="CN905" s="15"/>
      <c r="CO905" s="15"/>
      <c r="CP905" s="15"/>
    </row>
    <row r="906" ht="14.25" customHeight="1">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c r="BC906" s="15"/>
      <c r="BD906" s="15"/>
      <c r="BE906" s="15"/>
      <c r="BF906" s="15"/>
      <c r="BG906" s="15"/>
      <c r="BH906" s="15"/>
      <c r="BI906" s="15"/>
      <c r="BJ906" s="15"/>
      <c r="BK906" s="15"/>
      <c r="BL906" s="15"/>
      <c r="BM906" s="15"/>
      <c r="BN906" s="15"/>
      <c r="BO906" s="15"/>
      <c r="BP906" s="15"/>
      <c r="BQ906" s="15"/>
      <c r="BR906" s="15"/>
      <c r="BS906" s="15"/>
      <c r="BT906" s="15"/>
      <c r="BU906" s="15"/>
      <c r="BV906" s="15"/>
      <c r="BW906" s="15"/>
      <c r="BX906" s="15"/>
      <c r="BY906" s="15"/>
      <c r="BZ906" s="15"/>
      <c r="CA906" s="8"/>
      <c r="CB906" s="8"/>
      <c r="CC906" s="8"/>
      <c r="CD906" s="8"/>
      <c r="CE906" s="8"/>
      <c r="CF906" s="8"/>
      <c r="CG906" s="8"/>
      <c r="CH906" s="8"/>
      <c r="CI906" s="8"/>
      <c r="CJ906" s="8"/>
      <c r="CK906" s="8"/>
      <c r="CL906" s="8"/>
      <c r="CM906" s="15"/>
      <c r="CN906" s="15"/>
      <c r="CO906" s="15"/>
      <c r="CP906" s="15"/>
    </row>
    <row r="907" ht="14.25" customHeight="1">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c r="AA907" s="15"/>
      <c r="AB907" s="15"/>
      <c r="AC907" s="15"/>
      <c r="AD907" s="15"/>
      <c r="AE907" s="15"/>
      <c r="AF907" s="15"/>
      <c r="AG907" s="15"/>
      <c r="AH907" s="15"/>
      <c r="AI907" s="15"/>
      <c r="AJ907" s="15"/>
      <c r="AK907" s="15"/>
      <c r="AL907" s="15"/>
      <c r="AM907" s="15"/>
      <c r="AN907" s="15"/>
      <c r="AO907" s="15"/>
      <c r="AP907" s="15"/>
      <c r="AQ907" s="15"/>
      <c r="AR907" s="15"/>
      <c r="AS907" s="15"/>
      <c r="AT907" s="15"/>
      <c r="AU907" s="15"/>
      <c r="AV907" s="15"/>
      <c r="AW907" s="15"/>
      <c r="AX907" s="15"/>
      <c r="AY907" s="15"/>
      <c r="AZ907" s="15"/>
      <c r="BA907" s="15"/>
      <c r="BB907" s="15"/>
      <c r="BC907" s="15"/>
      <c r="BD907" s="15"/>
      <c r="BE907" s="15"/>
      <c r="BF907" s="15"/>
      <c r="BG907" s="15"/>
      <c r="BH907" s="15"/>
      <c r="BI907" s="15"/>
      <c r="BJ907" s="15"/>
      <c r="BK907" s="15"/>
      <c r="BL907" s="15"/>
      <c r="BM907" s="15"/>
      <c r="BN907" s="15"/>
      <c r="BO907" s="15"/>
      <c r="BP907" s="15"/>
      <c r="BQ907" s="15"/>
      <c r="BR907" s="15"/>
      <c r="BS907" s="15"/>
      <c r="BT907" s="15"/>
      <c r="BU907" s="15"/>
      <c r="BV907" s="15"/>
      <c r="BW907" s="15"/>
      <c r="BX907" s="15"/>
      <c r="BY907" s="15"/>
      <c r="BZ907" s="15"/>
      <c r="CA907" s="8"/>
      <c r="CB907" s="8"/>
      <c r="CC907" s="8"/>
      <c r="CD907" s="8"/>
      <c r="CE907" s="8"/>
      <c r="CF907" s="8"/>
      <c r="CG907" s="8"/>
      <c r="CH907" s="8"/>
      <c r="CI907" s="8"/>
      <c r="CJ907" s="8"/>
      <c r="CK907" s="8"/>
      <c r="CL907" s="8"/>
      <c r="CM907" s="15"/>
      <c r="CN907" s="15"/>
      <c r="CO907" s="15"/>
      <c r="CP907" s="15"/>
    </row>
    <row r="908" ht="14.25" customHeight="1">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c r="BC908" s="15"/>
      <c r="BD908" s="15"/>
      <c r="BE908" s="15"/>
      <c r="BF908" s="15"/>
      <c r="BG908" s="15"/>
      <c r="BH908" s="15"/>
      <c r="BI908" s="15"/>
      <c r="BJ908" s="15"/>
      <c r="BK908" s="15"/>
      <c r="BL908" s="15"/>
      <c r="BM908" s="15"/>
      <c r="BN908" s="15"/>
      <c r="BO908" s="15"/>
      <c r="BP908" s="15"/>
      <c r="BQ908" s="15"/>
      <c r="BR908" s="15"/>
      <c r="BS908" s="15"/>
      <c r="BT908" s="15"/>
      <c r="BU908" s="15"/>
      <c r="BV908" s="15"/>
      <c r="BW908" s="15"/>
      <c r="BX908" s="15"/>
      <c r="BY908" s="15"/>
      <c r="BZ908" s="15"/>
      <c r="CA908" s="8"/>
      <c r="CB908" s="8"/>
      <c r="CC908" s="8"/>
      <c r="CD908" s="8"/>
      <c r="CE908" s="8"/>
      <c r="CF908" s="8"/>
      <c r="CG908" s="8"/>
      <c r="CH908" s="8"/>
      <c r="CI908" s="8"/>
      <c r="CJ908" s="8"/>
      <c r="CK908" s="8"/>
      <c r="CL908" s="8"/>
      <c r="CM908" s="15"/>
      <c r="CN908" s="15"/>
      <c r="CO908" s="15"/>
      <c r="CP908" s="15"/>
    </row>
    <row r="909" ht="14.25" customHeight="1">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c r="AA909" s="15"/>
      <c r="AB909" s="15"/>
      <c r="AC909" s="15"/>
      <c r="AD909" s="15"/>
      <c r="AE909" s="15"/>
      <c r="AF909" s="15"/>
      <c r="AG909" s="15"/>
      <c r="AH909" s="15"/>
      <c r="AI909" s="15"/>
      <c r="AJ909" s="15"/>
      <c r="AK909" s="15"/>
      <c r="AL909" s="15"/>
      <c r="AM909" s="15"/>
      <c r="AN909" s="15"/>
      <c r="AO909" s="15"/>
      <c r="AP909" s="15"/>
      <c r="AQ909" s="15"/>
      <c r="AR909" s="15"/>
      <c r="AS909" s="15"/>
      <c r="AT909" s="15"/>
      <c r="AU909" s="15"/>
      <c r="AV909" s="15"/>
      <c r="AW909" s="15"/>
      <c r="AX909" s="15"/>
      <c r="AY909" s="15"/>
      <c r="AZ909" s="15"/>
      <c r="BA909" s="15"/>
      <c r="BB909" s="15"/>
      <c r="BC909" s="15"/>
      <c r="BD909" s="15"/>
      <c r="BE909" s="15"/>
      <c r="BF909" s="15"/>
      <c r="BG909" s="15"/>
      <c r="BH909" s="15"/>
      <c r="BI909" s="15"/>
      <c r="BJ909" s="15"/>
      <c r="BK909" s="15"/>
      <c r="BL909" s="15"/>
      <c r="BM909" s="15"/>
      <c r="BN909" s="15"/>
      <c r="BO909" s="15"/>
      <c r="BP909" s="15"/>
      <c r="BQ909" s="15"/>
      <c r="BR909" s="15"/>
      <c r="BS909" s="15"/>
      <c r="BT909" s="15"/>
      <c r="BU909" s="15"/>
      <c r="BV909" s="15"/>
      <c r="BW909" s="15"/>
      <c r="BX909" s="15"/>
      <c r="BY909" s="15"/>
      <c r="BZ909" s="15"/>
      <c r="CA909" s="8"/>
      <c r="CB909" s="8"/>
      <c r="CC909" s="8"/>
      <c r="CD909" s="8"/>
      <c r="CE909" s="8"/>
      <c r="CF909" s="8"/>
      <c r="CG909" s="8"/>
      <c r="CH909" s="8"/>
      <c r="CI909" s="8"/>
      <c r="CJ909" s="8"/>
      <c r="CK909" s="8"/>
      <c r="CL909" s="8"/>
      <c r="CM909" s="15"/>
      <c r="CN909" s="15"/>
      <c r="CO909" s="15"/>
      <c r="CP909" s="15"/>
    </row>
    <row r="910" ht="14.25" customHeight="1">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c r="BC910" s="15"/>
      <c r="BD910" s="15"/>
      <c r="BE910" s="15"/>
      <c r="BF910" s="15"/>
      <c r="BG910" s="15"/>
      <c r="BH910" s="15"/>
      <c r="BI910" s="15"/>
      <c r="BJ910" s="15"/>
      <c r="BK910" s="15"/>
      <c r="BL910" s="15"/>
      <c r="BM910" s="15"/>
      <c r="BN910" s="15"/>
      <c r="BO910" s="15"/>
      <c r="BP910" s="15"/>
      <c r="BQ910" s="15"/>
      <c r="BR910" s="15"/>
      <c r="BS910" s="15"/>
      <c r="BT910" s="15"/>
      <c r="BU910" s="15"/>
      <c r="BV910" s="15"/>
      <c r="BW910" s="15"/>
      <c r="BX910" s="15"/>
      <c r="BY910" s="15"/>
      <c r="BZ910" s="15"/>
      <c r="CA910" s="8"/>
      <c r="CB910" s="8"/>
      <c r="CC910" s="8"/>
      <c r="CD910" s="8"/>
      <c r="CE910" s="8"/>
      <c r="CF910" s="8"/>
      <c r="CG910" s="8"/>
      <c r="CH910" s="8"/>
      <c r="CI910" s="8"/>
      <c r="CJ910" s="8"/>
      <c r="CK910" s="8"/>
      <c r="CL910" s="8"/>
      <c r="CM910" s="15"/>
      <c r="CN910" s="15"/>
      <c r="CO910" s="15"/>
      <c r="CP910" s="15"/>
    </row>
    <row r="911" ht="14.25" customHeight="1">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c r="AA911" s="15"/>
      <c r="AB911" s="15"/>
      <c r="AC911" s="15"/>
      <c r="AD911" s="15"/>
      <c r="AE911" s="15"/>
      <c r="AF911" s="15"/>
      <c r="AG911" s="15"/>
      <c r="AH911" s="15"/>
      <c r="AI911" s="15"/>
      <c r="AJ911" s="15"/>
      <c r="AK911" s="15"/>
      <c r="AL911" s="15"/>
      <c r="AM911" s="15"/>
      <c r="AN911" s="15"/>
      <c r="AO911" s="15"/>
      <c r="AP911" s="15"/>
      <c r="AQ911" s="15"/>
      <c r="AR911" s="15"/>
      <c r="AS911" s="15"/>
      <c r="AT911" s="15"/>
      <c r="AU911" s="15"/>
      <c r="AV911" s="15"/>
      <c r="AW911" s="15"/>
      <c r="AX911" s="15"/>
      <c r="AY911" s="15"/>
      <c r="AZ911" s="15"/>
      <c r="BA911" s="15"/>
      <c r="BB911" s="15"/>
      <c r="BC911" s="15"/>
      <c r="BD911" s="15"/>
      <c r="BE911" s="15"/>
      <c r="BF911" s="15"/>
      <c r="BG911" s="15"/>
      <c r="BH911" s="15"/>
      <c r="BI911" s="15"/>
      <c r="BJ911" s="15"/>
      <c r="BK911" s="15"/>
      <c r="BL911" s="15"/>
      <c r="BM911" s="15"/>
      <c r="BN911" s="15"/>
      <c r="BO911" s="15"/>
      <c r="BP911" s="15"/>
      <c r="BQ911" s="15"/>
      <c r="BR911" s="15"/>
      <c r="BS911" s="15"/>
      <c r="BT911" s="15"/>
      <c r="BU911" s="15"/>
      <c r="BV911" s="15"/>
      <c r="BW911" s="15"/>
      <c r="BX911" s="15"/>
      <c r="BY911" s="15"/>
      <c r="BZ911" s="15"/>
      <c r="CA911" s="8"/>
      <c r="CB911" s="8"/>
      <c r="CC911" s="8"/>
      <c r="CD911" s="8"/>
      <c r="CE911" s="8"/>
      <c r="CF911" s="8"/>
      <c r="CG911" s="8"/>
      <c r="CH911" s="8"/>
      <c r="CI911" s="8"/>
      <c r="CJ911" s="8"/>
      <c r="CK911" s="8"/>
      <c r="CL911" s="8"/>
      <c r="CM911" s="15"/>
      <c r="CN911" s="15"/>
      <c r="CO911" s="15"/>
      <c r="CP911" s="15"/>
    </row>
    <row r="912" ht="14.25" customHeight="1">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c r="BC912" s="15"/>
      <c r="BD912" s="15"/>
      <c r="BE912" s="15"/>
      <c r="BF912" s="15"/>
      <c r="BG912" s="15"/>
      <c r="BH912" s="15"/>
      <c r="BI912" s="15"/>
      <c r="BJ912" s="15"/>
      <c r="BK912" s="15"/>
      <c r="BL912" s="15"/>
      <c r="BM912" s="15"/>
      <c r="BN912" s="15"/>
      <c r="BO912" s="15"/>
      <c r="BP912" s="15"/>
      <c r="BQ912" s="15"/>
      <c r="BR912" s="15"/>
      <c r="BS912" s="15"/>
      <c r="BT912" s="15"/>
      <c r="BU912" s="15"/>
      <c r="BV912" s="15"/>
      <c r="BW912" s="15"/>
      <c r="BX912" s="15"/>
      <c r="BY912" s="15"/>
      <c r="BZ912" s="15"/>
      <c r="CA912" s="8"/>
      <c r="CB912" s="8"/>
      <c r="CC912" s="8"/>
      <c r="CD912" s="8"/>
      <c r="CE912" s="8"/>
      <c r="CF912" s="8"/>
      <c r="CG912" s="8"/>
      <c r="CH912" s="8"/>
      <c r="CI912" s="8"/>
      <c r="CJ912" s="8"/>
      <c r="CK912" s="8"/>
      <c r="CL912" s="8"/>
      <c r="CM912" s="15"/>
      <c r="CN912" s="15"/>
      <c r="CO912" s="15"/>
      <c r="CP912" s="15"/>
    </row>
    <row r="913" ht="14.25" customHeight="1">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c r="AA913" s="15"/>
      <c r="AB913" s="15"/>
      <c r="AC913" s="15"/>
      <c r="AD913" s="15"/>
      <c r="AE913" s="15"/>
      <c r="AF913" s="15"/>
      <c r="AG913" s="15"/>
      <c r="AH913" s="15"/>
      <c r="AI913" s="15"/>
      <c r="AJ913" s="15"/>
      <c r="AK913" s="15"/>
      <c r="AL913" s="15"/>
      <c r="AM913" s="15"/>
      <c r="AN913" s="15"/>
      <c r="AO913" s="15"/>
      <c r="AP913" s="15"/>
      <c r="AQ913" s="15"/>
      <c r="AR913" s="15"/>
      <c r="AS913" s="15"/>
      <c r="AT913" s="15"/>
      <c r="AU913" s="15"/>
      <c r="AV913" s="15"/>
      <c r="AW913" s="15"/>
      <c r="AX913" s="15"/>
      <c r="AY913" s="15"/>
      <c r="AZ913" s="15"/>
      <c r="BA913" s="15"/>
      <c r="BB913" s="15"/>
      <c r="BC913" s="15"/>
      <c r="BD913" s="15"/>
      <c r="BE913" s="15"/>
      <c r="BF913" s="15"/>
      <c r="BG913" s="15"/>
      <c r="BH913" s="15"/>
      <c r="BI913" s="15"/>
      <c r="BJ913" s="15"/>
      <c r="BK913" s="15"/>
      <c r="BL913" s="15"/>
      <c r="BM913" s="15"/>
      <c r="BN913" s="15"/>
      <c r="BO913" s="15"/>
      <c r="BP913" s="15"/>
      <c r="BQ913" s="15"/>
      <c r="BR913" s="15"/>
      <c r="BS913" s="15"/>
      <c r="BT913" s="15"/>
      <c r="BU913" s="15"/>
      <c r="BV913" s="15"/>
      <c r="BW913" s="15"/>
      <c r="BX913" s="15"/>
      <c r="BY913" s="15"/>
      <c r="BZ913" s="15"/>
      <c r="CA913" s="8"/>
      <c r="CB913" s="8"/>
      <c r="CC913" s="8"/>
      <c r="CD913" s="8"/>
      <c r="CE913" s="8"/>
      <c r="CF913" s="8"/>
      <c r="CG913" s="8"/>
      <c r="CH913" s="8"/>
      <c r="CI913" s="8"/>
      <c r="CJ913" s="8"/>
      <c r="CK913" s="8"/>
      <c r="CL913" s="8"/>
      <c r="CM913" s="15"/>
      <c r="CN913" s="15"/>
      <c r="CO913" s="15"/>
      <c r="CP913" s="15"/>
    </row>
    <row r="914" ht="14.25" customHeight="1">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c r="BC914" s="15"/>
      <c r="BD914" s="15"/>
      <c r="BE914" s="15"/>
      <c r="BF914" s="15"/>
      <c r="BG914" s="15"/>
      <c r="BH914" s="15"/>
      <c r="BI914" s="15"/>
      <c r="BJ914" s="15"/>
      <c r="BK914" s="15"/>
      <c r="BL914" s="15"/>
      <c r="BM914" s="15"/>
      <c r="BN914" s="15"/>
      <c r="BO914" s="15"/>
      <c r="BP914" s="15"/>
      <c r="BQ914" s="15"/>
      <c r="BR914" s="15"/>
      <c r="BS914" s="15"/>
      <c r="BT914" s="15"/>
      <c r="BU914" s="15"/>
      <c r="BV914" s="15"/>
      <c r="BW914" s="15"/>
      <c r="BX914" s="15"/>
      <c r="BY914" s="15"/>
      <c r="BZ914" s="15"/>
      <c r="CA914" s="8"/>
      <c r="CB914" s="8"/>
      <c r="CC914" s="8"/>
      <c r="CD914" s="8"/>
      <c r="CE914" s="8"/>
      <c r="CF914" s="8"/>
      <c r="CG914" s="8"/>
      <c r="CH914" s="8"/>
      <c r="CI914" s="8"/>
      <c r="CJ914" s="8"/>
      <c r="CK914" s="8"/>
      <c r="CL914" s="8"/>
      <c r="CM914" s="15"/>
      <c r="CN914" s="15"/>
      <c r="CO914" s="15"/>
      <c r="CP914" s="15"/>
    </row>
    <row r="915" ht="14.25" customHeight="1">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c r="AA915" s="15"/>
      <c r="AB915" s="15"/>
      <c r="AC915" s="15"/>
      <c r="AD915" s="15"/>
      <c r="AE915" s="15"/>
      <c r="AF915" s="15"/>
      <c r="AG915" s="15"/>
      <c r="AH915" s="15"/>
      <c r="AI915" s="15"/>
      <c r="AJ915" s="15"/>
      <c r="AK915" s="15"/>
      <c r="AL915" s="15"/>
      <c r="AM915" s="15"/>
      <c r="AN915" s="15"/>
      <c r="AO915" s="15"/>
      <c r="AP915" s="15"/>
      <c r="AQ915" s="15"/>
      <c r="AR915" s="15"/>
      <c r="AS915" s="15"/>
      <c r="AT915" s="15"/>
      <c r="AU915" s="15"/>
      <c r="AV915" s="15"/>
      <c r="AW915" s="15"/>
      <c r="AX915" s="15"/>
      <c r="AY915" s="15"/>
      <c r="AZ915" s="15"/>
      <c r="BA915" s="15"/>
      <c r="BB915" s="15"/>
      <c r="BC915" s="15"/>
      <c r="BD915" s="15"/>
      <c r="BE915" s="15"/>
      <c r="BF915" s="15"/>
      <c r="BG915" s="15"/>
      <c r="BH915" s="15"/>
      <c r="BI915" s="15"/>
      <c r="BJ915" s="15"/>
      <c r="BK915" s="15"/>
      <c r="BL915" s="15"/>
      <c r="BM915" s="15"/>
      <c r="BN915" s="15"/>
      <c r="BO915" s="15"/>
      <c r="BP915" s="15"/>
      <c r="BQ915" s="15"/>
      <c r="BR915" s="15"/>
      <c r="BS915" s="15"/>
      <c r="BT915" s="15"/>
      <c r="BU915" s="15"/>
      <c r="BV915" s="15"/>
      <c r="BW915" s="15"/>
      <c r="BX915" s="15"/>
      <c r="BY915" s="15"/>
      <c r="BZ915" s="15"/>
      <c r="CA915" s="8"/>
      <c r="CB915" s="8"/>
      <c r="CC915" s="8"/>
      <c r="CD915" s="8"/>
      <c r="CE915" s="8"/>
      <c r="CF915" s="8"/>
      <c r="CG915" s="8"/>
      <c r="CH915" s="8"/>
      <c r="CI915" s="8"/>
      <c r="CJ915" s="8"/>
      <c r="CK915" s="8"/>
      <c r="CL915" s="8"/>
      <c r="CM915" s="15"/>
      <c r="CN915" s="15"/>
      <c r="CO915" s="15"/>
      <c r="CP915" s="15"/>
    </row>
    <row r="916" ht="14.25" customHeight="1">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c r="BC916" s="15"/>
      <c r="BD916" s="15"/>
      <c r="BE916" s="15"/>
      <c r="BF916" s="15"/>
      <c r="BG916" s="15"/>
      <c r="BH916" s="15"/>
      <c r="BI916" s="15"/>
      <c r="BJ916" s="15"/>
      <c r="BK916" s="15"/>
      <c r="BL916" s="15"/>
      <c r="BM916" s="15"/>
      <c r="BN916" s="15"/>
      <c r="BO916" s="15"/>
      <c r="BP916" s="15"/>
      <c r="BQ916" s="15"/>
      <c r="BR916" s="15"/>
      <c r="BS916" s="15"/>
      <c r="BT916" s="15"/>
      <c r="BU916" s="15"/>
      <c r="BV916" s="15"/>
      <c r="BW916" s="15"/>
      <c r="BX916" s="15"/>
      <c r="BY916" s="15"/>
      <c r="BZ916" s="15"/>
      <c r="CA916" s="8"/>
      <c r="CB916" s="8"/>
      <c r="CC916" s="8"/>
      <c r="CD916" s="8"/>
      <c r="CE916" s="8"/>
      <c r="CF916" s="8"/>
      <c r="CG916" s="8"/>
      <c r="CH916" s="8"/>
      <c r="CI916" s="8"/>
      <c r="CJ916" s="8"/>
      <c r="CK916" s="8"/>
      <c r="CL916" s="8"/>
      <c r="CM916" s="15"/>
      <c r="CN916" s="15"/>
      <c r="CO916" s="15"/>
      <c r="CP916" s="15"/>
    </row>
    <row r="917" ht="14.25" customHeight="1">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c r="AA917" s="15"/>
      <c r="AB917" s="15"/>
      <c r="AC917" s="15"/>
      <c r="AD917" s="15"/>
      <c r="AE917" s="15"/>
      <c r="AF917" s="15"/>
      <c r="AG917" s="15"/>
      <c r="AH917" s="15"/>
      <c r="AI917" s="15"/>
      <c r="AJ917" s="15"/>
      <c r="AK917" s="15"/>
      <c r="AL917" s="15"/>
      <c r="AM917" s="15"/>
      <c r="AN917" s="15"/>
      <c r="AO917" s="15"/>
      <c r="AP917" s="15"/>
      <c r="AQ917" s="15"/>
      <c r="AR917" s="15"/>
      <c r="AS917" s="15"/>
      <c r="AT917" s="15"/>
      <c r="AU917" s="15"/>
      <c r="AV917" s="15"/>
      <c r="AW917" s="15"/>
      <c r="AX917" s="15"/>
      <c r="AY917" s="15"/>
      <c r="AZ917" s="15"/>
      <c r="BA917" s="15"/>
      <c r="BB917" s="15"/>
      <c r="BC917" s="15"/>
      <c r="BD917" s="15"/>
      <c r="BE917" s="15"/>
      <c r="BF917" s="15"/>
      <c r="BG917" s="15"/>
      <c r="BH917" s="15"/>
      <c r="BI917" s="15"/>
      <c r="BJ917" s="15"/>
      <c r="BK917" s="15"/>
      <c r="BL917" s="15"/>
      <c r="BM917" s="15"/>
      <c r="BN917" s="15"/>
      <c r="BO917" s="15"/>
      <c r="BP917" s="15"/>
      <c r="BQ917" s="15"/>
      <c r="BR917" s="15"/>
      <c r="BS917" s="15"/>
      <c r="BT917" s="15"/>
      <c r="BU917" s="15"/>
      <c r="BV917" s="15"/>
      <c r="BW917" s="15"/>
      <c r="BX917" s="15"/>
      <c r="BY917" s="15"/>
      <c r="BZ917" s="15"/>
      <c r="CA917" s="8"/>
      <c r="CB917" s="8"/>
      <c r="CC917" s="8"/>
      <c r="CD917" s="8"/>
      <c r="CE917" s="8"/>
      <c r="CF917" s="8"/>
      <c r="CG917" s="8"/>
      <c r="CH917" s="8"/>
      <c r="CI917" s="8"/>
      <c r="CJ917" s="8"/>
      <c r="CK917" s="8"/>
      <c r="CL917" s="8"/>
      <c r="CM917" s="15"/>
      <c r="CN917" s="15"/>
      <c r="CO917" s="15"/>
      <c r="CP917" s="15"/>
    </row>
    <row r="918" ht="14.25" customHeight="1">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c r="BC918" s="15"/>
      <c r="BD918" s="15"/>
      <c r="BE918" s="15"/>
      <c r="BF918" s="15"/>
      <c r="BG918" s="15"/>
      <c r="BH918" s="15"/>
      <c r="BI918" s="15"/>
      <c r="BJ918" s="15"/>
      <c r="BK918" s="15"/>
      <c r="BL918" s="15"/>
      <c r="BM918" s="15"/>
      <c r="BN918" s="15"/>
      <c r="BO918" s="15"/>
      <c r="BP918" s="15"/>
      <c r="BQ918" s="15"/>
      <c r="BR918" s="15"/>
      <c r="BS918" s="15"/>
      <c r="BT918" s="15"/>
      <c r="BU918" s="15"/>
      <c r="BV918" s="15"/>
      <c r="BW918" s="15"/>
      <c r="BX918" s="15"/>
      <c r="BY918" s="15"/>
      <c r="BZ918" s="15"/>
      <c r="CA918" s="8"/>
      <c r="CB918" s="8"/>
      <c r="CC918" s="8"/>
      <c r="CD918" s="8"/>
      <c r="CE918" s="8"/>
      <c r="CF918" s="8"/>
      <c r="CG918" s="8"/>
      <c r="CH918" s="8"/>
      <c r="CI918" s="8"/>
      <c r="CJ918" s="8"/>
      <c r="CK918" s="8"/>
      <c r="CL918" s="8"/>
      <c r="CM918" s="15"/>
      <c r="CN918" s="15"/>
      <c r="CO918" s="15"/>
      <c r="CP918" s="15"/>
    </row>
    <row r="919" ht="14.25" customHeight="1">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c r="AA919" s="15"/>
      <c r="AB919" s="15"/>
      <c r="AC919" s="15"/>
      <c r="AD919" s="15"/>
      <c r="AE919" s="15"/>
      <c r="AF919" s="15"/>
      <c r="AG919" s="15"/>
      <c r="AH919" s="15"/>
      <c r="AI919" s="15"/>
      <c r="AJ919" s="15"/>
      <c r="AK919" s="15"/>
      <c r="AL919" s="15"/>
      <c r="AM919" s="15"/>
      <c r="AN919" s="15"/>
      <c r="AO919" s="15"/>
      <c r="AP919" s="15"/>
      <c r="AQ919" s="15"/>
      <c r="AR919" s="15"/>
      <c r="AS919" s="15"/>
      <c r="AT919" s="15"/>
      <c r="AU919" s="15"/>
      <c r="AV919" s="15"/>
      <c r="AW919" s="15"/>
      <c r="AX919" s="15"/>
      <c r="AY919" s="15"/>
      <c r="AZ919" s="15"/>
      <c r="BA919" s="15"/>
      <c r="BB919" s="15"/>
      <c r="BC919" s="15"/>
      <c r="BD919" s="15"/>
      <c r="BE919" s="15"/>
      <c r="BF919" s="15"/>
      <c r="BG919" s="15"/>
      <c r="BH919" s="15"/>
      <c r="BI919" s="15"/>
      <c r="BJ919" s="15"/>
      <c r="BK919" s="15"/>
      <c r="BL919" s="15"/>
      <c r="BM919" s="15"/>
      <c r="BN919" s="15"/>
      <c r="BO919" s="15"/>
      <c r="BP919" s="15"/>
      <c r="BQ919" s="15"/>
      <c r="BR919" s="15"/>
      <c r="BS919" s="15"/>
      <c r="BT919" s="15"/>
      <c r="BU919" s="15"/>
      <c r="BV919" s="15"/>
      <c r="BW919" s="15"/>
      <c r="BX919" s="15"/>
      <c r="BY919" s="15"/>
      <c r="BZ919" s="15"/>
      <c r="CA919" s="8"/>
      <c r="CB919" s="8"/>
      <c r="CC919" s="8"/>
      <c r="CD919" s="8"/>
      <c r="CE919" s="8"/>
      <c r="CF919" s="8"/>
      <c r="CG919" s="8"/>
      <c r="CH919" s="8"/>
      <c r="CI919" s="8"/>
      <c r="CJ919" s="8"/>
      <c r="CK919" s="8"/>
      <c r="CL919" s="8"/>
      <c r="CM919" s="15"/>
      <c r="CN919" s="15"/>
      <c r="CO919" s="15"/>
      <c r="CP919" s="15"/>
    </row>
    <row r="920" ht="14.25" customHeight="1">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c r="BC920" s="15"/>
      <c r="BD920" s="15"/>
      <c r="BE920" s="15"/>
      <c r="BF920" s="15"/>
      <c r="BG920" s="15"/>
      <c r="BH920" s="15"/>
      <c r="BI920" s="15"/>
      <c r="BJ920" s="15"/>
      <c r="BK920" s="15"/>
      <c r="BL920" s="15"/>
      <c r="BM920" s="15"/>
      <c r="BN920" s="15"/>
      <c r="BO920" s="15"/>
      <c r="BP920" s="15"/>
      <c r="BQ920" s="15"/>
      <c r="BR920" s="15"/>
      <c r="BS920" s="15"/>
      <c r="BT920" s="15"/>
      <c r="BU920" s="15"/>
      <c r="BV920" s="15"/>
      <c r="BW920" s="15"/>
      <c r="BX920" s="15"/>
      <c r="BY920" s="15"/>
      <c r="BZ920" s="15"/>
      <c r="CA920" s="8"/>
      <c r="CB920" s="8"/>
      <c r="CC920" s="8"/>
      <c r="CD920" s="8"/>
      <c r="CE920" s="8"/>
      <c r="CF920" s="8"/>
      <c r="CG920" s="8"/>
      <c r="CH920" s="8"/>
      <c r="CI920" s="8"/>
      <c r="CJ920" s="8"/>
      <c r="CK920" s="8"/>
      <c r="CL920" s="8"/>
      <c r="CM920" s="15"/>
      <c r="CN920" s="15"/>
      <c r="CO920" s="15"/>
      <c r="CP920" s="15"/>
    </row>
    <row r="921" ht="14.25" customHeight="1">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c r="AA921" s="15"/>
      <c r="AB921" s="15"/>
      <c r="AC921" s="15"/>
      <c r="AD921" s="15"/>
      <c r="AE921" s="15"/>
      <c r="AF921" s="15"/>
      <c r="AG921" s="15"/>
      <c r="AH921" s="15"/>
      <c r="AI921" s="15"/>
      <c r="AJ921" s="15"/>
      <c r="AK921" s="15"/>
      <c r="AL921" s="15"/>
      <c r="AM921" s="15"/>
      <c r="AN921" s="15"/>
      <c r="AO921" s="15"/>
      <c r="AP921" s="15"/>
      <c r="AQ921" s="15"/>
      <c r="AR921" s="15"/>
      <c r="AS921" s="15"/>
      <c r="AT921" s="15"/>
      <c r="AU921" s="15"/>
      <c r="AV921" s="15"/>
      <c r="AW921" s="15"/>
      <c r="AX921" s="15"/>
      <c r="AY921" s="15"/>
      <c r="AZ921" s="15"/>
      <c r="BA921" s="15"/>
      <c r="BB921" s="15"/>
      <c r="BC921" s="15"/>
      <c r="BD921" s="15"/>
      <c r="BE921" s="15"/>
      <c r="BF921" s="15"/>
      <c r="BG921" s="15"/>
      <c r="BH921" s="15"/>
      <c r="BI921" s="15"/>
      <c r="BJ921" s="15"/>
      <c r="BK921" s="15"/>
      <c r="BL921" s="15"/>
      <c r="BM921" s="15"/>
      <c r="BN921" s="15"/>
      <c r="BO921" s="15"/>
      <c r="BP921" s="15"/>
      <c r="BQ921" s="15"/>
      <c r="BR921" s="15"/>
      <c r="BS921" s="15"/>
      <c r="BT921" s="15"/>
      <c r="BU921" s="15"/>
      <c r="BV921" s="15"/>
      <c r="BW921" s="15"/>
      <c r="BX921" s="15"/>
      <c r="BY921" s="15"/>
      <c r="BZ921" s="15"/>
      <c r="CA921" s="8"/>
      <c r="CB921" s="8"/>
      <c r="CC921" s="8"/>
      <c r="CD921" s="8"/>
      <c r="CE921" s="8"/>
      <c r="CF921" s="8"/>
      <c r="CG921" s="8"/>
      <c r="CH921" s="8"/>
      <c r="CI921" s="8"/>
      <c r="CJ921" s="8"/>
      <c r="CK921" s="8"/>
      <c r="CL921" s="8"/>
      <c r="CM921" s="15"/>
      <c r="CN921" s="15"/>
      <c r="CO921" s="15"/>
      <c r="CP921" s="15"/>
    </row>
    <row r="922" ht="14.25" customHeight="1">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c r="BC922" s="15"/>
      <c r="BD922" s="15"/>
      <c r="BE922" s="15"/>
      <c r="BF922" s="15"/>
      <c r="BG922" s="15"/>
      <c r="BH922" s="15"/>
      <c r="BI922" s="15"/>
      <c r="BJ922" s="15"/>
      <c r="BK922" s="15"/>
      <c r="BL922" s="15"/>
      <c r="BM922" s="15"/>
      <c r="BN922" s="15"/>
      <c r="BO922" s="15"/>
      <c r="BP922" s="15"/>
      <c r="BQ922" s="15"/>
      <c r="BR922" s="15"/>
      <c r="BS922" s="15"/>
      <c r="BT922" s="15"/>
      <c r="BU922" s="15"/>
      <c r="BV922" s="15"/>
      <c r="BW922" s="15"/>
      <c r="BX922" s="15"/>
      <c r="BY922" s="15"/>
      <c r="BZ922" s="15"/>
      <c r="CA922" s="8"/>
      <c r="CB922" s="8"/>
      <c r="CC922" s="8"/>
      <c r="CD922" s="8"/>
      <c r="CE922" s="8"/>
      <c r="CF922" s="8"/>
      <c r="CG922" s="8"/>
      <c r="CH922" s="8"/>
      <c r="CI922" s="8"/>
      <c r="CJ922" s="8"/>
      <c r="CK922" s="8"/>
      <c r="CL922" s="8"/>
      <c r="CM922" s="15"/>
      <c r="CN922" s="15"/>
      <c r="CO922" s="15"/>
      <c r="CP922" s="15"/>
    </row>
    <row r="923" ht="14.25" customHeight="1">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c r="AA923" s="15"/>
      <c r="AB923" s="15"/>
      <c r="AC923" s="15"/>
      <c r="AD923" s="15"/>
      <c r="AE923" s="15"/>
      <c r="AF923" s="15"/>
      <c r="AG923" s="15"/>
      <c r="AH923" s="15"/>
      <c r="AI923" s="15"/>
      <c r="AJ923" s="15"/>
      <c r="AK923" s="15"/>
      <c r="AL923" s="15"/>
      <c r="AM923" s="15"/>
      <c r="AN923" s="15"/>
      <c r="AO923" s="15"/>
      <c r="AP923" s="15"/>
      <c r="AQ923" s="15"/>
      <c r="AR923" s="15"/>
      <c r="AS923" s="15"/>
      <c r="AT923" s="15"/>
      <c r="AU923" s="15"/>
      <c r="AV923" s="15"/>
      <c r="AW923" s="15"/>
      <c r="AX923" s="15"/>
      <c r="AY923" s="15"/>
      <c r="AZ923" s="15"/>
      <c r="BA923" s="15"/>
      <c r="BB923" s="15"/>
      <c r="BC923" s="15"/>
      <c r="BD923" s="15"/>
      <c r="BE923" s="15"/>
      <c r="BF923" s="15"/>
      <c r="BG923" s="15"/>
      <c r="BH923" s="15"/>
      <c r="BI923" s="15"/>
      <c r="BJ923" s="15"/>
      <c r="BK923" s="15"/>
      <c r="BL923" s="15"/>
      <c r="BM923" s="15"/>
      <c r="BN923" s="15"/>
      <c r="BO923" s="15"/>
      <c r="BP923" s="15"/>
      <c r="BQ923" s="15"/>
      <c r="BR923" s="15"/>
      <c r="BS923" s="15"/>
      <c r="BT923" s="15"/>
      <c r="BU923" s="15"/>
      <c r="BV923" s="15"/>
      <c r="BW923" s="15"/>
      <c r="BX923" s="15"/>
      <c r="BY923" s="15"/>
      <c r="BZ923" s="15"/>
      <c r="CA923" s="8"/>
      <c r="CB923" s="8"/>
      <c r="CC923" s="8"/>
      <c r="CD923" s="8"/>
      <c r="CE923" s="8"/>
      <c r="CF923" s="8"/>
      <c r="CG923" s="8"/>
      <c r="CH923" s="8"/>
      <c r="CI923" s="8"/>
      <c r="CJ923" s="8"/>
      <c r="CK923" s="8"/>
      <c r="CL923" s="8"/>
      <c r="CM923" s="15"/>
      <c r="CN923" s="15"/>
      <c r="CO923" s="15"/>
      <c r="CP923" s="15"/>
    </row>
    <row r="924" ht="14.25" customHeight="1">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c r="BC924" s="15"/>
      <c r="BD924" s="15"/>
      <c r="BE924" s="15"/>
      <c r="BF924" s="15"/>
      <c r="BG924" s="15"/>
      <c r="BH924" s="15"/>
      <c r="BI924" s="15"/>
      <c r="BJ924" s="15"/>
      <c r="BK924" s="15"/>
      <c r="BL924" s="15"/>
      <c r="BM924" s="15"/>
      <c r="BN924" s="15"/>
      <c r="BO924" s="15"/>
      <c r="BP924" s="15"/>
      <c r="BQ924" s="15"/>
      <c r="BR924" s="15"/>
      <c r="BS924" s="15"/>
      <c r="BT924" s="15"/>
      <c r="BU924" s="15"/>
      <c r="BV924" s="15"/>
      <c r="BW924" s="15"/>
      <c r="BX924" s="15"/>
      <c r="BY924" s="15"/>
      <c r="BZ924" s="15"/>
      <c r="CA924" s="8"/>
      <c r="CB924" s="8"/>
      <c r="CC924" s="8"/>
      <c r="CD924" s="8"/>
      <c r="CE924" s="8"/>
      <c r="CF924" s="8"/>
      <c r="CG924" s="8"/>
      <c r="CH924" s="8"/>
      <c r="CI924" s="8"/>
      <c r="CJ924" s="8"/>
      <c r="CK924" s="8"/>
      <c r="CL924" s="8"/>
      <c r="CM924" s="15"/>
      <c r="CN924" s="15"/>
      <c r="CO924" s="15"/>
      <c r="CP924" s="15"/>
    </row>
    <row r="925" ht="14.25" customHeight="1">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c r="AA925" s="15"/>
      <c r="AB925" s="15"/>
      <c r="AC925" s="15"/>
      <c r="AD925" s="15"/>
      <c r="AE925" s="15"/>
      <c r="AF925" s="15"/>
      <c r="AG925" s="15"/>
      <c r="AH925" s="15"/>
      <c r="AI925" s="15"/>
      <c r="AJ925" s="15"/>
      <c r="AK925" s="15"/>
      <c r="AL925" s="15"/>
      <c r="AM925" s="15"/>
      <c r="AN925" s="15"/>
      <c r="AO925" s="15"/>
      <c r="AP925" s="15"/>
      <c r="AQ925" s="15"/>
      <c r="AR925" s="15"/>
      <c r="AS925" s="15"/>
      <c r="AT925" s="15"/>
      <c r="AU925" s="15"/>
      <c r="AV925" s="15"/>
      <c r="AW925" s="15"/>
      <c r="AX925" s="15"/>
      <c r="AY925" s="15"/>
      <c r="AZ925" s="15"/>
      <c r="BA925" s="15"/>
      <c r="BB925" s="15"/>
      <c r="BC925" s="15"/>
      <c r="BD925" s="15"/>
      <c r="BE925" s="15"/>
      <c r="BF925" s="15"/>
      <c r="BG925" s="15"/>
      <c r="BH925" s="15"/>
      <c r="BI925" s="15"/>
      <c r="BJ925" s="15"/>
      <c r="BK925" s="15"/>
      <c r="BL925" s="15"/>
      <c r="BM925" s="15"/>
      <c r="BN925" s="15"/>
      <c r="BO925" s="15"/>
      <c r="BP925" s="15"/>
      <c r="BQ925" s="15"/>
      <c r="BR925" s="15"/>
      <c r="BS925" s="15"/>
      <c r="BT925" s="15"/>
      <c r="BU925" s="15"/>
      <c r="BV925" s="15"/>
      <c r="BW925" s="15"/>
      <c r="BX925" s="15"/>
      <c r="BY925" s="15"/>
      <c r="BZ925" s="15"/>
      <c r="CA925" s="8"/>
      <c r="CB925" s="8"/>
      <c r="CC925" s="8"/>
      <c r="CD925" s="8"/>
      <c r="CE925" s="8"/>
      <c r="CF925" s="8"/>
      <c r="CG925" s="8"/>
      <c r="CH925" s="8"/>
      <c r="CI925" s="8"/>
      <c r="CJ925" s="8"/>
      <c r="CK925" s="8"/>
      <c r="CL925" s="8"/>
      <c r="CM925" s="15"/>
      <c r="CN925" s="15"/>
      <c r="CO925" s="15"/>
      <c r="CP925" s="15"/>
    </row>
    <row r="926" ht="14.25" customHeight="1">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c r="BC926" s="15"/>
      <c r="BD926" s="15"/>
      <c r="BE926" s="15"/>
      <c r="BF926" s="15"/>
      <c r="BG926" s="15"/>
      <c r="BH926" s="15"/>
      <c r="BI926" s="15"/>
      <c r="BJ926" s="15"/>
      <c r="BK926" s="15"/>
      <c r="BL926" s="15"/>
      <c r="BM926" s="15"/>
      <c r="BN926" s="15"/>
      <c r="BO926" s="15"/>
      <c r="BP926" s="15"/>
      <c r="BQ926" s="15"/>
      <c r="BR926" s="15"/>
      <c r="BS926" s="15"/>
      <c r="BT926" s="15"/>
      <c r="BU926" s="15"/>
      <c r="BV926" s="15"/>
      <c r="BW926" s="15"/>
      <c r="BX926" s="15"/>
      <c r="BY926" s="15"/>
      <c r="BZ926" s="15"/>
      <c r="CA926" s="8"/>
      <c r="CB926" s="8"/>
      <c r="CC926" s="8"/>
      <c r="CD926" s="8"/>
      <c r="CE926" s="8"/>
      <c r="CF926" s="8"/>
      <c r="CG926" s="8"/>
      <c r="CH926" s="8"/>
      <c r="CI926" s="8"/>
      <c r="CJ926" s="8"/>
      <c r="CK926" s="8"/>
      <c r="CL926" s="8"/>
      <c r="CM926" s="15"/>
      <c r="CN926" s="15"/>
      <c r="CO926" s="15"/>
      <c r="CP926" s="15"/>
    </row>
    <row r="927" ht="14.25" customHeight="1">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c r="AA927" s="15"/>
      <c r="AB927" s="15"/>
      <c r="AC927" s="15"/>
      <c r="AD927" s="15"/>
      <c r="AE927" s="15"/>
      <c r="AF927" s="15"/>
      <c r="AG927" s="15"/>
      <c r="AH927" s="15"/>
      <c r="AI927" s="15"/>
      <c r="AJ927" s="15"/>
      <c r="AK927" s="15"/>
      <c r="AL927" s="15"/>
      <c r="AM927" s="15"/>
      <c r="AN927" s="15"/>
      <c r="AO927" s="15"/>
      <c r="AP927" s="15"/>
      <c r="AQ927" s="15"/>
      <c r="AR927" s="15"/>
      <c r="AS927" s="15"/>
      <c r="AT927" s="15"/>
      <c r="AU927" s="15"/>
      <c r="AV927" s="15"/>
      <c r="AW927" s="15"/>
      <c r="AX927" s="15"/>
      <c r="AY927" s="15"/>
      <c r="AZ927" s="15"/>
      <c r="BA927" s="15"/>
      <c r="BB927" s="15"/>
      <c r="BC927" s="15"/>
      <c r="BD927" s="15"/>
      <c r="BE927" s="15"/>
      <c r="BF927" s="15"/>
      <c r="BG927" s="15"/>
      <c r="BH927" s="15"/>
      <c r="BI927" s="15"/>
      <c r="BJ927" s="15"/>
      <c r="BK927" s="15"/>
      <c r="BL927" s="15"/>
      <c r="BM927" s="15"/>
      <c r="BN927" s="15"/>
      <c r="BO927" s="15"/>
      <c r="BP927" s="15"/>
      <c r="BQ927" s="15"/>
      <c r="BR927" s="15"/>
      <c r="BS927" s="15"/>
      <c r="BT927" s="15"/>
      <c r="BU927" s="15"/>
      <c r="BV927" s="15"/>
      <c r="BW927" s="15"/>
      <c r="BX927" s="15"/>
      <c r="BY927" s="15"/>
      <c r="BZ927" s="15"/>
      <c r="CA927" s="8"/>
      <c r="CB927" s="8"/>
      <c r="CC927" s="8"/>
      <c r="CD927" s="8"/>
      <c r="CE927" s="8"/>
      <c r="CF927" s="8"/>
      <c r="CG927" s="8"/>
      <c r="CH927" s="8"/>
      <c r="CI927" s="8"/>
      <c r="CJ927" s="8"/>
      <c r="CK927" s="8"/>
      <c r="CL927" s="8"/>
      <c r="CM927" s="15"/>
      <c r="CN927" s="15"/>
      <c r="CO927" s="15"/>
      <c r="CP927" s="15"/>
    </row>
    <row r="928" ht="14.25" customHeight="1">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c r="BC928" s="15"/>
      <c r="BD928" s="15"/>
      <c r="BE928" s="15"/>
      <c r="BF928" s="15"/>
      <c r="BG928" s="15"/>
      <c r="BH928" s="15"/>
      <c r="BI928" s="15"/>
      <c r="BJ928" s="15"/>
      <c r="BK928" s="15"/>
      <c r="BL928" s="15"/>
      <c r="BM928" s="15"/>
      <c r="BN928" s="15"/>
      <c r="BO928" s="15"/>
      <c r="BP928" s="15"/>
      <c r="BQ928" s="15"/>
      <c r="BR928" s="15"/>
      <c r="BS928" s="15"/>
      <c r="BT928" s="15"/>
      <c r="BU928" s="15"/>
      <c r="BV928" s="15"/>
      <c r="BW928" s="15"/>
      <c r="BX928" s="15"/>
      <c r="BY928" s="15"/>
      <c r="BZ928" s="15"/>
      <c r="CA928" s="8"/>
      <c r="CB928" s="8"/>
      <c r="CC928" s="8"/>
      <c r="CD928" s="8"/>
      <c r="CE928" s="8"/>
      <c r="CF928" s="8"/>
      <c r="CG928" s="8"/>
      <c r="CH928" s="8"/>
      <c r="CI928" s="8"/>
      <c r="CJ928" s="8"/>
      <c r="CK928" s="8"/>
      <c r="CL928" s="8"/>
      <c r="CM928" s="15"/>
      <c r="CN928" s="15"/>
      <c r="CO928" s="15"/>
      <c r="CP928" s="15"/>
    </row>
    <row r="929" ht="14.25" customHeight="1">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c r="AA929" s="15"/>
      <c r="AB929" s="15"/>
      <c r="AC929" s="15"/>
      <c r="AD929" s="15"/>
      <c r="AE929" s="15"/>
      <c r="AF929" s="15"/>
      <c r="AG929" s="15"/>
      <c r="AH929" s="15"/>
      <c r="AI929" s="15"/>
      <c r="AJ929" s="15"/>
      <c r="AK929" s="15"/>
      <c r="AL929" s="15"/>
      <c r="AM929" s="15"/>
      <c r="AN929" s="15"/>
      <c r="AO929" s="15"/>
      <c r="AP929" s="15"/>
      <c r="AQ929" s="15"/>
      <c r="AR929" s="15"/>
      <c r="AS929" s="15"/>
      <c r="AT929" s="15"/>
      <c r="AU929" s="15"/>
      <c r="AV929" s="15"/>
      <c r="AW929" s="15"/>
      <c r="AX929" s="15"/>
      <c r="AY929" s="15"/>
      <c r="AZ929" s="15"/>
      <c r="BA929" s="15"/>
      <c r="BB929" s="15"/>
      <c r="BC929" s="15"/>
      <c r="BD929" s="15"/>
      <c r="BE929" s="15"/>
      <c r="BF929" s="15"/>
      <c r="BG929" s="15"/>
      <c r="BH929" s="15"/>
      <c r="BI929" s="15"/>
      <c r="BJ929" s="15"/>
      <c r="BK929" s="15"/>
      <c r="BL929" s="15"/>
      <c r="BM929" s="15"/>
      <c r="BN929" s="15"/>
      <c r="BO929" s="15"/>
      <c r="BP929" s="15"/>
      <c r="BQ929" s="15"/>
      <c r="BR929" s="15"/>
      <c r="BS929" s="15"/>
      <c r="BT929" s="15"/>
      <c r="BU929" s="15"/>
      <c r="BV929" s="15"/>
      <c r="BW929" s="15"/>
      <c r="BX929" s="15"/>
      <c r="BY929" s="15"/>
      <c r="BZ929" s="15"/>
      <c r="CA929" s="8"/>
      <c r="CB929" s="8"/>
      <c r="CC929" s="8"/>
      <c r="CD929" s="8"/>
      <c r="CE929" s="8"/>
      <c r="CF929" s="8"/>
      <c r="CG929" s="8"/>
      <c r="CH929" s="8"/>
      <c r="CI929" s="8"/>
      <c r="CJ929" s="8"/>
      <c r="CK929" s="8"/>
      <c r="CL929" s="8"/>
      <c r="CM929" s="15"/>
      <c r="CN929" s="15"/>
      <c r="CO929" s="15"/>
      <c r="CP929" s="15"/>
    </row>
    <row r="930" ht="14.25" customHeight="1">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c r="BC930" s="15"/>
      <c r="BD930" s="15"/>
      <c r="BE930" s="15"/>
      <c r="BF930" s="15"/>
      <c r="BG930" s="15"/>
      <c r="BH930" s="15"/>
      <c r="BI930" s="15"/>
      <c r="BJ930" s="15"/>
      <c r="BK930" s="15"/>
      <c r="BL930" s="15"/>
      <c r="BM930" s="15"/>
      <c r="BN930" s="15"/>
      <c r="BO930" s="15"/>
      <c r="BP930" s="15"/>
      <c r="BQ930" s="15"/>
      <c r="BR930" s="15"/>
      <c r="BS930" s="15"/>
      <c r="BT930" s="15"/>
      <c r="BU930" s="15"/>
      <c r="BV930" s="15"/>
      <c r="BW930" s="15"/>
      <c r="BX930" s="15"/>
      <c r="BY930" s="15"/>
      <c r="BZ930" s="15"/>
      <c r="CA930" s="8"/>
      <c r="CB930" s="8"/>
      <c r="CC930" s="8"/>
      <c r="CD930" s="8"/>
      <c r="CE930" s="8"/>
      <c r="CF930" s="8"/>
      <c r="CG930" s="8"/>
      <c r="CH930" s="8"/>
      <c r="CI930" s="8"/>
      <c r="CJ930" s="8"/>
      <c r="CK930" s="8"/>
      <c r="CL930" s="8"/>
      <c r="CM930" s="15"/>
      <c r="CN930" s="15"/>
      <c r="CO930" s="15"/>
      <c r="CP930" s="15"/>
    </row>
    <row r="931" ht="14.25" customHeight="1">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c r="AA931" s="15"/>
      <c r="AB931" s="15"/>
      <c r="AC931" s="15"/>
      <c r="AD931" s="15"/>
      <c r="AE931" s="15"/>
      <c r="AF931" s="15"/>
      <c r="AG931" s="15"/>
      <c r="AH931" s="15"/>
      <c r="AI931" s="15"/>
      <c r="AJ931" s="15"/>
      <c r="AK931" s="15"/>
      <c r="AL931" s="15"/>
      <c r="AM931" s="15"/>
      <c r="AN931" s="15"/>
      <c r="AO931" s="15"/>
      <c r="AP931" s="15"/>
      <c r="AQ931" s="15"/>
      <c r="AR931" s="15"/>
      <c r="AS931" s="15"/>
      <c r="AT931" s="15"/>
      <c r="AU931" s="15"/>
      <c r="AV931" s="15"/>
      <c r="AW931" s="15"/>
      <c r="AX931" s="15"/>
      <c r="AY931" s="15"/>
      <c r="AZ931" s="15"/>
      <c r="BA931" s="15"/>
      <c r="BB931" s="15"/>
      <c r="BC931" s="15"/>
      <c r="BD931" s="15"/>
      <c r="BE931" s="15"/>
      <c r="BF931" s="15"/>
      <c r="BG931" s="15"/>
      <c r="BH931" s="15"/>
      <c r="BI931" s="15"/>
      <c r="BJ931" s="15"/>
      <c r="BK931" s="15"/>
      <c r="BL931" s="15"/>
      <c r="BM931" s="15"/>
      <c r="BN931" s="15"/>
      <c r="BO931" s="15"/>
      <c r="BP931" s="15"/>
      <c r="BQ931" s="15"/>
      <c r="BR931" s="15"/>
      <c r="BS931" s="15"/>
      <c r="BT931" s="15"/>
      <c r="BU931" s="15"/>
      <c r="BV931" s="15"/>
      <c r="BW931" s="15"/>
      <c r="BX931" s="15"/>
      <c r="BY931" s="15"/>
      <c r="BZ931" s="15"/>
      <c r="CA931" s="8"/>
      <c r="CB931" s="8"/>
      <c r="CC931" s="8"/>
      <c r="CD931" s="8"/>
      <c r="CE931" s="8"/>
      <c r="CF931" s="8"/>
      <c r="CG931" s="8"/>
      <c r="CH931" s="8"/>
      <c r="CI931" s="8"/>
      <c r="CJ931" s="8"/>
      <c r="CK931" s="8"/>
      <c r="CL931" s="8"/>
      <c r="CM931" s="15"/>
      <c r="CN931" s="15"/>
      <c r="CO931" s="15"/>
      <c r="CP931" s="15"/>
    </row>
    <row r="932" ht="14.25" customHeight="1">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c r="BC932" s="15"/>
      <c r="BD932" s="15"/>
      <c r="BE932" s="15"/>
      <c r="BF932" s="15"/>
      <c r="BG932" s="15"/>
      <c r="BH932" s="15"/>
      <c r="BI932" s="15"/>
      <c r="BJ932" s="15"/>
      <c r="BK932" s="15"/>
      <c r="BL932" s="15"/>
      <c r="BM932" s="15"/>
      <c r="BN932" s="15"/>
      <c r="BO932" s="15"/>
      <c r="BP932" s="15"/>
      <c r="BQ932" s="15"/>
      <c r="BR932" s="15"/>
      <c r="BS932" s="15"/>
      <c r="BT932" s="15"/>
      <c r="BU932" s="15"/>
      <c r="BV932" s="15"/>
      <c r="BW932" s="15"/>
      <c r="BX932" s="15"/>
      <c r="BY932" s="15"/>
      <c r="BZ932" s="15"/>
      <c r="CA932" s="8"/>
      <c r="CB932" s="8"/>
      <c r="CC932" s="8"/>
      <c r="CD932" s="8"/>
      <c r="CE932" s="8"/>
      <c r="CF932" s="8"/>
      <c r="CG932" s="8"/>
      <c r="CH932" s="8"/>
      <c r="CI932" s="8"/>
      <c r="CJ932" s="8"/>
      <c r="CK932" s="8"/>
      <c r="CL932" s="8"/>
      <c r="CM932" s="15"/>
      <c r="CN932" s="15"/>
      <c r="CO932" s="15"/>
      <c r="CP932" s="15"/>
    </row>
    <row r="933" ht="14.25" customHeight="1">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c r="AA933" s="15"/>
      <c r="AB933" s="15"/>
      <c r="AC933" s="15"/>
      <c r="AD933" s="15"/>
      <c r="AE933" s="15"/>
      <c r="AF933" s="15"/>
      <c r="AG933" s="15"/>
      <c r="AH933" s="15"/>
      <c r="AI933" s="15"/>
      <c r="AJ933" s="15"/>
      <c r="AK933" s="15"/>
      <c r="AL933" s="15"/>
      <c r="AM933" s="15"/>
      <c r="AN933" s="15"/>
      <c r="AO933" s="15"/>
      <c r="AP933" s="15"/>
      <c r="AQ933" s="15"/>
      <c r="AR933" s="15"/>
      <c r="AS933" s="15"/>
      <c r="AT933" s="15"/>
      <c r="AU933" s="15"/>
      <c r="AV933" s="15"/>
      <c r="AW933" s="15"/>
      <c r="AX933" s="15"/>
      <c r="AY933" s="15"/>
      <c r="AZ933" s="15"/>
      <c r="BA933" s="15"/>
      <c r="BB933" s="15"/>
      <c r="BC933" s="15"/>
      <c r="BD933" s="15"/>
      <c r="BE933" s="15"/>
      <c r="BF933" s="15"/>
      <c r="BG933" s="15"/>
      <c r="BH933" s="15"/>
      <c r="BI933" s="15"/>
      <c r="BJ933" s="15"/>
      <c r="BK933" s="15"/>
      <c r="BL933" s="15"/>
      <c r="BM933" s="15"/>
      <c r="BN933" s="15"/>
      <c r="BO933" s="15"/>
      <c r="BP933" s="15"/>
      <c r="BQ933" s="15"/>
      <c r="BR933" s="15"/>
      <c r="BS933" s="15"/>
      <c r="BT933" s="15"/>
      <c r="BU933" s="15"/>
      <c r="BV933" s="15"/>
      <c r="BW933" s="15"/>
      <c r="BX933" s="15"/>
      <c r="BY933" s="15"/>
      <c r="BZ933" s="15"/>
      <c r="CA933" s="8"/>
      <c r="CB933" s="8"/>
      <c r="CC933" s="8"/>
      <c r="CD933" s="8"/>
      <c r="CE933" s="8"/>
      <c r="CF933" s="8"/>
      <c r="CG933" s="8"/>
      <c r="CH933" s="8"/>
      <c r="CI933" s="8"/>
      <c r="CJ933" s="8"/>
      <c r="CK933" s="8"/>
      <c r="CL933" s="8"/>
      <c r="CM933" s="15"/>
      <c r="CN933" s="15"/>
      <c r="CO933" s="15"/>
      <c r="CP933" s="15"/>
    </row>
    <row r="934" ht="14.25" customHeight="1">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c r="BC934" s="15"/>
      <c r="BD934" s="15"/>
      <c r="BE934" s="15"/>
      <c r="BF934" s="15"/>
      <c r="BG934" s="15"/>
      <c r="BH934" s="15"/>
      <c r="BI934" s="15"/>
      <c r="BJ934" s="15"/>
      <c r="BK934" s="15"/>
      <c r="BL934" s="15"/>
      <c r="BM934" s="15"/>
      <c r="BN934" s="15"/>
      <c r="BO934" s="15"/>
      <c r="BP934" s="15"/>
      <c r="BQ934" s="15"/>
      <c r="BR934" s="15"/>
      <c r="BS934" s="15"/>
      <c r="BT934" s="15"/>
      <c r="BU934" s="15"/>
      <c r="BV934" s="15"/>
      <c r="BW934" s="15"/>
      <c r="BX934" s="15"/>
      <c r="BY934" s="15"/>
      <c r="BZ934" s="15"/>
      <c r="CA934" s="8"/>
      <c r="CB934" s="8"/>
      <c r="CC934" s="8"/>
      <c r="CD934" s="8"/>
      <c r="CE934" s="8"/>
      <c r="CF934" s="8"/>
      <c r="CG934" s="8"/>
      <c r="CH934" s="8"/>
      <c r="CI934" s="8"/>
      <c r="CJ934" s="8"/>
      <c r="CK934" s="8"/>
      <c r="CL934" s="8"/>
      <c r="CM934" s="15"/>
      <c r="CN934" s="15"/>
      <c r="CO934" s="15"/>
      <c r="CP934" s="15"/>
    </row>
    <row r="935" ht="14.25" customHeight="1">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c r="AA935" s="15"/>
      <c r="AB935" s="15"/>
      <c r="AC935" s="15"/>
      <c r="AD935" s="15"/>
      <c r="AE935" s="15"/>
      <c r="AF935" s="15"/>
      <c r="AG935" s="15"/>
      <c r="AH935" s="15"/>
      <c r="AI935" s="15"/>
      <c r="AJ935" s="15"/>
      <c r="AK935" s="15"/>
      <c r="AL935" s="15"/>
      <c r="AM935" s="15"/>
      <c r="AN935" s="15"/>
      <c r="AO935" s="15"/>
      <c r="AP935" s="15"/>
      <c r="AQ935" s="15"/>
      <c r="AR935" s="15"/>
      <c r="AS935" s="15"/>
      <c r="AT935" s="15"/>
      <c r="AU935" s="15"/>
      <c r="AV935" s="15"/>
      <c r="AW935" s="15"/>
      <c r="AX935" s="15"/>
      <c r="AY935" s="15"/>
      <c r="AZ935" s="15"/>
      <c r="BA935" s="15"/>
      <c r="BB935" s="15"/>
      <c r="BC935" s="15"/>
      <c r="BD935" s="15"/>
      <c r="BE935" s="15"/>
      <c r="BF935" s="15"/>
      <c r="BG935" s="15"/>
      <c r="BH935" s="15"/>
      <c r="BI935" s="15"/>
      <c r="BJ935" s="15"/>
      <c r="BK935" s="15"/>
      <c r="BL935" s="15"/>
      <c r="BM935" s="15"/>
      <c r="BN935" s="15"/>
      <c r="BO935" s="15"/>
      <c r="BP935" s="15"/>
      <c r="BQ935" s="15"/>
      <c r="BR935" s="15"/>
      <c r="BS935" s="15"/>
      <c r="BT935" s="15"/>
      <c r="BU935" s="15"/>
      <c r="BV935" s="15"/>
      <c r="BW935" s="15"/>
      <c r="BX935" s="15"/>
      <c r="BY935" s="15"/>
      <c r="BZ935" s="15"/>
      <c r="CA935" s="8"/>
      <c r="CB935" s="8"/>
      <c r="CC935" s="8"/>
      <c r="CD935" s="8"/>
      <c r="CE935" s="8"/>
      <c r="CF935" s="8"/>
      <c r="CG935" s="8"/>
      <c r="CH935" s="8"/>
      <c r="CI935" s="8"/>
      <c r="CJ935" s="8"/>
      <c r="CK935" s="8"/>
      <c r="CL935" s="8"/>
      <c r="CM935" s="15"/>
      <c r="CN935" s="15"/>
      <c r="CO935" s="15"/>
      <c r="CP935" s="15"/>
    </row>
    <row r="936" ht="14.25" customHeight="1">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c r="BC936" s="15"/>
      <c r="BD936" s="15"/>
      <c r="BE936" s="15"/>
      <c r="BF936" s="15"/>
      <c r="BG936" s="15"/>
      <c r="BH936" s="15"/>
      <c r="BI936" s="15"/>
      <c r="BJ936" s="15"/>
      <c r="BK936" s="15"/>
      <c r="BL936" s="15"/>
      <c r="BM936" s="15"/>
      <c r="BN936" s="15"/>
      <c r="BO936" s="15"/>
      <c r="BP936" s="15"/>
      <c r="BQ936" s="15"/>
      <c r="BR936" s="15"/>
      <c r="BS936" s="15"/>
      <c r="BT936" s="15"/>
      <c r="BU936" s="15"/>
      <c r="BV936" s="15"/>
      <c r="BW936" s="15"/>
      <c r="BX936" s="15"/>
      <c r="BY936" s="15"/>
      <c r="BZ936" s="15"/>
      <c r="CA936" s="8"/>
      <c r="CB936" s="8"/>
      <c r="CC936" s="8"/>
      <c r="CD936" s="8"/>
      <c r="CE936" s="8"/>
      <c r="CF936" s="8"/>
      <c r="CG936" s="8"/>
      <c r="CH936" s="8"/>
      <c r="CI936" s="8"/>
      <c r="CJ936" s="8"/>
      <c r="CK936" s="8"/>
      <c r="CL936" s="8"/>
      <c r="CM936" s="15"/>
      <c r="CN936" s="15"/>
      <c r="CO936" s="15"/>
      <c r="CP936" s="15"/>
    </row>
    <row r="937" ht="14.25" customHeight="1">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c r="AA937" s="15"/>
      <c r="AB937" s="15"/>
      <c r="AC937" s="15"/>
      <c r="AD937" s="15"/>
      <c r="AE937" s="15"/>
      <c r="AF937" s="15"/>
      <c r="AG937" s="15"/>
      <c r="AH937" s="15"/>
      <c r="AI937" s="15"/>
      <c r="AJ937" s="15"/>
      <c r="AK937" s="15"/>
      <c r="AL937" s="15"/>
      <c r="AM937" s="15"/>
      <c r="AN937" s="15"/>
      <c r="AO937" s="15"/>
      <c r="AP937" s="15"/>
      <c r="AQ937" s="15"/>
      <c r="AR937" s="15"/>
      <c r="AS937" s="15"/>
      <c r="AT937" s="15"/>
      <c r="AU937" s="15"/>
      <c r="AV937" s="15"/>
      <c r="AW937" s="15"/>
      <c r="AX937" s="15"/>
      <c r="AY937" s="15"/>
      <c r="AZ937" s="15"/>
      <c r="BA937" s="15"/>
      <c r="BB937" s="15"/>
      <c r="BC937" s="15"/>
      <c r="BD937" s="15"/>
      <c r="BE937" s="15"/>
      <c r="BF937" s="15"/>
      <c r="BG937" s="15"/>
      <c r="BH937" s="15"/>
      <c r="BI937" s="15"/>
      <c r="BJ937" s="15"/>
      <c r="BK937" s="15"/>
      <c r="BL937" s="15"/>
      <c r="BM937" s="15"/>
      <c r="BN937" s="15"/>
      <c r="BO937" s="15"/>
      <c r="BP937" s="15"/>
      <c r="BQ937" s="15"/>
      <c r="BR937" s="15"/>
      <c r="BS937" s="15"/>
      <c r="BT937" s="15"/>
      <c r="BU937" s="15"/>
      <c r="BV937" s="15"/>
      <c r="BW937" s="15"/>
      <c r="BX937" s="15"/>
      <c r="BY937" s="15"/>
      <c r="BZ937" s="15"/>
      <c r="CA937" s="8"/>
      <c r="CB937" s="8"/>
      <c r="CC937" s="8"/>
      <c r="CD937" s="8"/>
      <c r="CE937" s="8"/>
      <c r="CF937" s="8"/>
      <c r="CG937" s="8"/>
      <c r="CH937" s="8"/>
      <c r="CI937" s="8"/>
      <c r="CJ937" s="8"/>
      <c r="CK937" s="8"/>
      <c r="CL937" s="8"/>
      <c r="CM937" s="15"/>
      <c r="CN937" s="15"/>
      <c r="CO937" s="15"/>
      <c r="CP937" s="15"/>
    </row>
    <row r="938" ht="14.25" customHeight="1">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c r="BC938" s="15"/>
      <c r="BD938" s="15"/>
      <c r="BE938" s="15"/>
      <c r="BF938" s="15"/>
      <c r="BG938" s="15"/>
      <c r="BH938" s="15"/>
      <c r="BI938" s="15"/>
      <c r="BJ938" s="15"/>
      <c r="BK938" s="15"/>
      <c r="BL938" s="15"/>
      <c r="BM938" s="15"/>
      <c r="BN938" s="15"/>
      <c r="BO938" s="15"/>
      <c r="BP938" s="15"/>
      <c r="BQ938" s="15"/>
      <c r="BR938" s="15"/>
      <c r="BS938" s="15"/>
      <c r="BT938" s="15"/>
      <c r="BU938" s="15"/>
      <c r="BV938" s="15"/>
      <c r="BW938" s="15"/>
      <c r="BX938" s="15"/>
      <c r="BY938" s="15"/>
      <c r="BZ938" s="15"/>
      <c r="CA938" s="8"/>
      <c r="CB938" s="8"/>
      <c r="CC938" s="8"/>
      <c r="CD938" s="8"/>
      <c r="CE938" s="8"/>
      <c r="CF938" s="8"/>
      <c r="CG938" s="8"/>
      <c r="CH938" s="8"/>
      <c r="CI938" s="8"/>
      <c r="CJ938" s="8"/>
      <c r="CK938" s="8"/>
      <c r="CL938" s="8"/>
      <c r="CM938" s="15"/>
      <c r="CN938" s="15"/>
      <c r="CO938" s="15"/>
      <c r="CP938" s="15"/>
    </row>
    <row r="939" ht="14.25" customHeight="1">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c r="AA939" s="15"/>
      <c r="AB939" s="15"/>
      <c r="AC939" s="15"/>
      <c r="AD939" s="15"/>
      <c r="AE939" s="15"/>
      <c r="AF939" s="15"/>
      <c r="AG939" s="15"/>
      <c r="AH939" s="15"/>
      <c r="AI939" s="15"/>
      <c r="AJ939" s="15"/>
      <c r="AK939" s="15"/>
      <c r="AL939" s="15"/>
      <c r="AM939" s="15"/>
      <c r="AN939" s="15"/>
      <c r="AO939" s="15"/>
      <c r="AP939" s="15"/>
      <c r="AQ939" s="15"/>
      <c r="AR939" s="15"/>
      <c r="AS939" s="15"/>
      <c r="AT939" s="15"/>
      <c r="AU939" s="15"/>
      <c r="AV939" s="15"/>
      <c r="AW939" s="15"/>
      <c r="AX939" s="15"/>
      <c r="AY939" s="15"/>
      <c r="AZ939" s="15"/>
      <c r="BA939" s="15"/>
      <c r="BB939" s="15"/>
      <c r="BC939" s="15"/>
      <c r="BD939" s="15"/>
      <c r="BE939" s="15"/>
      <c r="BF939" s="15"/>
      <c r="BG939" s="15"/>
      <c r="BH939" s="15"/>
      <c r="BI939" s="15"/>
      <c r="BJ939" s="15"/>
      <c r="BK939" s="15"/>
      <c r="BL939" s="15"/>
      <c r="BM939" s="15"/>
      <c r="BN939" s="15"/>
      <c r="BO939" s="15"/>
      <c r="BP939" s="15"/>
      <c r="BQ939" s="15"/>
      <c r="BR939" s="15"/>
      <c r="BS939" s="15"/>
      <c r="BT939" s="15"/>
      <c r="BU939" s="15"/>
      <c r="BV939" s="15"/>
      <c r="BW939" s="15"/>
      <c r="BX939" s="15"/>
      <c r="BY939" s="15"/>
      <c r="BZ939" s="15"/>
      <c r="CA939" s="8"/>
      <c r="CB939" s="8"/>
      <c r="CC939" s="8"/>
      <c r="CD939" s="8"/>
      <c r="CE939" s="8"/>
      <c r="CF939" s="8"/>
      <c r="CG939" s="8"/>
      <c r="CH939" s="8"/>
      <c r="CI939" s="8"/>
      <c r="CJ939" s="8"/>
      <c r="CK939" s="8"/>
      <c r="CL939" s="8"/>
      <c r="CM939" s="15"/>
      <c r="CN939" s="15"/>
      <c r="CO939" s="15"/>
      <c r="CP939" s="15"/>
    </row>
    <row r="940" ht="14.25" customHeight="1">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c r="BC940" s="15"/>
      <c r="BD940" s="15"/>
      <c r="BE940" s="15"/>
      <c r="BF940" s="15"/>
      <c r="BG940" s="15"/>
      <c r="BH940" s="15"/>
      <c r="BI940" s="15"/>
      <c r="BJ940" s="15"/>
      <c r="BK940" s="15"/>
      <c r="BL940" s="15"/>
      <c r="BM940" s="15"/>
      <c r="BN940" s="15"/>
      <c r="BO940" s="15"/>
      <c r="BP940" s="15"/>
      <c r="BQ940" s="15"/>
      <c r="BR940" s="15"/>
      <c r="BS940" s="15"/>
      <c r="BT940" s="15"/>
      <c r="BU940" s="15"/>
      <c r="BV940" s="15"/>
      <c r="BW940" s="15"/>
      <c r="BX940" s="15"/>
      <c r="BY940" s="15"/>
      <c r="BZ940" s="15"/>
      <c r="CA940" s="8"/>
      <c r="CB940" s="8"/>
      <c r="CC940" s="8"/>
      <c r="CD940" s="8"/>
      <c r="CE940" s="8"/>
      <c r="CF940" s="8"/>
      <c r="CG940" s="8"/>
      <c r="CH940" s="8"/>
      <c r="CI940" s="8"/>
      <c r="CJ940" s="8"/>
      <c r="CK940" s="8"/>
      <c r="CL940" s="8"/>
      <c r="CM940" s="15"/>
      <c r="CN940" s="15"/>
      <c r="CO940" s="15"/>
      <c r="CP940" s="15"/>
    </row>
    <row r="941" ht="14.25" customHeight="1">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c r="AA941" s="15"/>
      <c r="AB941" s="15"/>
      <c r="AC941" s="15"/>
      <c r="AD941" s="15"/>
      <c r="AE941" s="15"/>
      <c r="AF941" s="15"/>
      <c r="AG941" s="15"/>
      <c r="AH941" s="15"/>
      <c r="AI941" s="15"/>
      <c r="AJ941" s="15"/>
      <c r="AK941" s="15"/>
      <c r="AL941" s="15"/>
      <c r="AM941" s="15"/>
      <c r="AN941" s="15"/>
      <c r="AO941" s="15"/>
      <c r="AP941" s="15"/>
      <c r="AQ941" s="15"/>
      <c r="AR941" s="15"/>
      <c r="AS941" s="15"/>
      <c r="AT941" s="15"/>
      <c r="AU941" s="15"/>
      <c r="AV941" s="15"/>
      <c r="AW941" s="15"/>
      <c r="AX941" s="15"/>
      <c r="AY941" s="15"/>
      <c r="AZ941" s="15"/>
      <c r="BA941" s="15"/>
      <c r="BB941" s="15"/>
      <c r="BC941" s="15"/>
      <c r="BD941" s="15"/>
      <c r="BE941" s="15"/>
      <c r="BF941" s="15"/>
      <c r="BG941" s="15"/>
      <c r="BH941" s="15"/>
      <c r="BI941" s="15"/>
      <c r="BJ941" s="15"/>
      <c r="BK941" s="15"/>
      <c r="BL941" s="15"/>
      <c r="BM941" s="15"/>
      <c r="BN941" s="15"/>
      <c r="BO941" s="15"/>
      <c r="BP941" s="15"/>
      <c r="BQ941" s="15"/>
      <c r="BR941" s="15"/>
      <c r="BS941" s="15"/>
      <c r="BT941" s="15"/>
      <c r="BU941" s="15"/>
      <c r="BV941" s="15"/>
      <c r="BW941" s="15"/>
      <c r="BX941" s="15"/>
      <c r="BY941" s="15"/>
      <c r="BZ941" s="15"/>
      <c r="CA941" s="8"/>
      <c r="CB941" s="8"/>
      <c r="CC941" s="8"/>
      <c r="CD941" s="8"/>
      <c r="CE941" s="8"/>
      <c r="CF941" s="8"/>
      <c r="CG941" s="8"/>
      <c r="CH941" s="8"/>
      <c r="CI941" s="8"/>
      <c r="CJ941" s="8"/>
      <c r="CK941" s="8"/>
      <c r="CL941" s="8"/>
      <c r="CM941" s="15"/>
      <c r="CN941" s="15"/>
      <c r="CO941" s="15"/>
      <c r="CP941" s="15"/>
    </row>
    <row r="942" ht="14.25" customHeight="1">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c r="BC942" s="15"/>
      <c r="BD942" s="15"/>
      <c r="BE942" s="15"/>
      <c r="BF942" s="15"/>
      <c r="BG942" s="15"/>
      <c r="BH942" s="15"/>
      <c r="BI942" s="15"/>
      <c r="BJ942" s="15"/>
      <c r="BK942" s="15"/>
      <c r="BL942" s="15"/>
      <c r="BM942" s="15"/>
      <c r="BN942" s="15"/>
      <c r="BO942" s="15"/>
      <c r="BP942" s="15"/>
      <c r="BQ942" s="15"/>
      <c r="BR942" s="15"/>
      <c r="BS942" s="15"/>
      <c r="BT942" s="15"/>
      <c r="BU942" s="15"/>
      <c r="BV942" s="15"/>
      <c r="BW942" s="15"/>
      <c r="BX942" s="15"/>
      <c r="BY942" s="15"/>
      <c r="BZ942" s="15"/>
      <c r="CA942" s="8"/>
      <c r="CB942" s="8"/>
      <c r="CC942" s="8"/>
      <c r="CD942" s="8"/>
      <c r="CE942" s="8"/>
      <c r="CF942" s="8"/>
      <c r="CG942" s="8"/>
      <c r="CH942" s="8"/>
      <c r="CI942" s="8"/>
      <c r="CJ942" s="8"/>
      <c r="CK942" s="8"/>
      <c r="CL942" s="8"/>
      <c r="CM942" s="15"/>
      <c r="CN942" s="15"/>
      <c r="CO942" s="15"/>
      <c r="CP942" s="15"/>
    </row>
    <row r="943" ht="14.25" customHeight="1">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c r="AA943" s="15"/>
      <c r="AB943" s="15"/>
      <c r="AC943" s="15"/>
      <c r="AD943" s="15"/>
      <c r="AE943" s="15"/>
      <c r="AF943" s="15"/>
      <c r="AG943" s="15"/>
      <c r="AH943" s="15"/>
      <c r="AI943" s="15"/>
      <c r="AJ943" s="15"/>
      <c r="AK943" s="15"/>
      <c r="AL943" s="15"/>
      <c r="AM943" s="15"/>
      <c r="AN943" s="15"/>
      <c r="AO943" s="15"/>
      <c r="AP943" s="15"/>
      <c r="AQ943" s="15"/>
      <c r="AR943" s="15"/>
      <c r="AS943" s="15"/>
      <c r="AT943" s="15"/>
      <c r="AU943" s="15"/>
      <c r="AV943" s="15"/>
      <c r="AW943" s="15"/>
      <c r="AX943" s="15"/>
      <c r="AY943" s="15"/>
      <c r="AZ943" s="15"/>
      <c r="BA943" s="15"/>
      <c r="BB943" s="15"/>
      <c r="BC943" s="15"/>
      <c r="BD943" s="15"/>
      <c r="BE943" s="15"/>
      <c r="BF943" s="15"/>
      <c r="BG943" s="15"/>
      <c r="BH943" s="15"/>
      <c r="BI943" s="15"/>
      <c r="BJ943" s="15"/>
      <c r="BK943" s="15"/>
      <c r="BL943" s="15"/>
      <c r="BM943" s="15"/>
      <c r="BN943" s="15"/>
      <c r="BO943" s="15"/>
      <c r="BP943" s="15"/>
      <c r="BQ943" s="15"/>
      <c r="BR943" s="15"/>
      <c r="BS943" s="15"/>
      <c r="BT943" s="15"/>
      <c r="BU943" s="15"/>
      <c r="BV943" s="15"/>
      <c r="BW943" s="15"/>
      <c r="BX943" s="15"/>
      <c r="BY943" s="15"/>
      <c r="BZ943" s="15"/>
      <c r="CA943" s="8"/>
      <c r="CB943" s="8"/>
      <c r="CC943" s="8"/>
      <c r="CD943" s="8"/>
      <c r="CE943" s="8"/>
      <c r="CF943" s="8"/>
      <c r="CG943" s="8"/>
      <c r="CH943" s="8"/>
      <c r="CI943" s="8"/>
      <c r="CJ943" s="8"/>
      <c r="CK943" s="8"/>
      <c r="CL943" s="8"/>
      <c r="CM943" s="15"/>
      <c r="CN943" s="15"/>
      <c r="CO943" s="15"/>
      <c r="CP943" s="15"/>
    </row>
    <row r="944" ht="14.25" customHeight="1">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c r="BC944" s="15"/>
      <c r="BD944" s="15"/>
      <c r="BE944" s="15"/>
      <c r="BF944" s="15"/>
      <c r="BG944" s="15"/>
      <c r="BH944" s="15"/>
      <c r="BI944" s="15"/>
      <c r="BJ944" s="15"/>
      <c r="BK944" s="15"/>
      <c r="BL944" s="15"/>
      <c r="BM944" s="15"/>
      <c r="BN944" s="15"/>
      <c r="BO944" s="15"/>
      <c r="BP944" s="15"/>
      <c r="BQ944" s="15"/>
      <c r="BR944" s="15"/>
      <c r="BS944" s="15"/>
      <c r="BT944" s="15"/>
      <c r="BU944" s="15"/>
      <c r="BV944" s="15"/>
      <c r="BW944" s="15"/>
      <c r="BX944" s="15"/>
      <c r="BY944" s="15"/>
      <c r="BZ944" s="15"/>
      <c r="CA944" s="8"/>
      <c r="CB944" s="8"/>
      <c r="CC944" s="8"/>
      <c r="CD944" s="8"/>
      <c r="CE944" s="8"/>
      <c r="CF944" s="8"/>
      <c r="CG944" s="8"/>
      <c r="CH944" s="8"/>
      <c r="CI944" s="8"/>
      <c r="CJ944" s="8"/>
      <c r="CK944" s="8"/>
      <c r="CL944" s="8"/>
      <c r="CM944" s="15"/>
      <c r="CN944" s="15"/>
      <c r="CO944" s="15"/>
      <c r="CP944" s="15"/>
    </row>
    <row r="945" ht="14.25" customHeight="1">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c r="AA945" s="15"/>
      <c r="AB945" s="15"/>
      <c r="AC945" s="15"/>
      <c r="AD945" s="15"/>
      <c r="AE945" s="15"/>
      <c r="AF945" s="15"/>
      <c r="AG945" s="15"/>
      <c r="AH945" s="15"/>
      <c r="AI945" s="15"/>
      <c r="AJ945" s="15"/>
      <c r="AK945" s="15"/>
      <c r="AL945" s="15"/>
      <c r="AM945" s="15"/>
      <c r="AN945" s="15"/>
      <c r="AO945" s="15"/>
      <c r="AP945" s="15"/>
      <c r="AQ945" s="15"/>
      <c r="AR945" s="15"/>
      <c r="AS945" s="15"/>
      <c r="AT945" s="15"/>
      <c r="AU945" s="15"/>
      <c r="AV945" s="15"/>
      <c r="AW945" s="15"/>
      <c r="AX945" s="15"/>
      <c r="AY945" s="15"/>
      <c r="AZ945" s="15"/>
      <c r="BA945" s="15"/>
      <c r="BB945" s="15"/>
      <c r="BC945" s="15"/>
      <c r="BD945" s="15"/>
      <c r="BE945" s="15"/>
      <c r="BF945" s="15"/>
      <c r="BG945" s="15"/>
      <c r="BH945" s="15"/>
      <c r="BI945" s="15"/>
      <c r="BJ945" s="15"/>
      <c r="BK945" s="15"/>
      <c r="BL945" s="15"/>
      <c r="BM945" s="15"/>
      <c r="BN945" s="15"/>
      <c r="BO945" s="15"/>
      <c r="BP945" s="15"/>
      <c r="BQ945" s="15"/>
      <c r="BR945" s="15"/>
      <c r="BS945" s="15"/>
      <c r="BT945" s="15"/>
      <c r="BU945" s="15"/>
      <c r="BV945" s="15"/>
      <c r="BW945" s="15"/>
      <c r="BX945" s="15"/>
      <c r="BY945" s="15"/>
      <c r="BZ945" s="15"/>
      <c r="CA945" s="8"/>
      <c r="CB945" s="8"/>
      <c r="CC945" s="8"/>
      <c r="CD945" s="8"/>
      <c r="CE945" s="8"/>
      <c r="CF945" s="8"/>
      <c r="CG945" s="8"/>
      <c r="CH945" s="8"/>
      <c r="CI945" s="8"/>
      <c r="CJ945" s="8"/>
      <c r="CK945" s="8"/>
      <c r="CL945" s="8"/>
      <c r="CM945" s="15"/>
      <c r="CN945" s="15"/>
      <c r="CO945" s="15"/>
      <c r="CP945" s="15"/>
    </row>
    <row r="946" ht="14.25" customHeight="1">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c r="BC946" s="15"/>
      <c r="BD946" s="15"/>
      <c r="BE946" s="15"/>
      <c r="BF946" s="15"/>
      <c r="BG946" s="15"/>
      <c r="BH946" s="15"/>
      <c r="BI946" s="15"/>
      <c r="BJ946" s="15"/>
      <c r="BK946" s="15"/>
      <c r="BL946" s="15"/>
      <c r="BM946" s="15"/>
      <c r="BN946" s="15"/>
      <c r="BO946" s="15"/>
      <c r="BP946" s="15"/>
      <c r="BQ946" s="15"/>
      <c r="BR946" s="15"/>
      <c r="BS946" s="15"/>
      <c r="BT946" s="15"/>
      <c r="BU946" s="15"/>
      <c r="BV946" s="15"/>
      <c r="BW946" s="15"/>
      <c r="BX946" s="15"/>
      <c r="BY946" s="15"/>
      <c r="BZ946" s="15"/>
      <c r="CA946" s="8"/>
      <c r="CB946" s="8"/>
      <c r="CC946" s="8"/>
      <c r="CD946" s="8"/>
      <c r="CE946" s="8"/>
      <c r="CF946" s="8"/>
      <c r="CG946" s="8"/>
      <c r="CH946" s="8"/>
      <c r="CI946" s="8"/>
      <c r="CJ946" s="8"/>
      <c r="CK946" s="8"/>
      <c r="CL946" s="8"/>
      <c r="CM946" s="15"/>
      <c r="CN946" s="15"/>
      <c r="CO946" s="15"/>
      <c r="CP946" s="15"/>
    </row>
    <row r="947" ht="14.25" customHeight="1">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c r="AA947" s="15"/>
      <c r="AB947" s="15"/>
      <c r="AC947" s="15"/>
      <c r="AD947" s="15"/>
      <c r="AE947" s="15"/>
      <c r="AF947" s="15"/>
      <c r="AG947" s="15"/>
      <c r="AH947" s="15"/>
      <c r="AI947" s="15"/>
      <c r="AJ947" s="15"/>
      <c r="AK947" s="15"/>
      <c r="AL947" s="15"/>
      <c r="AM947" s="15"/>
      <c r="AN947" s="15"/>
      <c r="AO947" s="15"/>
      <c r="AP947" s="15"/>
      <c r="AQ947" s="15"/>
      <c r="AR947" s="15"/>
      <c r="AS947" s="15"/>
      <c r="AT947" s="15"/>
      <c r="AU947" s="15"/>
      <c r="AV947" s="15"/>
      <c r="AW947" s="15"/>
      <c r="AX947" s="15"/>
      <c r="AY947" s="15"/>
      <c r="AZ947" s="15"/>
      <c r="BA947" s="15"/>
      <c r="BB947" s="15"/>
      <c r="BC947" s="15"/>
      <c r="BD947" s="15"/>
      <c r="BE947" s="15"/>
      <c r="BF947" s="15"/>
      <c r="BG947" s="15"/>
      <c r="BH947" s="15"/>
      <c r="BI947" s="15"/>
      <c r="BJ947" s="15"/>
      <c r="BK947" s="15"/>
      <c r="BL947" s="15"/>
      <c r="BM947" s="15"/>
      <c r="BN947" s="15"/>
      <c r="BO947" s="15"/>
      <c r="BP947" s="15"/>
      <c r="BQ947" s="15"/>
      <c r="BR947" s="15"/>
      <c r="BS947" s="15"/>
      <c r="BT947" s="15"/>
      <c r="BU947" s="15"/>
      <c r="BV947" s="15"/>
      <c r="BW947" s="15"/>
      <c r="BX947" s="15"/>
      <c r="BY947" s="15"/>
      <c r="BZ947" s="15"/>
      <c r="CA947" s="8"/>
      <c r="CB947" s="8"/>
      <c r="CC947" s="8"/>
      <c r="CD947" s="8"/>
      <c r="CE947" s="8"/>
      <c r="CF947" s="8"/>
      <c r="CG947" s="8"/>
      <c r="CH947" s="8"/>
      <c r="CI947" s="8"/>
      <c r="CJ947" s="8"/>
      <c r="CK947" s="8"/>
      <c r="CL947" s="8"/>
      <c r="CM947" s="15"/>
      <c r="CN947" s="15"/>
      <c r="CO947" s="15"/>
      <c r="CP947" s="15"/>
    </row>
    <row r="948" ht="14.25" customHeight="1">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c r="BC948" s="15"/>
      <c r="BD948" s="15"/>
      <c r="BE948" s="15"/>
      <c r="BF948" s="15"/>
      <c r="BG948" s="15"/>
      <c r="BH948" s="15"/>
      <c r="BI948" s="15"/>
      <c r="BJ948" s="15"/>
      <c r="BK948" s="15"/>
      <c r="BL948" s="15"/>
      <c r="BM948" s="15"/>
      <c r="BN948" s="15"/>
      <c r="BO948" s="15"/>
      <c r="BP948" s="15"/>
      <c r="BQ948" s="15"/>
      <c r="BR948" s="15"/>
      <c r="BS948" s="15"/>
      <c r="BT948" s="15"/>
      <c r="BU948" s="15"/>
      <c r="BV948" s="15"/>
      <c r="BW948" s="15"/>
      <c r="BX948" s="15"/>
      <c r="BY948" s="15"/>
      <c r="BZ948" s="15"/>
      <c r="CA948" s="8"/>
      <c r="CB948" s="8"/>
      <c r="CC948" s="8"/>
      <c r="CD948" s="8"/>
      <c r="CE948" s="8"/>
      <c r="CF948" s="8"/>
      <c r="CG948" s="8"/>
      <c r="CH948" s="8"/>
      <c r="CI948" s="8"/>
      <c r="CJ948" s="8"/>
      <c r="CK948" s="8"/>
      <c r="CL948" s="8"/>
      <c r="CM948" s="15"/>
      <c r="CN948" s="15"/>
      <c r="CO948" s="15"/>
      <c r="CP948" s="15"/>
    </row>
    <row r="949" ht="14.25" customHeight="1">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c r="AA949" s="15"/>
      <c r="AB949" s="15"/>
      <c r="AC949" s="15"/>
      <c r="AD949" s="15"/>
      <c r="AE949" s="15"/>
      <c r="AF949" s="15"/>
      <c r="AG949" s="15"/>
      <c r="AH949" s="15"/>
      <c r="AI949" s="15"/>
      <c r="AJ949" s="15"/>
      <c r="AK949" s="15"/>
      <c r="AL949" s="15"/>
      <c r="AM949" s="15"/>
      <c r="AN949" s="15"/>
      <c r="AO949" s="15"/>
      <c r="AP949" s="15"/>
      <c r="AQ949" s="15"/>
      <c r="AR949" s="15"/>
      <c r="AS949" s="15"/>
      <c r="AT949" s="15"/>
      <c r="AU949" s="15"/>
      <c r="AV949" s="15"/>
      <c r="AW949" s="15"/>
      <c r="AX949" s="15"/>
      <c r="AY949" s="15"/>
      <c r="AZ949" s="15"/>
      <c r="BA949" s="15"/>
      <c r="BB949" s="15"/>
      <c r="BC949" s="15"/>
      <c r="BD949" s="15"/>
      <c r="BE949" s="15"/>
      <c r="BF949" s="15"/>
      <c r="BG949" s="15"/>
      <c r="BH949" s="15"/>
      <c r="BI949" s="15"/>
      <c r="BJ949" s="15"/>
      <c r="BK949" s="15"/>
      <c r="BL949" s="15"/>
      <c r="BM949" s="15"/>
      <c r="BN949" s="15"/>
      <c r="BO949" s="15"/>
      <c r="BP949" s="15"/>
      <c r="BQ949" s="15"/>
      <c r="BR949" s="15"/>
      <c r="BS949" s="15"/>
      <c r="BT949" s="15"/>
      <c r="BU949" s="15"/>
      <c r="BV949" s="15"/>
      <c r="BW949" s="15"/>
      <c r="BX949" s="15"/>
      <c r="BY949" s="15"/>
      <c r="BZ949" s="15"/>
      <c r="CA949" s="8"/>
      <c r="CB949" s="8"/>
      <c r="CC949" s="8"/>
      <c r="CD949" s="8"/>
      <c r="CE949" s="8"/>
      <c r="CF949" s="8"/>
      <c r="CG949" s="8"/>
      <c r="CH949" s="8"/>
      <c r="CI949" s="8"/>
      <c r="CJ949" s="8"/>
      <c r="CK949" s="8"/>
      <c r="CL949" s="8"/>
      <c r="CM949" s="15"/>
      <c r="CN949" s="15"/>
      <c r="CO949" s="15"/>
      <c r="CP949" s="15"/>
    </row>
    <row r="950" ht="14.25" customHeight="1">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c r="BC950" s="15"/>
      <c r="BD950" s="15"/>
      <c r="BE950" s="15"/>
      <c r="BF950" s="15"/>
      <c r="BG950" s="15"/>
      <c r="BH950" s="15"/>
      <c r="BI950" s="15"/>
      <c r="BJ950" s="15"/>
      <c r="BK950" s="15"/>
      <c r="BL950" s="15"/>
      <c r="BM950" s="15"/>
      <c r="BN950" s="15"/>
      <c r="BO950" s="15"/>
      <c r="BP950" s="15"/>
      <c r="BQ950" s="15"/>
      <c r="BR950" s="15"/>
      <c r="BS950" s="15"/>
      <c r="BT950" s="15"/>
      <c r="BU950" s="15"/>
      <c r="BV950" s="15"/>
      <c r="BW950" s="15"/>
      <c r="BX950" s="15"/>
      <c r="BY950" s="15"/>
      <c r="BZ950" s="15"/>
      <c r="CA950" s="8"/>
      <c r="CB950" s="8"/>
      <c r="CC950" s="8"/>
      <c r="CD950" s="8"/>
      <c r="CE950" s="8"/>
      <c r="CF950" s="8"/>
      <c r="CG950" s="8"/>
      <c r="CH950" s="8"/>
      <c r="CI950" s="8"/>
      <c r="CJ950" s="8"/>
      <c r="CK950" s="8"/>
      <c r="CL950" s="8"/>
      <c r="CM950" s="15"/>
      <c r="CN950" s="15"/>
      <c r="CO950" s="15"/>
      <c r="CP950" s="15"/>
    </row>
    <row r="951" ht="14.25" customHeight="1">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c r="AA951" s="15"/>
      <c r="AB951" s="15"/>
      <c r="AC951" s="15"/>
      <c r="AD951" s="15"/>
      <c r="AE951" s="15"/>
      <c r="AF951" s="15"/>
      <c r="AG951" s="15"/>
      <c r="AH951" s="15"/>
      <c r="AI951" s="15"/>
      <c r="AJ951" s="15"/>
      <c r="AK951" s="15"/>
      <c r="AL951" s="15"/>
      <c r="AM951" s="15"/>
      <c r="AN951" s="15"/>
      <c r="AO951" s="15"/>
      <c r="AP951" s="15"/>
      <c r="AQ951" s="15"/>
      <c r="AR951" s="15"/>
      <c r="AS951" s="15"/>
      <c r="AT951" s="15"/>
      <c r="AU951" s="15"/>
      <c r="AV951" s="15"/>
      <c r="AW951" s="15"/>
      <c r="AX951" s="15"/>
      <c r="AY951" s="15"/>
      <c r="AZ951" s="15"/>
      <c r="BA951" s="15"/>
      <c r="BB951" s="15"/>
      <c r="BC951" s="15"/>
      <c r="BD951" s="15"/>
      <c r="BE951" s="15"/>
      <c r="BF951" s="15"/>
      <c r="BG951" s="15"/>
      <c r="BH951" s="15"/>
      <c r="BI951" s="15"/>
      <c r="BJ951" s="15"/>
      <c r="BK951" s="15"/>
      <c r="BL951" s="15"/>
      <c r="BM951" s="15"/>
      <c r="BN951" s="15"/>
      <c r="BO951" s="15"/>
      <c r="BP951" s="15"/>
      <c r="BQ951" s="15"/>
      <c r="BR951" s="15"/>
      <c r="BS951" s="15"/>
      <c r="BT951" s="15"/>
      <c r="BU951" s="15"/>
      <c r="BV951" s="15"/>
      <c r="BW951" s="15"/>
      <c r="BX951" s="15"/>
      <c r="BY951" s="15"/>
      <c r="BZ951" s="15"/>
      <c r="CA951" s="8"/>
      <c r="CB951" s="8"/>
      <c r="CC951" s="8"/>
      <c r="CD951" s="8"/>
      <c r="CE951" s="8"/>
      <c r="CF951" s="8"/>
      <c r="CG951" s="8"/>
      <c r="CH951" s="8"/>
      <c r="CI951" s="8"/>
      <c r="CJ951" s="8"/>
      <c r="CK951" s="8"/>
      <c r="CL951" s="8"/>
      <c r="CM951" s="15"/>
      <c r="CN951" s="15"/>
      <c r="CO951" s="15"/>
      <c r="CP951" s="15"/>
    </row>
    <row r="952" ht="14.25" customHeight="1">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c r="BC952" s="15"/>
      <c r="BD952" s="15"/>
      <c r="BE952" s="15"/>
      <c r="BF952" s="15"/>
      <c r="BG952" s="15"/>
      <c r="BH952" s="15"/>
      <c r="BI952" s="15"/>
      <c r="BJ952" s="15"/>
      <c r="BK952" s="15"/>
      <c r="BL952" s="15"/>
      <c r="BM952" s="15"/>
      <c r="BN952" s="15"/>
      <c r="BO952" s="15"/>
      <c r="BP952" s="15"/>
      <c r="BQ952" s="15"/>
      <c r="BR952" s="15"/>
      <c r="BS952" s="15"/>
      <c r="BT952" s="15"/>
      <c r="BU952" s="15"/>
      <c r="BV952" s="15"/>
      <c r="BW952" s="15"/>
      <c r="BX952" s="15"/>
      <c r="BY952" s="15"/>
      <c r="BZ952" s="15"/>
      <c r="CA952" s="8"/>
      <c r="CB952" s="8"/>
      <c r="CC952" s="8"/>
      <c r="CD952" s="8"/>
      <c r="CE952" s="8"/>
      <c r="CF952" s="8"/>
      <c r="CG952" s="8"/>
      <c r="CH952" s="8"/>
      <c r="CI952" s="8"/>
      <c r="CJ952" s="8"/>
      <c r="CK952" s="8"/>
      <c r="CL952" s="8"/>
      <c r="CM952" s="15"/>
      <c r="CN952" s="15"/>
      <c r="CO952" s="15"/>
      <c r="CP952" s="15"/>
    </row>
    <row r="953" ht="14.25" customHeight="1">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c r="AA953" s="15"/>
      <c r="AB953" s="15"/>
      <c r="AC953" s="15"/>
      <c r="AD953" s="15"/>
      <c r="AE953" s="15"/>
      <c r="AF953" s="15"/>
      <c r="AG953" s="15"/>
      <c r="AH953" s="15"/>
      <c r="AI953" s="15"/>
      <c r="AJ953" s="15"/>
      <c r="AK953" s="15"/>
      <c r="AL953" s="15"/>
      <c r="AM953" s="15"/>
      <c r="AN953" s="15"/>
      <c r="AO953" s="15"/>
      <c r="AP953" s="15"/>
      <c r="AQ953" s="15"/>
      <c r="AR953" s="15"/>
      <c r="AS953" s="15"/>
      <c r="AT953" s="15"/>
      <c r="AU953" s="15"/>
      <c r="AV953" s="15"/>
      <c r="AW953" s="15"/>
      <c r="AX953" s="15"/>
      <c r="AY953" s="15"/>
      <c r="AZ953" s="15"/>
      <c r="BA953" s="15"/>
      <c r="BB953" s="15"/>
      <c r="BC953" s="15"/>
      <c r="BD953" s="15"/>
      <c r="BE953" s="15"/>
      <c r="BF953" s="15"/>
      <c r="BG953" s="15"/>
      <c r="BH953" s="15"/>
      <c r="BI953" s="15"/>
      <c r="BJ953" s="15"/>
      <c r="BK953" s="15"/>
      <c r="BL953" s="15"/>
      <c r="BM953" s="15"/>
      <c r="BN953" s="15"/>
      <c r="BO953" s="15"/>
      <c r="BP953" s="15"/>
      <c r="BQ953" s="15"/>
      <c r="BR953" s="15"/>
      <c r="BS953" s="15"/>
      <c r="BT953" s="15"/>
      <c r="BU953" s="15"/>
      <c r="BV953" s="15"/>
      <c r="BW953" s="15"/>
      <c r="BX953" s="15"/>
      <c r="BY953" s="15"/>
      <c r="BZ953" s="15"/>
      <c r="CA953" s="8"/>
      <c r="CB953" s="8"/>
      <c r="CC953" s="8"/>
      <c r="CD953" s="8"/>
      <c r="CE953" s="8"/>
      <c r="CF953" s="8"/>
      <c r="CG953" s="8"/>
      <c r="CH953" s="8"/>
      <c r="CI953" s="8"/>
      <c r="CJ953" s="8"/>
      <c r="CK953" s="8"/>
      <c r="CL953" s="8"/>
      <c r="CM953" s="15"/>
      <c r="CN953" s="15"/>
      <c r="CO953" s="15"/>
      <c r="CP953" s="15"/>
    </row>
    <row r="954" ht="14.25" customHeight="1">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c r="BC954" s="15"/>
      <c r="BD954" s="15"/>
      <c r="BE954" s="15"/>
      <c r="BF954" s="15"/>
      <c r="BG954" s="15"/>
      <c r="BH954" s="15"/>
      <c r="BI954" s="15"/>
      <c r="BJ954" s="15"/>
      <c r="BK954" s="15"/>
      <c r="BL954" s="15"/>
      <c r="BM954" s="15"/>
      <c r="BN954" s="15"/>
      <c r="BO954" s="15"/>
      <c r="BP954" s="15"/>
      <c r="BQ954" s="15"/>
      <c r="BR954" s="15"/>
      <c r="BS954" s="15"/>
      <c r="BT954" s="15"/>
      <c r="BU954" s="15"/>
      <c r="BV954" s="15"/>
      <c r="BW954" s="15"/>
      <c r="BX954" s="15"/>
      <c r="BY954" s="15"/>
      <c r="BZ954" s="15"/>
      <c r="CA954" s="8"/>
      <c r="CB954" s="8"/>
      <c r="CC954" s="8"/>
      <c r="CD954" s="8"/>
      <c r="CE954" s="8"/>
      <c r="CF954" s="8"/>
      <c r="CG954" s="8"/>
      <c r="CH954" s="8"/>
      <c r="CI954" s="8"/>
      <c r="CJ954" s="8"/>
      <c r="CK954" s="8"/>
      <c r="CL954" s="8"/>
      <c r="CM954" s="15"/>
      <c r="CN954" s="15"/>
      <c r="CO954" s="15"/>
      <c r="CP954" s="15"/>
    </row>
    <row r="955" ht="14.25" customHeight="1">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c r="AA955" s="15"/>
      <c r="AB955" s="15"/>
      <c r="AC955" s="15"/>
      <c r="AD955" s="15"/>
      <c r="AE955" s="15"/>
      <c r="AF955" s="15"/>
      <c r="AG955" s="15"/>
      <c r="AH955" s="15"/>
      <c r="AI955" s="15"/>
      <c r="AJ955" s="15"/>
      <c r="AK955" s="15"/>
      <c r="AL955" s="15"/>
      <c r="AM955" s="15"/>
      <c r="AN955" s="15"/>
      <c r="AO955" s="15"/>
      <c r="AP955" s="15"/>
      <c r="AQ955" s="15"/>
      <c r="AR955" s="15"/>
      <c r="AS955" s="15"/>
      <c r="AT955" s="15"/>
      <c r="AU955" s="15"/>
      <c r="AV955" s="15"/>
      <c r="AW955" s="15"/>
      <c r="AX955" s="15"/>
      <c r="AY955" s="15"/>
      <c r="AZ955" s="15"/>
      <c r="BA955" s="15"/>
      <c r="BB955" s="15"/>
      <c r="BC955" s="15"/>
      <c r="BD955" s="15"/>
      <c r="BE955" s="15"/>
      <c r="BF955" s="15"/>
      <c r="BG955" s="15"/>
      <c r="BH955" s="15"/>
      <c r="BI955" s="15"/>
      <c r="BJ955" s="15"/>
      <c r="BK955" s="15"/>
      <c r="BL955" s="15"/>
      <c r="BM955" s="15"/>
      <c r="BN955" s="15"/>
      <c r="BO955" s="15"/>
      <c r="BP955" s="15"/>
      <c r="BQ955" s="15"/>
      <c r="BR955" s="15"/>
      <c r="BS955" s="15"/>
      <c r="BT955" s="15"/>
      <c r="BU955" s="15"/>
      <c r="BV955" s="15"/>
      <c r="BW955" s="15"/>
      <c r="BX955" s="15"/>
      <c r="BY955" s="15"/>
      <c r="BZ955" s="15"/>
      <c r="CA955" s="8"/>
      <c r="CB955" s="8"/>
      <c r="CC955" s="8"/>
      <c r="CD955" s="8"/>
      <c r="CE955" s="8"/>
      <c r="CF955" s="8"/>
      <c r="CG955" s="8"/>
      <c r="CH955" s="8"/>
      <c r="CI955" s="8"/>
      <c r="CJ955" s="8"/>
      <c r="CK955" s="8"/>
      <c r="CL955" s="8"/>
      <c r="CM955" s="15"/>
      <c r="CN955" s="15"/>
      <c r="CO955" s="15"/>
      <c r="CP955" s="15"/>
    </row>
    <row r="956" ht="14.25" customHeight="1">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c r="BC956" s="15"/>
      <c r="BD956" s="15"/>
      <c r="BE956" s="15"/>
      <c r="BF956" s="15"/>
      <c r="BG956" s="15"/>
      <c r="BH956" s="15"/>
      <c r="BI956" s="15"/>
      <c r="BJ956" s="15"/>
      <c r="BK956" s="15"/>
      <c r="BL956" s="15"/>
      <c r="BM956" s="15"/>
      <c r="BN956" s="15"/>
      <c r="BO956" s="15"/>
      <c r="BP956" s="15"/>
      <c r="BQ956" s="15"/>
      <c r="BR956" s="15"/>
      <c r="BS956" s="15"/>
      <c r="BT956" s="15"/>
      <c r="BU956" s="15"/>
      <c r="BV956" s="15"/>
      <c r="BW956" s="15"/>
      <c r="BX956" s="15"/>
      <c r="BY956" s="15"/>
      <c r="BZ956" s="15"/>
      <c r="CA956" s="8"/>
      <c r="CB956" s="8"/>
      <c r="CC956" s="8"/>
      <c r="CD956" s="8"/>
      <c r="CE956" s="8"/>
      <c r="CF956" s="8"/>
      <c r="CG956" s="8"/>
      <c r="CH956" s="8"/>
      <c r="CI956" s="8"/>
      <c r="CJ956" s="8"/>
      <c r="CK956" s="8"/>
      <c r="CL956" s="8"/>
      <c r="CM956" s="15"/>
      <c r="CN956" s="15"/>
      <c r="CO956" s="15"/>
      <c r="CP956" s="15"/>
    </row>
    <row r="957" ht="14.25" customHeight="1">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c r="AA957" s="15"/>
      <c r="AB957" s="15"/>
      <c r="AC957" s="15"/>
      <c r="AD957" s="15"/>
      <c r="AE957" s="15"/>
      <c r="AF957" s="15"/>
      <c r="AG957" s="15"/>
      <c r="AH957" s="15"/>
      <c r="AI957" s="15"/>
      <c r="AJ957" s="15"/>
      <c r="AK957" s="15"/>
      <c r="AL957" s="15"/>
      <c r="AM957" s="15"/>
      <c r="AN957" s="15"/>
      <c r="AO957" s="15"/>
      <c r="AP957" s="15"/>
      <c r="AQ957" s="15"/>
      <c r="AR957" s="15"/>
      <c r="AS957" s="15"/>
      <c r="AT957" s="15"/>
      <c r="AU957" s="15"/>
      <c r="AV957" s="15"/>
      <c r="AW957" s="15"/>
      <c r="AX957" s="15"/>
      <c r="AY957" s="15"/>
      <c r="AZ957" s="15"/>
      <c r="BA957" s="15"/>
      <c r="BB957" s="15"/>
      <c r="BC957" s="15"/>
      <c r="BD957" s="15"/>
      <c r="BE957" s="15"/>
      <c r="BF957" s="15"/>
      <c r="BG957" s="15"/>
      <c r="BH957" s="15"/>
      <c r="BI957" s="15"/>
      <c r="BJ957" s="15"/>
      <c r="BK957" s="15"/>
      <c r="BL957" s="15"/>
      <c r="BM957" s="15"/>
      <c r="BN957" s="15"/>
      <c r="BO957" s="15"/>
      <c r="BP957" s="15"/>
      <c r="BQ957" s="15"/>
      <c r="BR957" s="15"/>
      <c r="BS957" s="15"/>
      <c r="BT957" s="15"/>
      <c r="BU957" s="15"/>
      <c r="BV957" s="15"/>
      <c r="BW957" s="15"/>
      <c r="BX957" s="15"/>
      <c r="BY957" s="15"/>
      <c r="BZ957" s="15"/>
      <c r="CA957" s="8"/>
      <c r="CB957" s="8"/>
      <c r="CC957" s="8"/>
      <c r="CD957" s="8"/>
      <c r="CE957" s="8"/>
      <c r="CF957" s="8"/>
      <c r="CG957" s="8"/>
      <c r="CH957" s="8"/>
      <c r="CI957" s="8"/>
      <c r="CJ957" s="8"/>
      <c r="CK957" s="8"/>
      <c r="CL957" s="8"/>
      <c r="CM957" s="15"/>
      <c r="CN957" s="15"/>
      <c r="CO957" s="15"/>
      <c r="CP957" s="15"/>
    </row>
    <row r="958" ht="14.25" customHeight="1">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c r="BC958" s="15"/>
      <c r="BD958" s="15"/>
      <c r="BE958" s="15"/>
      <c r="BF958" s="15"/>
      <c r="BG958" s="15"/>
      <c r="BH958" s="15"/>
      <c r="BI958" s="15"/>
      <c r="BJ958" s="15"/>
      <c r="BK958" s="15"/>
      <c r="BL958" s="15"/>
      <c r="BM958" s="15"/>
      <c r="BN958" s="15"/>
      <c r="BO958" s="15"/>
      <c r="BP958" s="15"/>
      <c r="BQ958" s="15"/>
      <c r="BR958" s="15"/>
      <c r="BS958" s="15"/>
      <c r="BT958" s="15"/>
      <c r="BU958" s="15"/>
      <c r="BV958" s="15"/>
      <c r="BW958" s="15"/>
      <c r="BX958" s="15"/>
      <c r="BY958" s="15"/>
      <c r="BZ958" s="15"/>
      <c r="CA958" s="8"/>
      <c r="CB958" s="8"/>
      <c r="CC958" s="8"/>
      <c r="CD958" s="8"/>
      <c r="CE958" s="8"/>
      <c r="CF958" s="8"/>
      <c r="CG958" s="8"/>
      <c r="CH958" s="8"/>
      <c r="CI958" s="8"/>
      <c r="CJ958" s="8"/>
      <c r="CK958" s="8"/>
      <c r="CL958" s="8"/>
      <c r="CM958" s="15"/>
      <c r="CN958" s="15"/>
      <c r="CO958" s="15"/>
      <c r="CP958" s="15"/>
    </row>
    <row r="959" ht="14.25" customHeight="1">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c r="AA959" s="15"/>
      <c r="AB959" s="15"/>
      <c r="AC959" s="15"/>
      <c r="AD959" s="15"/>
      <c r="AE959" s="15"/>
      <c r="AF959" s="15"/>
      <c r="AG959" s="15"/>
      <c r="AH959" s="15"/>
      <c r="AI959" s="15"/>
      <c r="AJ959" s="15"/>
      <c r="AK959" s="15"/>
      <c r="AL959" s="15"/>
      <c r="AM959" s="15"/>
      <c r="AN959" s="15"/>
      <c r="AO959" s="15"/>
      <c r="AP959" s="15"/>
      <c r="AQ959" s="15"/>
      <c r="AR959" s="15"/>
      <c r="AS959" s="15"/>
      <c r="AT959" s="15"/>
      <c r="AU959" s="15"/>
      <c r="AV959" s="15"/>
      <c r="AW959" s="15"/>
      <c r="AX959" s="15"/>
      <c r="AY959" s="15"/>
      <c r="AZ959" s="15"/>
      <c r="BA959" s="15"/>
      <c r="BB959" s="15"/>
      <c r="BC959" s="15"/>
      <c r="BD959" s="15"/>
      <c r="BE959" s="15"/>
      <c r="BF959" s="15"/>
      <c r="BG959" s="15"/>
      <c r="BH959" s="15"/>
      <c r="BI959" s="15"/>
      <c r="BJ959" s="15"/>
      <c r="BK959" s="15"/>
      <c r="BL959" s="15"/>
      <c r="BM959" s="15"/>
      <c r="BN959" s="15"/>
      <c r="BO959" s="15"/>
      <c r="BP959" s="15"/>
      <c r="BQ959" s="15"/>
      <c r="BR959" s="15"/>
      <c r="BS959" s="15"/>
      <c r="BT959" s="15"/>
      <c r="BU959" s="15"/>
      <c r="BV959" s="15"/>
      <c r="BW959" s="15"/>
      <c r="BX959" s="15"/>
      <c r="BY959" s="15"/>
      <c r="BZ959" s="15"/>
      <c r="CA959" s="8"/>
      <c r="CB959" s="8"/>
      <c r="CC959" s="8"/>
      <c r="CD959" s="8"/>
      <c r="CE959" s="8"/>
      <c r="CF959" s="8"/>
      <c r="CG959" s="8"/>
      <c r="CH959" s="8"/>
      <c r="CI959" s="8"/>
      <c r="CJ959" s="8"/>
      <c r="CK959" s="8"/>
      <c r="CL959" s="8"/>
      <c r="CM959" s="15"/>
      <c r="CN959" s="15"/>
      <c r="CO959" s="15"/>
      <c r="CP959" s="15"/>
    </row>
    <row r="960" ht="14.25" customHeight="1">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c r="BC960" s="15"/>
      <c r="BD960" s="15"/>
      <c r="BE960" s="15"/>
      <c r="BF960" s="15"/>
      <c r="BG960" s="15"/>
      <c r="BH960" s="15"/>
      <c r="BI960" s="15"/>
      <c r="BJ960" s="15"/>
      <c r="BK960" s="15"/>
      <c r="BL960" s="15"/>
      <c r="BM960" s="15"/>
      <c r="BN960" s="15"/>
      <c r="BO960" s="15"/>
      <c r="BP960" s="15"/>
      <c r="BQ960" s="15"/>
      <c r="BR960" s="15"/>
      <c r="BS960" s="15"/>
      <c r="BT960" s="15"/>
      <c r="BU960" s="15"/>
      <c r="BV960" s="15"/>
      <c r="BW960" s="15"/>
      <c r="BX960" s="15"/>
      <c r="BY960" s="15"/>
      <c r="BZ960" s="15"/>
      <c r="CA960" s="8"/>
      <c r="CB960" s="8"/>
      <c r="CC960" s="8"/>
      <c r="CD960" s="8"/>
      <c r="CE960" s="8"/>
      <c r="CF960" s="8"/>
      <c r="CG960" s="8"/>
      <c r="CH960" s="8"/>
      <c r="CI960" s="8"/>
      <c r="CJ960" s="8"/>
      <c r="CK960" s="8"/>
      <c r="CL960" s="8"/>
      <c r="CM960" s="15"/>
      <c r="CN960" s="15"/>
      <c r="CO960" s="15"/>
      <c r="CP960" s="15"/>
    </row>
    <row r="961" ht="14.25" customHeight="1">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c r="AA961" s="15"/>
      <c r="AB961" s="15"/>
      <c r="AC961" s="15"/>
      <c r="AD961" s="15"/>
      <c r="AE961" s="15"/>
      <c r="AF961" s="15"/>
      <c r="AG961" s="15"/>
      <c r="AH961" s="15"/>
      <c r="AI961" s="15"/>
      <c r="AJ961" s="15"/>
      <c r="AK961" s="15"/>
      <c r="AL961" s="15"/>
      <c r="AM961" s="15"/>
      <c r="AN961" s="15"/>
      <c r="AO961" s="15"/>
      <c r="AP961" s="15"/>
      <c r="AQ961" s="15"/>
      <c r="AR961" s="15"/>
      <c r="AS961" s="15"/>
      <c r="AT961" s="15"/>
      <c r="AU961" s="15"/>
      <c r="AV961" s="15"/>
      <c r="AW961" s="15"/>
      <c r="AX961" s="15"/>
      <c r="AY961" s="15"/>
      <c r="AZ961" s="15"/>
      <c r="BA961" s="15"/>
      <c r="BB961" s="15"/>
      <c r="BC961" s="15"/>
      <c r="BD961" s="15"/>
      <c r="BE961" s="15"/>
      <c r="BF961" s="15"/>
      <c r="BG961" s="15"/>
      <c r="BH961" s="15"/>
      <c r="BI961" s="15"/>
      <c r="BJ961" s="15"/>
      <c r="BK961" s="15"/>
      <c r="BL961" s="15"/>
      <c r="BM961" s="15"/>
      <c r="BN961" s="15"/>
      <c r="BO961" s="15"/>
      <c r="BP961" s="15"/>
      <c r="BQ961" s="15"/>
      <c r="BR961" s="15"/>
      <c r="BS961" s="15"/>
      <c r="BT961" s="15"/>
      <c r="BU961" s="15"/>
      <c r="BV961" s="15"/>
      <c r="BW961" s="15"/>
      <c r="BX961" s="15"/>
      <c r="BY961" s="15"/>
      <c r="BZ961" s="15"/>
      <c r="CA961" s="8"/>
      <c r="CB961" s="8"/>
      <c r="CC961" s="8"/>
      <c r="CD961" s="8"/>
      <c r="CE961" s="8"/>
      <c r="CF961" s="8"/>
      <c r="CG961" s="8"/>
      <c r="CH961" s="8"/>
      <c r="CI961" s="8"/>
      <c r="CJ961" s="8"/>
      <c r="CK961" s="8"/>
      <c r="CL961" s="8"/>
      <c r="CM961" s="15"/>
      <c r="CN961" s="15"/>
      <c r="CO961" s="15"/>
      <c r="CP961" s="15"/>
    </row>
    <row r="962" ht="14.25" customHeight="1">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c r="AA962" s="15"/>
      <c r="AB962" s="15"/>
      <c r="AC962" s="15"/>
      <c r="AD962" s="15"/>
      <c r="AE962" s="15"/>
      <c r="AF962" s="15"/>
      <c r="AG962" s="15"/>
      <c r="AH962" s="15"/>
      <c r="AI962" s="15"/>
      <c r="AJ962" s="15"/>
      <c r="AK962" s="15"/>
      <c r="AL962" s="15"/>
      <c r="AM962" s="15"/>
      <c r="AN962" s="15"/>
      <c r="AO962" s="15"/>
      <c r="AP962" s="15"/>
      <c r="AQ962" s="15"/>
      <c r="AR962" s="15"/>
      <c r="AS962" s="15"/>
      <c r="AT962" s="15"/>
      <c r="AU962" s="15"/>
      <c r="AV962" s="15"/>
      <c r="AW962" s="15"/>
      <c r="AX962" s="15"/>
      <c r="AY962" s="15"/>
      <c r="AZ962" s="15"/>
      <c r="BA962" s="15"/>
      <c r="BB962" s="15"/>
      <c r="BC962" s="15"/>
      <c r="BD962" s="15"/>
      <c r="BE962" s="15"/>
      <c r="BF962" s="15"/>
      <c r="BG962" s="15"/>
      <c r="BH962" s="15"/>
      <c r="BI962" s="15"/>
      <c r="BJ962" s="15"/>
      <c r="BK962" s="15"/>
      <c r="BL962" s="15"/>
      <c r="BM962" s="15"/>
      <c r="BN962" s="15"/>
      <c r="BO962" s="15"/>
      <c r="BP962" s="15"/>
      <c r="BQ962" s="15"/>
      <c r="BR962" s="15"/>
      <c r="BS962" s="15"/>
      <c r="BT962" s="15"/>
      <c r="BU962" s="15"/>
      <c r="BV962" s="15"/>
      <c r="BW962" s="15"/>
      <c r="BX962" s="15"/>
      <c r="BY962" s="15"/>
      <c r="BZ962" s="15"/>
      <c r="CA962" s="8"/>
      <c r="CB962" s="8"/>
      <c r="CC962" s="8"/>
      <c r="CD962" s="8"/>
      <c r="CE962" s="8"/>
      <c r="CF962" s="8"/>
      <c r="CG962" s="8"/>
      <c r="CH962" s="8"/>
      <c r="CI962" s="8"/>
      <c r="CJ962" s="8"/>
      <c r="CK962" s="8"/>
      <c r="CL962" s="8"/>
      <c r="CM962" s="15"/>
      <c r="CN962" s="15"/>
      <c r="CO962" s="15"/>
      <c r="CP962" s="15"/>
    </row>
    <row r="963" ht="14.25" customHeight="1">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c r="AA963" s="15"/>
      <c r="AB963" s="15"/>
      <c r="AC963" s="15"/>
      <c r="AD963" s="15"/>
      <c r="AE963" s="15"/>
      <c r="AF963" s="15"/>
      <c r="AG963" s="15"/>
      <c r="AH963" s="15"/>
      <c r="AI963" s="15"/>
      <c r="AJ963" s="15"/>
      <c r="AK963" s="15"/>
      <c r="AL963" s="15"/>
      <c r="AM963" s="15"/>
      <c r="AN963" s="15"/>
      <c r="AO963" s="15"/>
      <c r="AP963" s="15"/>
      <c r="AQ963" s="15"/>
      <c r="AR963" s="15"/>
      <c r="AS963" s="15"/>
      <c r="AT963" s="15"/>
      <c r="AU963" s="15"/>
      <c r="AV963" s="15"/>
      <c r="AW963" s="15"/>
      <c r="AX963" s="15"/>
      <c r="AY963" s="15"/>
      <c r="AZ963" s="15"/>
      <c r="BA963" s="15"/>
      <c r="BB963" s="15"/>
      <c r="BC963" s="15"/>
      <c r="BD963" s="15"/>
      <c r="BE963" s="15"/>
      <c r="BF963" s="15"/>
      <c r="BG963" s="15"/>
      <c r="BH963" s="15"/>
      <c r="BI963" s="15"/>
      <c r="BJ963" s="15"/>
      <c r="BK963" s="15"/>
      <c r="BL963" s="15"/>
      <c r="BM963" s="15"/>
      <c r="BN963" s="15"/>
      <c r="BO963" s="15"/>
      <c r="BP963" s="15"/>
      <c r="BQ963" s="15"/>
      <c r="BR963" s="15"/>
      <c r="BS963" s="15"/>
      <c r="BT963" s="15"/>
      <c r="BU963" s="15"/>
      <c r="BV963" s="15"/>
      <c r="BW963" s="15"/>
      <c r="BX963" s="15"/>
      <c r="BY963" s="15"/>
      <c r="BZ963" s="15"/>
      <c r="CA963" s="8"/>
      <c r="CB963" s="8"/>
      <c r="CC963" s="8"/>
      <c r="CD963" s="8"/>
      <c r="CE963" s="8"/>
      <c r="CF963" s="8"/>
      <c r="CG963" s="8"/>
      <c r="CH963" s="8"/>
      <c r="CI963" s="8"/>
      <c r="CJ963" s="8"/>
      <c r="CK963" s="8"/>
      <c r="CL963" s="8"/>
      <c r="CM963" s="15"/>
      <c r="CN963" s="15"/>
      <c r="CO963" s="15"/>
      <c r="CP963" s="15"/>
    </row>
    <row r="964" ht="14.25" customHeight="1">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c r="BC964" s="15"/>
      <c r="BD964" s="15"/>
      <c r="BE964" s="15"/>
      <c r="BF964" s="15"/>
      <c r="BG964" s="15"/>
      <c r="BH964" s="15"/>
      <c r="BI964" s="15"/>
      <c r="BJ964" s="15"/>
      <c r="BK964" s="15"/>
      <c r="BL964" s="15"/>
      <c r="BM964" s="15"/>
      <c r="BN964" s="15"/>
      <c r="BO964" s="15"/>
      <c r="BP964" s="15"/>
      <c r="BQ964" s="15"/>
      <c r="BR964" s="15"/>
      <c r="BS964" s="15"/>
      <c r="BT964" s="15"/>
      <c r="BU964" s="15"/>
      <c r="BV964" s="15"/>
      <c r="BW964" s="15"/>
      <c r="BX964" s="15"/>
      <c r="BY964" s="15"/>
      <c r="BZ964" s="15"/>
      <c r="CA964" s="8"/>
      <c r="CB964" s="8"/>
      <c r="CC964" s="8"/>
      <c r="CD964" s="8"/>
      <c r="CE964" s="8"/>
      <c r="CF964" s="8"/>
      <c r="CG964" s="8"/>
      <c r="CH964" s="8"/>
      <c r="CI964" s="8"/>
      <c r="CJ964" s="8"/>
      <c r="CK964" s="8"/>
      <c r="CL964" s="8"/>
      <c r="CM964" s="15"/>
      <c r="CN964" s="15"/>
      <c r="CO964" s="15"/>
      <c r="CP964" s="15"/>
    </row>
    <row r="965" ht="14.25" customHeight="1">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c r="AA965" s="15"/>
      <c r="AB965" s="15"/>
      <c r="AC965" s="15"/>
      <c r="AD965" s="15"/>
      <c r="AE965" s="15"/>
      <c r="AF965" s="15"/>
      <c r="AG965" s="15"/>
      <c r="AH965" s="15"/>
      <c r="AI965" s="15"/>
      <c r="AJ965" s="15"/>
      <c r="AK965" s="15"/>
      <c r="AL965" s="15"/>
      <c r="AM965" s="15"/>
      <c r="AN965" s="15"/>
      <c r="AO965" s="15"/>
      <c r="AP965" s="15"/>
      <c r="AQ965" s="15"/>
      <c r="AR965" s="15"/>
      <c r="AS965" s="15"/>
      <c r="AT965" s="15"/>
      <c r="AU965" s="15"/>
      <c r="AV965" s="15"/>
      <c r="AW965" s="15"/>
      <c r="AX965" s="15"/>
      <c r="AY965" s="15"/>
      <c r="AZ965" s="15"/>
      <c r="BA965" s="15"/>
      <c r="BB965" s="15"/>
      <c r="BC965" s="15"/>
      <c r="BD965" s="15"/>
      <c r="BE965" s="15"/>
      <c r="BF965" s="15"/>
      <c r="BG965" s="15"/>
      <c r="BH965" s="15"/>
      <c r="BI965" s="15"/>
      <c r="BJ965" s="15"/>
      <c r="BK965" s="15"/>
      <c r="BL965" s="15"/>
      <c r="BM965" s="15"/>
      <c r="BN965" s="15"/>
      <c r="BO965" s="15"/>
      <c r="BP965" s="15"/>
      <c r="BQ965" s="15"/>
      <c r="BR965" s="15"/>
      <c r="BS965" s="15"/>
      <c r="BT965" s="15"/>
      <c r="BU965" s="15"/>
      <c r="BV965" s="15"/>
      <c r="BW965" s="15"/>
      <c r="BX965" s="15"/>
      <c r="BY965" s="15"/>
      <c r="BZ965" s="15"/>
      <c r="CA965" s="8"/>
      <c r="CB965" s="8"/>
      <c r="CC965" s="8"/>
      <c r="CD965" s="8"/>
      <c r="CE965" s="8"/>
      <c r="CF965" s="8"/>
      <c r="CG965" s="8"/>
      <c r="CH965" s="8"/>
      <c r="CI965" s="8"/>
      <c r="CJ965" s="8"/>
      <c r="CK965" s="8"/>
      <c r="CL965" s="8"/>
      <c r="CM965" s="15"/>
      <c r="CN965" s="15"/>
      <c r="CO965" s="15"/>
      <c r="CP965" s="15"/>
    </row>
    <row r="966" ht="14.25" customHeight="1">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c r="BC966" s="15"/>
      <c r="BD966" s="15"/>
      <c r="BE966" s="15"/>
      <c r="BF966" s="15"/>
      <c r="BG966" s="15"/>
      <c r="BH966" s="15"/>
      <c r="BI966" s="15"/>
      <c r="BJ966" s="15"/>
      <c r="BK966" s="15"/>
      <c r="BL966" s="15"/>
      <c r="BM966" s="15"/>
      <c r="BN966" s="15"/>
      <c r="BO966" s="15"/>
      <c r="BP966" s="15"/>
      <c r="BQ966" s="15"/>
      <c r="BR966" s="15"/>
      <c r="BS966" s="15"/>
      <c r="BT966" s="15"/>
      <c r="BU966" s="15"/>
      <c r="BV966" s="15"/>
      <c r="BW966" s="15"/>
      <c r="BX966" s="15"/>
      <c r="BY966" s="15"/>
      <c r="BZ966" s="15"/>
      <c r="CA966" s="8"/>
      <c r="CB966" s="8"/>
      <c r="CC966" s="8"/>
      <c r="CD966" s="8"/>
      <c r="CE966" s="8"/>
      <c r="CF966" s="8"/>
      <c r="CG966" s="8"/>
      <c r="CH966" s="8"/>
      <c r="CI966" s="8"/>
      <c r="CJ966" s="8"/>
      <c r="CK966" s="8"/>
      <c r="CL966" s="8"/>
      <c r="CM966" s="15"/>
      <c r="CN966" s="15"/>
      <c r="CO966" s="15"/>
      <c r="CP966" s="15"/>
    </row>
    <row r="967" ht="14.25" customHeight="1">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c r="AA967" s="15"/>
      <c r="AB967" s="15"/>
      <c r="AC967" s="15"/>
      <c r="AD967" s="15"/>
      <c r="AE967" s="15"/>
      <c r="AF967" s="15"/>
      <c r="AG967" s="15"/>
      <c r="AH967" s="15"/>
      <c r="AI967" s="15"/>
      <c r="AJ967" s="15"/>
      <c r="AK967" s="15"/>
      <c r="AL967" s="15"/>
      <c r="AM967" s="15"/>
      <c r="AN967" s="15"/>
      <c r="AO967" s="15"/>
      <c r="AP967" s="15"/>
      <c r="AQ967" s="15"/>
      <c r="AR967" s="15"/>
      <c r="AS967" s="15"/>
      <c r="AT967" s="15"/>
      <c r="AU967" s="15"/>
      <c r="AV967" s="15"/>
      <c r="AW967" s="15"/>
      <c r="AX967" s="15"/>
      <c r="AY967" s="15"/>
      <c r="AZ967" s="15"/>
      <c r="BA967" s="15"/>
      <c r="BB967" s="15"/>
      <c r="BC967" s="15"/>
      <c r="BD967" s="15"/>
      <c r="BE967" s="15"/>
      <c r="BF967" s="15"/>
      <c r="BG967" s="15"/>
      <c r="BH967" s="15"/>
      <c r="BI967" s="15"/>
      <c r="BJ967" s="15"/>
      <c r="BK967" s="15"/>
      <c r="BL967" s="15"/>
      <c r="BM967" s="15"/>
      <c r="BN967" s="15"/>
      <c r="BO967" s="15"/>
      <c r="BP967" s="15"/>
      <c r="BQ967" s="15"/>
      <c r="BR967" s="15"/>
      <c r="BS967" s="15"/>
      <c r="BT967" s="15"/>
      <c r="BU967" s="15"/>
      <c r="BV967" s="15"/>
      <c r="BW967" s="15"/>
      <c r="BX967" s="15"/>
      <c r="BY967" s="15"/>
      <c r="BZ967" s="15"/>
      <c r="CA967" s="8"/>
      <c r="CB967" s="8"/>
      <c r="CC967" s="8"/>
      <c r="CD967" s="8"/>
      <c r="CE967" s="8"/>
      <c r="CF967" s="8"/>
      <c r="CG967" s="8"/>
      <c r="CH967" s="8"/>
      <c r="CI967" s="8"/>
      <c r="CJ967" s="8"/>
      <c r="CK967" s="8"/>
      <c r="CL967" s="8"/>
      <c r="CM967" s="15"/>
      <c r="CN967" s="15"/>
      <c r="CO967" s="15"/>
      <c r="CP967" s="15"/>
    </row>
    <row r="968" ht="14.25" customHeight="1">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c r="BC968" s="15"/>
      <c r="BD968" s="15"/>
      <c r="BE968" s="15"/>
      <c r="BF968" s="15"/>
      <c r="BG968" s="15"/>
      <c r="BH968" s="15"/>
      <c r="BI968" s="15"/>
      <c r="BJ968" s="15"/>
      <c r="BK968" s="15"/>
      <c r="BL968" s="15"/>
      <c r="BM968" s="15"/>
      <c r="BN968" s="15"/>
      <c r="BO968" s="15"/>
      <c r="BP968" s="15"/>
      <c r="BQ968" s="15"/>
      <c r="BR968" s="15"/>
      <c r="BS968" s="15"/>
      <c r="BT968" s="15"/>
      <c r="BU968" s="15"/>
      <c r="BV968" s="15"/>
      <c r="BW968" s="15"/>
      <c r="BX968" s="15"/>
      <c r="BY968" s="15"/>
      <c r="BZ968" s="15"/>
      <c r="CA968" s="8"/>
      <c r="CB968" s="8"/>
      <c r="CC968" s="8"/>
      <c r="CD968" s="8"/>
      <c r="CE968" s="8"/>
      <c r="CF968" s="8"/>
      <c r="CG968" s="8"/>
      <c r="CH968" s="8"/>
      <c r="CI968" s="8"/>
      <c r="CJ968" s="8"/>
      <c r="CK968" s="8"/>
      <c r="CL968" s="8"/>
      <c r="CM968" s="15"/>
      <c r="CN968" s="15"/>
      <c r="CO968" s="15"/>
      <c r="CP968" s="15"/>
    </row>
    <row r="969" ht="14.25" customHeight="1">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c r="AA969" s="15"/>
      <c r="AB969" s="15"/>
      <c r="AC969" s="15"/>
      <c r="AD969" s="15"/>
      <c r="AE969" s="15"/>
      <c r="AF969" s="15"/>
      <c r="AG969" s="15"/>
      <c r="AH969" s="15"/>
      <c r="AI969" s="15"/>
      <c r="AJ969" s="15"/>
      <c r="AK969" s="15"/>
      <c r="AL969" s="15"/>
      <c r="AM969" s="15"/>
      <c r="AN969" s="15"/>
      <c r="AO969" s="15"/>
      <c r="AP969" s="15"/>
      <c r="AQ969" s="15"/>
      <c r="AR969" s="15"/>
      <c r="AS969" s="15"/>
      <c r="AT969" s="15"/>
      <c r="AU969" s="15"/>
      <c r="AV969" s="15"/>
      <c r="AW969" s="15"/>
      <c r="AX969" s="15"/>
      <c r="AY969" s="15"/>
      <c r="AZ969" s="15"/>
      <c r="BA969" s="15"/>
      <c r="BB969" s="15"/>
      <c r="BC969" s="15"/>
      <c r="BD969" s="15"/>
      <c r="BE969" s="15"/>
      <c r="BF969" s="15"/>
      <c r="BG969" s="15"/>
      <c r="BH969" s="15"/>
      <c r="BI969" s="15"/>
      <c r="BJ969" s="15"/>
      <c r="BK969" s="15"/>
      <c r="BL969" s="15"/>
      <c r="BM969" s="15"/>
      <c r="BN969" s="15"/>
      <c r="BO969" s="15"/>
      <c r="BP969" s="15"/>
      <c r="BQ969" s="15"/>
      <c r="BR969" s="15"/>
      <c r="BS969" s="15"/>
      <c r="BT969" s="15"/>
      <c r="BU969" s="15"/>
      <c r="BV969" s="15"/>
      <c r="BW969" s="15"/>
      <c r="BX969" s="15"/>
      <c r="BY969" s="15"/>
      <c r="BZ969" s="15"/>
      <c r="CA969" s="8"/>
      <c r="CB969" s="8"/>
      <c r="CC969" s="8"/>
      <c r="CD969" s="8"/>
      <c r="CE969" s="8"/>
      <c r="CF969" s="8"/>
      <c r="CG969" s="8"/>
      <c r="CH969" s="8"/>
      <c r="CI969" s="8"/>
      <c r="CJ969" s="8"/>
      <c r="CK969" s="8"/>
      <c r="CL969" s="8"/>
      <c r="CM969" s="15"/>
      <c r="CN969" s="15"/>
      <c r="CO969" s="15"/>
      <c r="CP969" s="15"/>
    </row>
    <row r="970" ht="14.25" customHeight="1">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c r="BC970" s="15"/>
      <c r="BD970" s="15"/>
      <c r="BE970" s="15"/>
      <c r="BF970" s="15"/>
      <c r="BG970" s="15"/>
      <c r="BH970" s="15"/>
      <c r="BI970" s="15"/>
      <c r="BJ970" s="15"/>
      <c r="BK970" s="15"/>
      <c r="BL970" s="15"/>
      <c r="BM970" s="15"/>
      <c r="BN970" s="15"/>
      <c r="BO970" s="15"/>
      <c r="BP970" s="15"/>
      <c r="BQ970" s="15"/>
      <c r="BR970" s="15"/>
      <c r="BS970" s="15"/>
      <c r="BT970" s="15"/>
      <c r="BU970" s="15"/>
      <c r="BV970" s="15"/>
      <c r="BW970" s="15"/>
      <c r="BX970" s="15"/>
      <c r="BY970" s="15"/>
      <c r="BZ970" s="15"/>
      <c r="CA970" s="8"/>
      <c r="CB970" s="8"/>
      <c r="CC970" s="8"/>
      <c r="CD970" s="8"/>
      <c r="CE970" s="8"/>
      <c r="CF970" s="8"/>
      <c r="CG970" s="8"/>
      <c r="CH970" s="8"/>
      <c r="CI970" s="8"/>
      <c r="CJ970" s="8"/>
      <c r="CK970" s="8"/>
      <c r="CL970" s="8"/>
      <c r="CM970" s="15"/>
      <c r="CN970" s="15"/>
      <c r="CO970" s="15"/>
      <c r="CP970" s="15"/>
    </row>
    <row r="971" ht="14.25" customHeight="1">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c r="AA971" s="15"/>
      <c r="AB971" s="15"/>
      <c r="AC971" s="15"/>
      <c r="AD971" s="15"/>
      <c r="AE971" s="15"/>
      <c r="AF971" s="15"/>
      <c r="AG971" s="15"/>
      <c r="AH971" s="15"/>
      <c r="AI971" s="15"/>
      <c r="AJ971" s="15"/>
      <c r="AK971" s="15"/>
      <c r="AL971" s="15"/>
      <c r="AM971" s="15"/>
      <c r="AN971" s="15"/>
      <c r="AO971" s="15"/>
      <c r="AP971" s="15"/>
      <c r="AQ971" s="15"/>
      <c r="AR971" s="15"/>
      <c r="AS971" s="15"/>
      <c r="AT971" s="15"/>
      <c r="AU971" s="15"/>
      <c r="AV971" s="15"/>
      <c r="AW971" s="15"/>
      <c r="AX971" s="15"/>
      <c r="AY971" s="15"/>
      <c r="AZ971" s="15"/>
      <c r="BA971" s="15"/>
      <c r="BB971" s="15"/>
      <c r="BC971" s="15"/>
      <c r="BD971" s="15"/>
      <c r="BE971" s="15"/>
      <c r="BF971" s="15"/>
      <c r="BG971" s="15"/>
      <c r="BH971" s="15"/>
      <c r="BI971" s="15"/>
      <c r="BJ971" s="15"/>
      <c r="BK971" s="15"/>
      <c r="BL971" s="15"/>
      <c r="BM971" s="15"/>
      <c r="BN971" s="15"/>
      <c r="BO971" s="15"/>
      <c r="BP971" s="15"/>
      <c r="BQ971" s="15"/>
      <c r="BR971" s="15"/>
      <c r="BS971" s="15"/>
      <c r="BT971" s="15"/>
      <c r="BU971" s="15"/>
      <c r="BV971" s="15"/>
      <c r="BW971" s="15"/>
      <c r="BX971" s="15"/>
      <c r="BY971" s="15"/>
      <c r="BZ971" s="15"/>
      <c r="CA971" s="8"/>
      <c r="CB971" s="8"/>
      <c r="CC971" s="8"/>
      <c r="CD971" s="8"/>
      <c r="CE971" s="8"/>
      <c r="CF971" s="8"/>
      <c r="CG971" s="8"/>
      <c r="CH971" s="8"/>
      <c r="CI971" s="8"/>
      <c r="CJ971" s="8"/>
      <c r="CK971" s="8"/>
      <c r="CL971" s="8"/>
      <c r="CM971" s="15"/>
      <c r="CN971" s="15"/>
      <c r="CO971" s="15"/>
      <c r="CP971" s="15"/>
    </row>
    <row r="972" ht="14.25" customHeight="1">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c r="BC972" s="15"/>
      <c r="BD972" s="15"/>
      <c r="BE972" s="15"/>
      <c r="BF972" s="15"/>
      <c r="BG972" s="15"/>
      <c r="BH972" s="15"/>
      <c r="BI972" s="15"/>
      <c r="BJ972" s="15"/>
      <c r="BK972" s="15"/>
      <c r="BL972" s="15"/>
      <c r="BM972" s="15"/>
      <c r="BN972" s="15"/>
      <c r="BO972" s="15"/>
      <c r="BP972" s="15"/>
      <c r="BQ972" s="15"/>
      <c r="BR972" s="15"/>
      <c r="BS972" s="15"/>
      <c r="BT972" s="15"/>
      <c r="BU972" s="15"/>
      <c r="BV972" s="15"/>
      <c r="BW972" s="15"/>
      <c r="BX972" s="15"/>
      <c r="BY972" s="15"/>
      <c r="BZ972" s="15"/>
      <c r="CA972" s="8"/>
      <c r="CB972" s="8"/>
      <c r="CC972" s="8"/>
      <c r="CD972" s="8"/>
      <c r="CE972" s="8"/>
      <c r="CF972" s="8"/>
      <c r="CG972" s="8"/>
      <c r="CH972" s="8"/>
      <c r="CI972" s="8"/>
      <c r="CJ972" s="8"/>
      <c r="CK972" s="8"/>
      <c r="CL972" s="8"/>
      <c r="CM972" s="15"/>
      <c r="CN972" s="15"/>
      <c r="CO972" s="15"/>
      <c r="CP972" s="15"/>
    </row>
    <row r="973" ht="14.25" customHeight="1">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c r="AA973" s="15"/>
      <c r="AB973" s="15"/>
      <c r="AC973" s="15"/>
      <c r="AD973" s="15"/>
      <c r="AE973" s="15"/>
      <c r="AF973" s="15"/>
      <c r="AG973" s="15"/>
      <c r="AH973" s="15"/>
      <c r="AI973" s="15"/>
      <c r="AJ973" s="15"/>
      <c r="AK973" s="15"/>
      <c r="AL973" s="15"/>
      <c r="AM973" s="15"/>
      <c r="AN973" s="15"/>
      <c r="AO973" s="15"/>
      <c r="AP973" s="15"/>
      <c r="AQ973" s="15"/>
      <c r="AR973" s="15"/>
      <c r="AS973" s="15"/>
      <c r="AT973" s="15"/>
      <c r="AU973" s="15"/>
      <c r="AV973" s="15"/>
      <c r="AW973" s="15"/>
      <c r="AX973" s="15"/>
      <c r="AY973" s="15"/>
      <c r="AZ973" s="15"/>
      <c r="BA973" s="15"/>
      <c r="BB973" s="15"/>
      <c r="BC973" s="15"/>
      <c r="BD973" s="15"/>
      <c r="BE973" s="15"/>
      <c r="BF973" s="15"/>
      <c r="BG973" s="15"/>
      <c r="BH973" s="15"/>
      <c r="BI973" s="15"/>
      <c r="BJ973" s="15"/>
      <c r="BK973" s="15"/>
      <c r="BL973" s="15"/>
      <c r="BM973" s="15"/>
      <c r="BN973" s="15"/>
      <c r="BO973" s="15"/>
      <c r="BP973" s="15"/>
      <c r="BQ973" s="15"/>
      <c r="BR973" s="15"/>
      <c r="BS973" s="15"/>
      <c r="BT973" s="15"/>
      <c r="BU973" s="15"/>
      <c r="BV973" s="15"/>
      <c r="BW973" s="15"/>
      <c r="BX973" s="15"/>
      <c r="BY973" s="15"/>
      <c r="BZ973" s="15"/>
      <c r="CA973" s="8"/>
      <c r="CB973" s="8"/>
      <c r="CC973" s="8"/>
      <c r="CD973" s="8"/>
      <c r="CE973" s="8"/>
      <c r="CF973" s="8"/>
      <c r="CG973" s="8"/>
      <c r="CH973" s="8"/>
      <c r="CI973" s="8"/>
      <c r="CJ973" s="8"/>
      <c r="CK973" s="8"/>
      <c r="CL973" s="8"/>
      <c r="CM973" s="15"/>
      <c r="CN973" s="15"/>
      <c r="CO973" s="15"/>
      <c r="CP973" s="15"/>
    </row>
    <row r="974" ht="14.25" customHeight="1">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c r="BC974" s="15"/>
      <c r="BD974" s="15"/>
      <c r="BE974" s="15"/>
      <c r="BF974" s="15"/>
      <c r="BG974" s="15"/>
      <c r="BH974" s="15"/>
      <c r="BI974" s="15"/>
      <c r="BJ974" s="15"/>
      <c r="BK974" s="15"/>
      <c r="BL974" s="15"/>
      <c r="BM974" s="15"/>
      <c r="BN974" s="15"/>
      <c r="BO974" s="15"/>
      <c r="BP974" s="15"/>
      <c r="BQ974" s="15"/>
      <c r="BR974" s="15"/>
      <c r="BS974" s="15"/>
      <c r="BT974" s="15"/>
      <c r="BU974" s="15"/>
      <c r="BV974" s="15"/>
      <c r="BW974" s="15"/>
      <c r="BX974" s="15"/>
      <c r="BY974" s="15"/>
      <c r="BZ974" s="15"/>
      <c r="CA974" s="8"/>
      <c r="CB974" s="8"/>
      <c r="CC974" s="8"/>
      <c r="CD974" s="8"/>
      <c r="CE974" s="8"/>
      <c r="CF974" s="8"/>
      <c r="CG974" s="8"/>
      <c r="CH974" s="8"/>
      <c r="CI974" s="8"/>
      <c r="CJ974" s="8"/>
      <c r="CK974" s="8"/>
      <c r="CL974" s="8"/>
      <c r="CM974" s="15"/>
      <c r="CN974" s="15"/>
      <c r="CO974" s="15"/>
      <c r="CP974" s="15"/>
    </row>
    <row r="975" ht="14.25" customHeight="1">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c r="AA975" s="15"/>
      <c r="AB975" s="15"/>
      <c r="AC975" s="15"/>
      <c r="AD975" s="15"/>
      <c r="AE975" s="15"/>
      <c r="AF975" s="15"/>
      <c r="AG975" s="15"/>
      <c r="AH975" s="15"/>
      <c r="AI975" s="15"/>
      <c r="AJ975" s="15"/>
      <c r="AK975" s="15"/>
      <c r="AL975" s="15"/>
      <c r="AM975" s="15"/>
      <c r="AN975" s="15"/>
      <c r="AO975" s="15"/>
      <c r="AP975" s="15"/>
      <c r="AQ975" s="15"/>
      <c r="AR975" s="15"/>
      <c r="AS975" s="15"/>
      <c r="AT975" s="15"/>
      <c r="AU975" s="15"/>
      <c r="AV975" s="15"/>
      <c r="AW975" s="15"/>
      <c r="AX975" s="15"/>
      <c r="AY975" s="15"/>
      <c r="AZ975" s="15"/>
      <c r="BA975" s="15"/>
      <c r="BB975" s="15"/>
      <c r="BC975" s="15"/>
      <c r="BD975" s="15"/>
      <c r="BE975" s="15"/>
      <c r="BF975" s="15"/>
      <c r="BG975" s="15"/>
      <c r="BH975" s="15"/>
      <c r="BI975" s="15"/>
      <c r="BJ975" s="15"/>
      <c r="BK975" s="15"/>
      <c r="BL975" s="15"/>
      <c r="BM975" s="15"/>
      <c r="BN975" s="15"/>
      <c r="BO975" s="15"/>
      <c r="BP975" s="15"/>
      <c r="BQ975" s="15"/>
      <c r="BR975" s="15"/>
      <c r="BS975" s="15"/>
      <c r="BT975" s="15"/>
      <c r="BU975" s="15"/>
      <c r="BV975" s="15"/>
      <c r="BW975" s="15"/>
      <c r="BX975" s="15"/>
      <c r="BY975" s="15"/>
      <c r="BZ975" s="15"/>
      <c r="CA975" s="8"/>
      <c r="CB975" s="8"/>
      <c r="CC975" s="8"/>
      <c r="CD975" s="8"/>
      <c r="CE975" s="8"/>
      <c r="CF975" s="8"/>
      <c r="CG975" s="8"/>
      <c r="CH975" s="8"/>
      <c r="CI975" s="8"/>
      <c r="CJ975" s="8"/>
      <c r="CK975" s="8"/>
      <c r="CL975" s="8"/>
      <c r="CM975" s="15"/>
      <c r="CN975" s="15"/>
      <c r="CO975" s="15"/>
      <c r="CP975" s="15"/>
    </row>
    <row r="976" ht="14.25" customHeight="1">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c r="BC976" s="15"/>
      <c r="BD976" s="15"/>
      <c r="BE976" s="15"/>
      <c r="BF976" s="15"/>
      <c r="BG976" s="15"/>
      <c r="BH976" s="15"/>
      <c r="BI976" s="15"/>
      <c r="BJ976" s="15"/>
      <c r="BK976" s="15"/>
      <c r="BL976" s="15"/>
      <c r="BM976" s="15"/>
      <c r="BN976" s="15"/>
      <c r="BO976" s="15"/>
      <c r="BP976" s="15"/>
      <c r="BQ976" s="15"/>
      <c r="BR976" s="15"/>
      <c r="BS976" s="15"/>
      <c r="BT976" s="15"/>
      <c r="BU976" s="15"/>
      <c r="BV976" s="15"/>
      <c r="BW976" s="15"/>
      <c r="BX976" s="15"/>
      <c r="BY976" s="15"/>
      <c r="BZ976" s="15"/>
      <c r="CA976" s="8"/>
      <c r="CB976" s="8"/>
      <c r="CC976" s="8"/>
      <c r="CD976" s="8"/>
      <c r="CE976" s="8"/>
      <c r="CF976" s="8"/>
      <c r="CG976" s="8"/>
      <c r="CH976" s="8"/>
      <c r="CI976" s="8"/>
      <c r="CJ976" s="8"/>
      <c r="CK976" s="8"/>
      <c r="CL976" s="8"/>
      <c r="CM976" s="15"/>
      <c r="CN976" s="15"/>
      <c r="CO976" s="15"/>
      <c r="CP976" s="15"/>
    </row>
    <row r="977" ht="14.25" customHeight="1">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c r="AA977" s="15"/>
      <c r="AB977" s="15"/>
      <c r="AC977" s="15"/>
      <c r="AD977" s="15"/>
      <c r="AE977" s="15"/>
      <c r="AF977" s="15"/>
      <c r="AG977" s="15"/>
      <c r="AH977" s="15"/>
      <c r="AI977" s="15"/>
      <c r="AJ977" s="15"/>
      <c r="AK977" s="15"/>
      <c r="AL977" s="15"/>
      <c r="AM977" s="15"/>
      <c r="AN977" s="15"/>
      <c r="AO977" s="15"/>
      <c r="AP977" s="15"/>
      <c r="AQ977" s="15"/>
      <c r="AR977" s="15"/>
      <c r="AS977" s="15"/>
      <c r="AT977" s="15"/>
      <c r="AU977" s="15"/>
      <c r="AV977" s="15"/>
      <c r="AW977" s="15"/>
      <c r="AX977" s="15"/>
      <c r="AY977" s="15"/>
      <c r="AZ977" s="15"/>
      <c r="BA977" s="15"/>
      <c r="BB977" s="15"/>
      <c r="BC977" s="15"/>
      <c r="BD977" s="15"/>
      <c r="BE977" s="15"/>
      <c r="BF977" s="15"/>
      <c r="BG977" s="15"/>
      <c r="BH977" s="15"/>
      <c r="BI977" s="15"/>
      <c r="BJ977" s="15"/>
      <c r="BK977" s="15"/>
      <c r="BL977" s="15"/>
      <c r="BM977" s="15"/>
      <c r="BN977" s="15"/>
      <c r="BO977" s="15"/>
      <c r="BP977" s="15"/>
      <c r="BQ977" s="15"/>
      <c r="BR977" s="15"/>
      <c r="BS977" s="15"/>
      <c r="BT977" s="15"/>
      <c r="BU977" s="15"/>
      <c r="BV977" s="15"/>
      <c r="BW977" s="15"/>
      <c r="BX977" s="15"/>
      <c r="BY977" s="15"/>
      <c r="BZ977" s="15"/>
      <c r="CA977" s="8"/>
      <c r="CB977" s="8"/>
      <c r="CC977" s="8"/>
      <c r="CD977" s="8"/>
      <c r="CE977" s="8"/>
      <c r="CF977" s="8"/>
      <c r="CG977" s="8"/>
      <c r="CH977" s="8"/>
      <c r="CI977" s="8"/>
      <c r="CJ977" s="8"/>
      <c r="CK977" s="8"/>
      <c r="CL977" s="8"/>
      <c r="CM977" s="15"/>
      <c r="CN977" s="15"/>
      <c r="CO977" s="15"/>
      <c r="CP977" s="15"/>
    </row>
    <row r="978" ht="14.25" customHeight="1">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c r="BC978" s="15"/>
      <c r="BD978" s="15"/>
      <c r="BE978" s="15"/>
      <c r="BF978" s="15"/>
      <c r="BG978" s="15"/>
      <c r="BH978" s="15"/>
      <c r="BI978" s="15"/>
      <c r="BJ978" s="15"/>
      <c r="BK978" s="15"/>
      <c r="BL978" s="15"/>
      <c r="BM978" s="15"/>
      <c r="BN978" s="15"/>
      <c r="BO978" s="15"/>
      <c r="BP978" s="15"/>
      <c r="BQ978" s="15"/>
      <c r="BR978" s="15"/>
      <c r="BS978" s="15"/>
      <c r="BT978" s="15"/>
      <c r="BU978" s="15"/>
      <c r="BV978" s="15"/>
      <c r="BW978" s="15"/>
      <c r="BX978" s="15"/>
      <c r="BY978" s="15"/>
      <c r="BZ978" s="15"/>
      <c r="CA978" s="8"/>
      <c r="CB978" s="8"/>
      <c r="CC978" s="8"/>
      <c r="CD978" s="8"/>
      <c r="CE978" s="8"/>
      <c r="CF978" s="8"/>
      <c r="CG978" s="8"/>
      <c r="CH978" s="8"/>
      <c r="CI978" s="8"/>
      <c r="CJ978" s="8"/>
      <c r="CK978" s="8"/>
      <c r="CL978" s="8"/>
      <c r="CM978" s="15"/>
      <c r="CN978" s="15"/>
      <c r="CO978" s="15"/>
      <c r="CP978" s="15"/>
    </row>
    <row r="979" ht="14.25" customHeight="1">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c r="AA979" s="15"/>
      <c r="AB979" s="15"/>
      <c r="AC979" s="15"/>
      <c r="AD979" s="15"/>
      <c r="AE979" s="15"/>
      <c r="AF979" s="15"/>
      <c r="AG979" s="15"/>
      <c r="AH979" s="15"/>
      <c r="AI979" s="15"/>
      <c r="AJ979" s="15"/>
      <c r="AK979" s="15"/>
      <c r="AL979" s="15"/>
      <c r="AM979" s="15"/>
      <c r="AN979" s="15"/>
      <c r="AO979" s="15"/>
      <c r="AP979" s="15"/>
      <c r="AQ979" s="15"/>
      <c r="AR979" s="15"/>
      <c r="AS979" s="15"/>
      <c r="AT979" s="15"/>
      <c r="AU979" s="15"/>
      <c r="AV979" s="15"/>
      <c r="AW979" s="15"/>
      <c r="AX979" s="15"/>
      <c r="AY979" s="15"/>
      <c r="AZ979" s="15"/>
      <c r="BA979" s="15"/>
      <c r="BB979" s="15"/>
      <c r="BC979" s="15"/>
      <c r="BD979" s="15"/>
      <c r="BE979" s="15"/>
      <c r="BF979" s="15"/>
      <c r="BG979" s="15"/>
      <c r="BH979" s="15"/>
      <c r="BI979" s="15"/>
      <c r="BJ979" s="15"/>
      <c r="BK979" s="15"/>
      <c r="BL979" s="15"/>
      <c r="BM979" s="15"/>
      <c r="BN979" s="15"/>
      <c r="BO979" s="15"/>
      <c r="BP979" s="15"/>
      <c r="BQ979" s="15"/>
      <c r="BR979" s="15"/>
      <c r="BS979" s="15"/>
      <c r="BT979" s="15"/>
      <c r="BU979" s="15"/>
      <c r="BV979" s="15"/>
      <c r="BW979" s="15"/>
      <c r="BX979" s="15"/>
      <c r="BY979" s="15"/>
      <c r="BZ979" s="15"/>
      <c r="CA979" s="8"/>
      <c r="CB979" s="8"/>
      <c r="CC979" s="8"/>
      <c r="CD979" s="8"/>
      <c r="CE979" s="8"/>
      <c r="CF979" s="8"/>
      <c r="CG979" s="8"/>
      <c r="CH979" s="8"/>
      <c r="CI979" s="8"/>
      <c r="CJ979" s="8"/>
      <c r="CK979" s="8"/>
      <c r="CL979" s="8"/>
      <c r="CM979" s="15"/>
      <c r="CN979" s="15"/>
      <c r="CO979" s="15"/>
      <c r="CP979" s="15"/>
    </row>
    <row r="980" ht="14.25" customHeight="1">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c r="BC980" s="15"/>
      <c r="BD980" s="15"/>
      <c r="BE980" s="15"/>
      <c r="BF980" s="15"/>
      <c r="BG980" s="15"/>
      <c r="BH980" s="15"/>
      <c r="BI980" s="15"/>
      <c r="BJ980" s="15"/>
      <c r="BK980" s="15"/>
      <c r="BL980" s="15"/>
      <c r="BM980" s="15"/>
      <c r="BN980" s="15"/>
      <c r="BO980" s="15"/>
      <c r="BP980" s="15"/>
      <c r="BQ980" s="15"/>
      <c r="BR980" s="15"/>
      <c r="BS980" s="15"/>
      <c r="BT980" s="15"/>
      <c r="BU980" s="15"/>
      <c r="BV980" s="15"/>
      <c r="BW980" s="15"/>
      <c r="BX980" s="15"/>
      <c r="BY980" s="15"/>
      <c r="BZ980" s="15"/>
      <c r="CA980" s="8"/>
      <c r="CB980" s="8"/>
      <c r="CC980" s="8"/>
      <c r="CD980" s="8"/>
      <c r="CE980" s="8"/>
      <c r="CF980" s="8"/>
      <c r="CG980" s="8"/>
      <c r="CH980" s="8"/>
      <c r="CI980" s="8"/>
      <c r="CJ980" s="8"/>
      <c r="CK980" s="8"/>
      <c r="CL980" s="8"/>
      <c r="CM980" s="15"/>
      <c r="CN980" s="15"/>
      <c r="CO980" s="15"/>
      <c r="CP980" s="15"/>
    </row>
    <row r="981" ht="14.25" customHeight="1">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c r="AA981" s="15"/>
      <c r="AB981" s="15"/>
      <c r="AC981" s="15"/>
      <c r="AD981" s="15"/>
      <c r="AE981" s="15"/>
      <c r="AF981" s="15"/>
      <c r="AG981" s="15"/>
      <c r="AH981" s="15"/>
      <c r="AI981" s="15"/>
      <c r="AJ981" s="15"/>
      <c r="AK981" s="15"/>
      <c r="AL981" s="15"/>
      <c r="AM981" s="15"/>
      <c r="AN981" s="15"/>
      <c r="AO981" s="15"/>
      <c r="AP981" s="15"/>
      <c r="AQ981" s="15"/>
      <c r="AR981" s="15"/>
      <c r="AS981" s="15"/>
      <c r="AT981" s="15"/>
      <c r="AU981" s="15"/>
      <c r="AV981" s="15"/>
      <c r="AW981" s="15"/>
      <c r="AX981" s="15"/>
      <c r="AY981" s="15"/>
      <c r="AZ981" s="15"/>
      <c r="BA981" s="15"/>
      <c r="BB981" s="15"/>
      <c r="BC981" s="15"/>
      <c r="BD981" s="15"/>
      <c r="BE981" s="15"/>
      <c r="BF981" s="15"/>
      <c r="BG981" s="15"/>
      <c r="BH981" s="15"/>
      <c r="BI981" s="15"/>
      <c r="BJ981" s="15"/>
      <c r="BK981" s="15"/>
      <c r="BL981" s="15"/>
      <c r="BM981" s="15"/>
      <c r="BN981" s="15"/>
      <c r="BO981" s="15"/>
      <c r="BP981" s="15"/>
      <c r="BQ981" s="15"/>
      <c r="BR981" s="15"/>
      <c r="BS981" s="15"/>
      <c r="BT981" s="15"/>
      <c r="BU981" s="15"/>
      <c r="BV981" s="15"/>
      <c r="BW981" s="15"/>
      <c r="BX981" s="15"/>
      <c r="BY981" s="15"/>
      <c r="BZ981" s="15"/>
      <c r="CA981" s="8"/>
      <c r="CB981" s="8"/>
      <c r="CC981" s="8"/>
      <c r="CD981" s="8"/>
      <c r="CE981" s="8"/>
      <c r="CF981" s="8"/>
      <c r="CG981" s="8"/>
      <c r="CH981" s="8"/>
      <c r="CI981" s="8"/>
      <c r="CJ981" s="8"/>
      <c r="CK981" s="8"/>
      <c r="CL981" s="8"/>
      <c r="CM981" s="15"/>
      <c r="CN981" s="15"/>
      <c r="CO981" s="15"/>
      <c r="CP981" s="15"/>
    </row>
    <row r="982" ht="14.25" customHeight="1">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c r="BC982" s="15"/>
      <c r="BD982" s="15"/>
      <c r="BE982" s="15"/>
      <c r="BF982" s="15"/>
      <c r="BG982" s="15"/>
      <c r="BH982" s="15"/>
      <c r="BI982" s="15"/>
      <c r="BJ982" s="15"/>
      <c r="BK982" s="15"/>
      <c r="BL982" s="15"/>
      <c r="BM982" s="15"/>
      <c r="BN982" s="15"/>
      <c r="BO982" s="15"/>
      <c r="BP982" s="15"/>
      <c r="BQ982" s="15"/>
      <c r="BR982" s="15"/>
      <c r="BS982" s="15"/>
      <c r="BT982" s="15"/>
      <c r="BU982" s="15"/>
      <c r="BV982" s="15"/>
      <c r="BW982" s="15"/>
      <c r="BX982" s="15"/>
      <c r="BY982" s="15"/>
      <c r="BZ982" s="15"/>
      <c r="CA982" s="8"/>
      <c r="CB982" s="8"/>
      <c r="CC982" s="8"/>
      <c r="CD982" s="8"/>
      <c r="CE982" s="8"/>
      <c r="CF982" s="8"/>
      <c r="CG982" s="8"/>
      <c r="CH982" s="8"/>
      <c r="CI982" s="8"/>
      <c r="CJ982" s="8"/>
      <c r="CK982" s="8"/>
      <c r="CL982" s="8"/>
      <c r="CM982" s="15"/>
      <c r="CN982" s="15"/>
      <c r="CO982" s="15"/>
      <c r="CP982" s="15"/>
    </row>
    <row r="983" ht="14.25" customHeight="1">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c r="AA983" s="15"/>
      <c r="AB983" s="15"/>
      <c r="AC983" s="15"/>
      <c r="AD983" s="15"/>
      <c r="AE983" s="15"/>
      <c r="AF983" s="15"/>
      <c r="AG983" s="15"/>
      <c r="AH983" s="15"/>
      <c r="AI983" s="15"/>
      <c r="AJ983" s="15"/>
      <c r="AK983" s="15"/>
      <c r="AL983" s="15"/>
      <c r="AM983" s="15"/>
      <c r="AN983" s="15"/>
      <c r="AO983" s="15"/>
      <c r="AP983" s="15"/>
      <c r="AQ983" s="15"/>
      <c r="AR983" s="15"/>
      <c r="AS983" s="15"/>
      <c r="AT983" s="15"/>
      <c r="AU983" s="15"/>
      <c r="AV983" s="15"/>
      <c r="AW983" s="15"/>
      <c r="AX983" s="15"/>
      <c r="AY983" s="15"/>
      <c r="AZ983" s="15"/>
      <c r="BA983" s="15"/>
      <c r="BB983" s="15"/>
      <c r="BC983" s="15"/>
      <c r="BD983" s="15"/>
      <c r="BE983" s="15"/>
      <c r="BF983" s="15"/>
      <c r="BG983" s="15"/>
      <c r="BH983" s="15"/>
      <c r="BI983" s="15"/>
      <c r="BJ983" s="15"/>
      <c r="BK983" s="15"/>
      <c r="BL983" s="15"/>
      <c r="BM983" s="15"/>
      <c r="BN983" s="15"/>
      <c r="BO983" s="15"/>
      <c r="BP983" s="15"/>
      <c r="BQ983" s="15"/>
      <c r="BR983" s="15"/>
      <c r="BS983" s="15"/>
      <c r="BT983" s="15"/>
      <c r="BU983" s="15"/>
      <c r="BV983" s="15"/>
      <c r="BW983" s="15"/>
      <c r="BX983" s="15"/>
      <c r="BY983" s="15"/>
      <c r="BZ983" s="15"/>
      <c r="CA983" s="8"/>
      <c r="CB983" s="8"/>
      <c r="CC983" s="8"/>
      <c r="CD983" s="8"/>
      <c r="CE983" s="8"/>
      <c r="CF983" s="8"/>
      <c r="CG983" s="8"/>
      <c r="CH983" s="8"/>
      <c r="CI983" s="8"/>
      <c r="CJ983" s="8"/>
      <c r="CK983" s="8"/>
      <c r="CL983" s="8"/>
      <c r="CM983" s="15"/>
      <c r="CN983" s="15"/>
      <c r="CO983" s="15"/>
      <c r="CP983" s="15"/>
    </row>
    <row r="984" ht="14.25" customHeight="1">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c r="BC984" s="15"/>
      <c r="BD984" s="15"/>
      <c r="BE984" s="15"/>
      <c r="BF984" s="15"/>
      <c r="BG984" s="15"/>
      <c r="BH984" s="15"/>
      <c r="BI984" s="15"/>
      <c r="BJ984" s="15"/>
      <c r="BK984" s="15"/>
      <c r="BL984" s="15"/>
      <c r="BM984" s="15"/>
      <c r="BN984" s="15"/>
      <c r="BO984" s="15"/>
      <c r="BP984" s="15"/>
      <c r="BQ984" s="15"/>
      <c r="BR984" s="15"/>
      <c r="BS984" s="15"/>
      <c r="BT984" s="15"/>
      <c r="BU984" s="15"/>
      <c r="BV984" s="15"/>
      <c r="BW984" s="15"/>
      <c r="BX984" s="15"/>
      <c r="BY984" s="15"/>
      <c r="BZ984" s="15"/>
      <c r="CA984" s="8"/>
      <c r="CB984" s="8"/>
      <c r="CC984" s="8"/>
      <c r="CD984" s="8"/>
      <c r="CE984" s="8"/>
      <c r="CF984" s="8"/>
      <c r="CG984" s="8"/>
      <c r="CH984" s="8"/>
      <c r="CI984" s="8"/>
      <c r="CJ984" s="8"/>
      <c r="CK984" s="8"/>
      <c r="CL984" s="8"/>
      <c r="CM984" s="15"/>
      <c r="CN984" s="15"/>
      <c r="CO984" s="15"/>
      <c r="CP984" s="15"/>
    </row>
    <row r="985" ht="14.25" customHeight="1">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c r="AA985" s="15"/>
      <c r="AB985" s="15"/>
      <c r="AC985" s="15"/>
      <c r="AD985" s="15"/>
      <c r="AE985" s="15"/>
      <c r="AF985" s="15"/>
      <c r="AG985" s="15"/>
      <c r="AH985" s="15"/>
      <c r="AI985" s="15"/>
      <c r="AJ985" s="15"/>
      <c r="AK985" s="15"/>
      <c r="AL985" s="15"/>
      <c r="AM985" s="15"/>
      <c r="AN985" s="15"/>
      <c r="AO985" s="15"/>
      <c r="AP985" s="15"/>
      <c r="AQ985" s="15"/>
      <c r="AR985" s="15"/>
      <c r="AS985" s="15"/>
      <c r="AT985" s="15"/>
      <c r="AU985" s="15"/>
      <c r="AV985" s="15"/>
      <c r="AW985" s="15"/>
      <c r="AX985" s="15"/>
      <c r="AY985" s="15"/>
      <c r="AZ985" s="15"/>
      <c r="BA985" s="15"/>
      <c r="BB985" s="15"/>
      <c r="BC985" s="15"/>
      <c r="BD985" s="15"/>
      <c r="BE985" s="15"/>
      <c r="BF985" s="15"/>
      <c r="BG985" s="15"/>
      <c r="BH985" s="15"/>
      <c r="BI985" s="15"/>
      <c r="BJ985" s="15"/>
      <c r="BK985" s="15"/>
      <c r="BL985" s="15"/>
      <c r="BM985" s="15"/>
      <c r="BN985" s="15"/>
      <c r="BO985" s="15"/>
      <c r="BP985" s="15"/>
      <c r="BQ985" s="15"/>
      <c r="BR985" s="15"/>
      <c r="BS985" s="15"/>
      <c r="BT985" s="15"/>
      <c r="BU985" s="15"/>
      <c r="BV985" s="15"/>
      <c r="BW985" s="15"/>
      <c r="BX985" s="15"/>
      <c r="BY985" s="15"/>
      <c r="BZ985" s="15"/>
      <c r="CA985" s="8"/>
      <c r="CB985" s="8"/>
      <c r="CC985" s="8"/>
      <c r="CD985" s="8"/>
      <c r="CE985" s="8"/>
      <c r="CF985" s="8"/>
      <c r="CG985" s="8"/>
      <c r="CH985" s="8"/>
      <c r="CI985" s="8"/>
      <c r="CJ985" s="8"/>
      <c r="CK985" s="8"/>
      <c r="CL985" s="8"/>
      <c r="CM985" s="15"/>
      <c r="CN985" s="15"/>
      <c r="CO985" s="15"/>
      <c r="CP985" s="15"/>
    </row>
    <row r="986" ht="14.25" customHeight="1">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c r="BC986" s="15"/>
      <c r="BD986" s="15"/>
      <c r="BE986" s="15"/>
      <c r="BF986" s="15"/>
      <c r="BG986" s="15"/>
      <c r="BH986" s="15"/>
      <c r="BI986" s="15"/>
      <c r="BJ986" s="15"/>
      <c r="BK986" s="15"/>
      <c r="BL986" s="15"/>
      <c r="BM986" s="15"/>
      <c r="BN986" s="15"/>
      <c r="BO986" s="15"/>
      <c r="BP986" s="15"/>
      <c r="BQ986" s="15"/>
      <c r="BR986" s="15"/>
      <c r="BS986" s="15"/>
      <c r="BT986" s="15"/>
      <c r="BU986" s="15"/>
      <c r="BV986" s="15"/>
      <c r="BW986" s="15"/>
      <c r="BX986" s="15"/>
      <c r="BY986" s="15"/>
      <c r="BZ986" s="15"/>
      <c r="CA986" s="8"/>
      <c r="CB986" s="8"/>
      <c r="CC986" s="8"/>
      <c r="CD986" s="8"/>
      <c r="CE986" s="8"/>
      <c r="CF986" s="8"/>
      <c r="CG986" s="8"/>
      <c r="CH986" s="8"/>
      <c r="CI986" s="8"/>
      <c r="CJ986" s="8"/>
      <c r="CK986" s="8"/>
      <c r="CL986" s="8"/>
      <c r="CM986" s="15"/>
      <c r="CN986" s="15"/>
      <c r="CO986" s="15"/>
      <c r="CP986" s="15"/>
    </row>
    <row r="987" ht="14.25" customHeight="1">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c r="AA987" s="15"/>
      <c r="AB987" s="15"/>
      <c r="AC987" s="15"/>
      <c r="AD987" s="15"/>
      <c r="AE987" s="15"/>
      <c r="AF987" s="15"/>
      <c r="AG987" s="15"/>
      <c r="AH987" s="15"/>
      <c r="AI987" s="15"/>
      <c r="AJ987" s="15"/>
      <c r="AK987" s="15"/>
      <c r="AL987" s="15"/>
      <c r="AM987" s="15"/>
      <c r="AN987" s="15"/>
      <c r="AO987" s="15"/>
      <c r="AP987" s="15"/>
      <c r="AQ987" s="15"/>
      <c r="AR987" s="15"/>
      <c r="AS987" s="15"/>
      <c r="AT987" s="15"/>
      <c r="AU987" s="15"/>
      <c r="AV987" s="15"/>
      <c r="AW987" s="15"/>
      <c r="AX987" s="15"/>
      <c r="AY987" s="15"/>
      <c r="AZ987" s="15"/>
      <c r="BA987" s="15"/>
      <c r="BB987" s="15"/>
      <c r="BC987" s="15"/>
      <c r="BD987" s="15"/>
      <c r="BE987" s="15"/>
      <c r="BF987" s="15"/>
      <c r="BG987" s="15"/>
      <c r="BH987" s="15"/>
      <c r="BI987" s="15"/>
      <c r="BJ987" s="15"/>
      <c r="BK987" s="15"/>
      <c r="BL987" s="15"/>
      <c r="BM987" s="15"/>
      <c r="BN987" s="15"/>
      <c r="BO987" s="15"/>
      <c r="BP987" s="15"/>
      <c r="BQ987" s="15"/>
      <c r="BR987" s="15"/>
      <c r="BS987" s="15"/>
      <c r="BT987" s="15"/>
      <c r="BU987" s="15"/>
      <c r="BV987" s="15"/>
      <c r="BW987" s="15"/>
      <c r="BX987" s="15"/>
      <c r="BY987" s="15"/>
      <c r="BZ987" s="15"/>
      <c r="CA987" s="8"/>
      <c r="CB987" s="8"/>
      <c r="CC987" s="8"/>
      <c r="CD987" s="8"/>
      <c r="CE987" s="8"/>
      <c r="CF987" s="8"/>
      <c r="CG987" s="8"/>
      <c r="CH987" s="8"/>
      <c r="CI987" s="8"/>
      <c r="CJ987" s="8"/>
      <c r="CK987" s="8"/>
      <c r="CL987" s="8"/>
      <c r="CM987" s="15"/>
      <c r="CN987" s="15"/>
      <c r="CO987" s="15"/>
      <c r="CP987" s="15"/>
    </row>
    <row r="988" ht="14.25" customHeight="1">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c r="BC988" s="15"/>
      <c r="BD988" s="15"/>
      <c r="BE988" s="15"/>
      <c r="BF988" s="15"/>
      <c r="BG988" s="15"/>
      <c r="BH988" s="15"/>
      <c r="BI988" s="15"/>
      <c r="BJ988" s="15"/>
      <c r="BK988" s="15"/>
      <c r="BL988" s="15"/>
      <c r="BM988" s="15"/>
      <c r="BN988" s="15"/>
      <c r="BO988" s="15"/>
      <c r="BP988" s="15"/>
      <c r="BQ988" s="15"/>
      <c r="BR988" s="15"/>
      <c r="BS988" s="15"/>
      <c r="BT988" s="15"/>
      <c r="BU988" s="15"/>
      <c r="BV988" s="15"/>
      <c r="BW988" s="15"/>
      <c r="BX988" s="15"/>
      <c r="BY988" s="15"/>
      <c r="BZ988" s="15"/>
      <c r="CA988" s="8"/>
      <c r="CB988" s="8"/>
      <c r="CC988" s="8"/>
      <c r="CD988" s="8"/>
      <c r="CE988" s="8"/>
      <c r="CF988" s="8"/>
      <c r="CG988" s="8"/>
      <c r="CH988" s="8"/>
      <c r="CI988" s="8"/>
      <c r="CJ988" s="8"/>
      <c r="CK988" s="8"/>
      <c r="CL988" s="8"/>
      <c r="CM988" s="15"/>
      <c r="CN988" s="15"/>
      <c r="CO988" s="15"/>
      <c r="CP988" s="15"/>
    </row>
    <row r="989" ht="14.25" customHeight="1">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c r="AA989" s="15"/>
      <c r="AB989" s="15"/>
      <c r="AC989" s="15"/>
      <c r="AD989" s="15"/>
      <c r="AE989" s="15"/>
      <c r="AF989" s="15"/>
      <c r="AG989" s="15"/>
      <c r="AH989" s="15"/>
      <c r="AI989" s="15"/>
      <c r="AJ989" s="15"/>
      <c r="AK989" s="15"/>
      <c r="AL989" s="15"/>
      <c r="AM989" s="15"/>
      <c r="AN989" s="15"/>
      <c r="AO989" s="15"/>
      <c r="AP989" s="15"/>
      <c r="AQ989" s="15"/>
      <c r="AR989" s="15"/>
      <c r="AS989" s="15"/>
      <c r="AT989" s="15"/>
      <c r="AU989" s="15"/>
      <c r="AV989" s="15"/>
      <c r="AW989" s="15"/>
      <c r="AX989" s="15"/>
      <c r="AY989" s="15"/>
      <c r="AZ989" s="15"/>
      <c r="BA989" s="15"/>
      <c r="BB989" s="15"/>
      <c r="BC989" s="15"/>
      <c r="BD989" s="15"/>
      <c r="BE989" s="15"/>
      <c r="BF989" s="15"/>
      <c r="BG989" s="15"/>
      <c r="BH989" s="15"/>
      <c r="BI989" s="15"/>
      <c r="BJ989" s="15"/>
      <c r="BK989" s="15"/>
      <c r="BL989" s="15"/>
      <c r="BM989" s="15"/>
      <c r="BN989" s="15"/>
      <c r="BO989" s="15"/>
      <c r="BP989" s="15"/>
      <c r="BQ989" s="15"/>
      <c r="BR989" s="15"/>
      <c r="BS989" s="15"/>
      <c r="BT989" s="15"/>
      <c r="BU989" s="15"/>
      <c r="BV989" s="15"/>
      <c r="BW989" s="15"/>
      <c r="BX989" s="15"/>
      <c r="BY989" s="15"/>
      <c r="BZ989" s="15"/>
      <c r="CA989" s="8"/>
      <c r="CB989" s="8"/>
      <c r="CC989" s="8"/>
      <c r="CD989" s="8"/>
      <c r="CE989" s="8"/>
      <c r="CF989" s="8"/>
      <c r="CG989" s="8"/>
      <c r="CH989" s="8"/>
      <c r="CI989" s="8"/>
      <c r="CJ989" s="8"/>
      <c r="CK989" s="8"/>
      <c r="CL989" s="8"/>
      <c r="CM989" s="15"/>
      <c r="CN989" s="15"/>
      <c r="CO989" s="15"/>
      <c r="CP989" s="15"/>
    </row>
    <row r="990" ht="14.25" customHeight="1">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c r="BC990" s="15"/>
      <c r="BD990" s="15"/>
      <c r="BE990" s="15"/>
      <c r="BF990" s="15"/>
      <c r="BG990" s="15"/>
      <c r="BH990" s="15"/>
      <c r="BI990" s="15"/>
      <c r="BJ990" s="15"/>
      <c r="BK990" s="15"/>
      <c r="BL990" s="15"/>
      <c r="BM990" s="15"/>
      <c r="BN990" s="15"/>
      <c r="BO990" s="15"/>
      <c r="BP990" s="15"/>
      <c r="BQ990" s="15"/>
      <c r="BR990" s="15"/>
      <c r="BS990" s="15"/>
      <c r="BT990" s="15"/>
      <c r="BU990" s="15"/>
      <c r="BV990" s="15"/>
      <c r="BW990" s="15"/>
      <c r="BX990" s="15"/>
      <c r="BY990" s="15"/>
      <c r="BZ990" s="15"/>
      <c r="CA990" s="8"/>
      <c r="CB990" s="8"/>
      <c r="CC990" s="8"/>
      <c r="CD990" s="8"/>
      <c r="CE990" s="8"/>
      <c r="CF990" s="8"/>
      <c r="CG990" s="8"/>
      <c r="CH990" s="8"/>
      <c r="CI990" s="8"/>
      <c r="CJ990" s="8"/>
      <c r="CK990" s="8"/>
      <c r="CL990" s="8"/>
      <c r="CM990" s="15"/>
      <c r="CN990" s="15"/>
      <c r="CO990" s="15"/>
      <c r="CP990" s="15"/>
    </row>
    <row r="991" ht="14.25" customHeight="1">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c r="AA991" s="15"/>
      <c r="AB991" s="15"/>
      <c r="AC991" s="15"/>
      <c r="AD991" s="15"/>
      <c r="AE991" s="15"/>
      <c r="AF991" s="15"/>
      <c r="AG991" s="15"/>
      <c r="AH991" s="15"/>
      <c r="AI991" s="15"/>
      <c r="AJ991" s="15"/>
      <c r="AK991" s="15"/>
      <c r="AL991" s="15"/>
      <c r="AM991" s="15"/>
      <c r="AN991" s="15"/>
      <c r="AO991" s="15"/>
      <c r="AP991" s="15"/>
      <c r="AQ991" s="15"/>
      <c r="AR991" s="15"/>
      <c r="AS991" s="15"/>
      <c r="AT991" s="15"/>
      <c r="AU991" s="15"/>
      <c r="AV991" s="15"/>
      <c r="AW991" s="15"/>
      <c r="AX991" s="15"/>
      <c r="AY991" s="15"/>
      <c r="AZ991" s="15"/>
      <c r="BA991" s="15"/>
      <c r="BB991" s="15"/>
      <c r="BC991" s="15"/>
      <c r="BD991" s="15"/>
      <c r="BE991" s="15"/>
      <c r="BF991" s="15"/>
      <c r="BG991" s="15"/>
      <c r="BH991" s="15"/>
      <c r="BI991" s="15"/>
      <c r="BJ991" s="15"/>
      <c r="BK991" s="15"/>
      <c r="BL991" s="15"/>
      <c r="BM991" s="15"/>
      <c r="BN991" s="15"/>
      <c r="BO991" s="15"/>
      <c r="BP991" s="15"/>
      <c r="BQ991" s="15"/>
      <c r="BR991" s="15"/>
      <c r="BS991" s="15"/>
      <c r="BT991" s="15"/>
      <c r="BU991" s="15"/>
      <c r="BV991" s="15"/>
      <c r="BW991" s="15"/>
      <c r="BX991" s="15"/>
      <c r="BY991" s="15"/>
      <c r="BZ991" s="15"/>
      <c r="CA991" s="8"/>
      <c r="CB991" s="8"/>
      <c r="CC991" s="8"/>
      <c r="CD991" s="8"/>
      <c r="CE991" s="8"/>
      <c r="CF991" s="8"/>
      <c r="CG991" s="8"/>
      <c r="CH991" s="8"/>
      <c r="CI991" s="8"/>
      <c r="CJ991" s="8"/>
      <c r="CK991" s="8"/>
      <c r="CL991" s="8"/>
      <c r="CM991" s="15"/>
      <c r="CN991" s="15"/>
      <c r="CO991" s="15"/>
      <c r="CP991" s="15"/>
    </row>
    <row r="992" ht="14.25" customHeight="1">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c r="BC992" s="15"/>
      <c r="BD992" s="15"/>
      <c r="BE992" s="15"/>
      <c r="BF992" s="15"/>
      <c r="BG992" s="15"/>
      <c r="BH992" s="15"/>
      <c r="BI992" s="15"/>
      <c r="BJ992" s="15"/>
      <c r="BK992" s="15"/>
      <c r="BL992" s="15"/>
      <c r="BM992" s="15"/>
      <c r="BN992" s="15"/>
      <c r="BO992" s="15"/>
      <c r="BP992" s="15"/>
      <c r="BQ992" s="15"/>
      <c r="BR992" s="15"/>
      <c r="BS992" s="15"/>
      <c r="BT992" s="15"/>
      <c r="BU992" s="15"/>
      <c r="BV992" s="15"/>
      <c r="BW992" s="15"/>
      <c r="BX992" s="15"/>
      <c r="BY992" s="15"/>
      <c r="BZ992" s="15"/>
      <c r="CA992" s="8"/>
      <c r="CB992" s="8"/>
      <c r="CC992" s="8"/>
      <c r="CD992" s="8"/>
      <c r="CE992" s="8"/>
      <c r="CF992" s="8"/>
      <c r="CG992" s="8"/>
      <c r="CH992" s="8"/>
      <c r="CI992" s="8"/>
      <c r="CJ992" s="8"/>
      <c r="CK992" s="8"/>
      <c r="CL992" s="8"/>
      <c r="CM992" s="15"/>
      <c r="CN992" s="15"/>
      <c r="CO992" s="15"/>
      <c r="CP992" s="15"/>
    </row>
    <row r="993" ht="14.25" customHeight="1">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c r="AA993" s="15"/>
      <c r="AB993" s="15"/>
      <c r="AC993" s="15"/>
      <c r="AD993" s="15"/>
      <c r="AE993" s="15"/>
      <c r="AF993" s="15"/>
      <c r="AG993" s="15"/>
      <c r="AH993" s="15"/>
      <c r="AI993" s="15"/>
      <c r="AJ993" s="15"/>
      <c r="AK993" s="15"/>
      <c r="AL993" s="15"/>
      <c r="AM993" s="15"/>
      <c r="AN993" s="15"/>
      <c r="AO993" s="15"/>
      <c r="AP993" s="15"/>
      <c r="AQ993" s="15"/>
      <c r="AR993" s="15"/>
      <c r="AS993" s="15"/>
      <c r="AT993" s="15"/>
      <c r="AU993" s="15"/>
      <c r="AV993" s="15"/>
      <c r="AW993" s="15"/>
      <c r="AX993" s="15"/>
      <c r="AY993" s="15"/>
      <c r="AZ993" s="15"/>
      <c r="BA993" s="15"/>
      <c r="BB993" s="15"/>
      <c r="BC993" s="15"/>
      <c r="BD993" s="15"/>
      <c r="BE993" s="15"/>
      <c r="BF993" s="15"/>
      <c r="BG993" s="15"/>
      <c r="BH993" s="15"/>
      <c r="BI993" s="15"/>
      <c r="BJ993" s="15"/>
      <c r="BK993" s="15"/>
      <c r="BL993" s="15"/>
      <c r="BM993" s="15"/>
      <c r="BN993" s="15"/>
      <c r="BO993" s="15"/>
      <c r="BP993" s="15"/>
      <c r="BQ993" s="15"/>
      <c r="BR993" s="15"/>
      <c r="BS993" s="15"/>
      <c r="BT993" s="15"/>
      <c r="BU993" s="15"/>
      <c r="BV993" s="15"/>
      <c r="BW993" s="15"/>
      <c r="BX993" s="15"/>
      <c r="BY993" s="15"/>
      <c r="BZ993" s="15"/>
      <c r="CA993" s="8"/>
      <c r="CB993" s="8"/>
      <c r="CC993" s="8"/>
      <c r="CD993" s="8"/>
      <c r="CE993" s="8"/>
      <c r="CF993" s="8"/>
      <c r="CG993" s="8"/>
      <c r="CH993" s="8"/>
      <c r="CI993" s="8"/>
      <c r="CJ993" s="8"/>
      <c r="CK993" s="8"/>
      <c r="CL993" s="8"/>
      <c r="CM993" s="15"/>
      <c r="CN993" s="15"/>
      <c r="CO993" s="15"/>
      <c r="CP993" s="15"/>
    </row>
    <row r="994" ht="14.25" customHeight="1">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c r="BC994" s="15"/>
      <c r="BD994" s="15"/>
      <c r="BE994" s="15"/>
      <c r="BF994" s="15"/>
      <c r="BG994" s="15"/>
      <c r="BH994" s="15"/>
      <c r="BI994" s="15"/>
      <c r="BJ994" s="15"/>
      <c r="BK994" s="15"/>
      <c r="BL994" s="15"/>
      <c r="BM994" s="15"/>
      <c r="BN994" s="15"/>
      <c r="BO994" s="15"/>
      <c r="BP994" s="15"/>
      <c r="BQ994" s="15"/>
      <c r="BR994" s="15"/>
      <c r="BS994" s="15"/>
      <c r="BT994" s="15"/>
      <c r="BU994" s="15"/>
      <c r="BV994" s="15"/>
      <c r="BW994" s="15"/>
      <c r="BX994" s="15"/>
      <c r="BY994" s="15"/>
      <c r="BZ994" s="15"/>
      <c r="CA994" s="8"/>
      <c r="CB994" s="8"/>
      <c r="CC994" s="8"/>
      <c r="CD994" s="8"/>
      <c r="CE994" s="8"/>
      <c r="CF994" s="8"/>
      <c r="CG994" s="8"/>
      <c r="CH994" s="8"/>
      <c r="CI994" s="8"/>
      <c r="CJ994" s="8"/>
      <c r="CK994" s="8"/>
      <c r="CL994" s="8"/>
      <c r="CM994" s="15"/>
      <c r="CN994" s="15"/>
      <c r="CO994" s="15"/>
      <c r="CP994" s="15"/>
    </row>
    <row r="995" ht="14.25" customHeight="1">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c r="AA995" s="15"/>
      <c r="AB995" s="15"/>
      <c r="AC995" s="15"/>
      <c r="AD995" s="15"/>
      <c r="AE995" s="15"/>
      <c r="AF995" s="15"/>
      <c r="AG995" s="15"/>
      <c r="AH995" s="15"/>
      <c r="AI995" s="15"/>
      <c r="AJ995" s="15"/>
      <c r="AK995" s="15"/>
      <c r="AL995" s="15"/>
      <c r="AM995" s="15"/>
      <c r="AN995" s="15"/>
      <c r="AO995" s="15"/>
      <c r="AP995" s="15"/>
      <c r="AQ995" s="15"/>
      <c r="AR995" s="15"/>
      <c r="AS995" s="15"/>
      <c r="AT995" s="15"/>
      <c r="AU995" s="15"/>
      <c r="AV995" s="15"/>
      <c r="AW995" s="15"/>
      <c r="AX995" s="15"/>
      <c r="AY995" s="15"/>
      <c r="AZ995" s="15"/>
      <c r="BA995" s="15"/>
      <c r="BB995" s="15"/>
      <c r="BC995" s="15"/>
      <c r="BD995" s="15"/>
      <c r="BE995" s="15"/>
      <c r="BF995" s="15"/>
      <c r="BG995" s="15"/>
      <c r="BH995" s="15"/>
      <c r="BI995" s="15"/>
      <c r="BJ995" s="15"/>
      <c r="BK995" s="15"/>
      <c r="BL995" s="15"/>
      <c r="BM995" s="15"/>
      <c r="BN995" s="15"/>
      <c r="BO995" s="15"/>
      <c r="BP995" s="15"/>
      <c r="BQ995" s="15"/>
      <c r="BR995" s="15"/>
      <c r="BS995" s="15"/>
      <c r="BT995" s="15"/>
      <c r="BU995" s="15"/>
      <c r="BV995" s="15"/>
      <c r="BW995" s="15"/>
      <c r="BX995" s="15"/>
      <c r="BY995" s="15"/>
      <c r="BZ995" s="15"/>
      <c r="CA995" s="8"/>
      <c r="CB995" s="8"/>
      <c r="CC995" s="8"/>
      <c r="CD995" s="8"/>
      <c r="CE995" s="8"/>
      <c r="CF995" s="8"/>
      <c r="CG995" s="8"/>
      <c r="CH995" s="8"/>
      <c r="CI995" s="8"/>
      <c r="CJ995" s="8"/>
      <c r="CK995" s="8"/>
      <c r="CL995" s="8"/>
      <c r="CM995" s="15"/>
      <c r="CN995" s="15"/>
      <c r="CO995" s="15"/>
      <c r="CP995" s="15"/>
    </row>
    <row r="996" ht="14.25" customHeight="1">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c r="BC996" s="15"/>
      <c r="BD996" s="15"/>
      <c r="BE996" s="15"/>
      <c r="BF996" s="15"/>
      <c r="BG996" s="15"/>
      <c r="BH996" s="15"/>
      <c r="BI996" s="15"/>
      <c r="BJ996" s="15"/>
      <c r="BK996" s="15"/>
      <c r="BL996" s="15"/>
      <c r="BM996" s="15"/>
      <c r="BN996" s="15"/>
      <c r="BO996" s="15"/>
      <c r="BP996" s="15"/>
      <c r="BQ996" s="15"/>
      <c r="BR996" s="15"/>
      <c r="BS996" s="15"/>
      <c r="BT996" s="15"/>
      <c r="BU996" s="15"/>
      <c r="BV996" s="15"/>
      <c r="BW996" s="15"/>
      <c r="BX996" s="15"/>
      <c r="BY996" s="15"/>
      <c r="BZ996" s="15"/>
      <c r="CA996" s="8"/>
      <c r="CB996" s="8"/>
      <c r="CC996" s="8"/>
      <c r="CD996" s="8"/>
      <c r="CE996" s="8"/>
      <c r="CF996" s="8"/>
      <c r="CG996" s="8"/>
      <c r="CH996" s="8"/>
      <c r="CI996" s="8"/>
      <c r="CJ996" s="8"/>
      <c r="CK996" s="8"/>
      <c r="CL996" s="8"/>
      <c r="CM996" s="15"/>
      <c r="CN996" s="15"/>
      <c r="CO996" s="15"/>
      <c r="CP996" s="15"/>
    </row>
    <row r="997" ht="14.25" customHeight="1">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c r="AA997" s="15"/>
      <c r="AB997" s="15"/>
      <c r="AC997" s="15"/>
      <c r="AD997" s="15"/>
      <c r="AE997" s="15"/>
      <c r="AF997" s="15"/>
      <c r="AG997" s="15"/>
      <c r="AH997" s="15"/>
      <c r="AI997" s="15"/>
      <c r="AJ997" s="15"/>
      <c r="AK997" s="15"/>
      <c r="AL997" s="15"/>
      <c r="AM997" s="15"/>
      <c r="AN997" s="15"/>
      <c r="AO997" s="15"/>
      <c r="AP997" s="15"/>
      <c r="AQ997" s="15"/>
      <c r="AR997" s="15"/>
      <c r="AS997" s="15"/>
      <c r="AT997" s="15"/>
      <c r="AU997" s="15"/>
      <c r="AV997" s="15"/>
      <c r="AW997" s="15"/>
      <c r="AX997" s="15"/>
      <c r="AY997" s="15"/>
      <c r="AZ997" s="15"/>
      <c r="BA997" s="15"/>
      <c r="BB997" s="15"/>
      <c r="BC997" s="15"/>
      <c r="BD997" s="15"/>
      <c r="BE997" s="15"/>
      <c r="BF997" s="15"/>
      <c r="BG997" s="15"/>
      <c r="BH997" s="15"/>
      <c r="BI997" s="15"/>
      <c r="BJ997" s="15"/>
      <c r="BK997" s="15"/>
      <c r="BL997" s="15"/>
      <c r="BM997" s="15"/>
      <c r="BN997" s="15"/>
      <c r="BO997" s="15"/>
      <c r="BP997" s="15"/>
      <c r="BQ997" s="15"/>
      <c r="BR997" s="15"/>
      <c r="BS997" s="15"/>
      <c r="BT997" s="15"/>
      <c r="BU997" s="15"/>
      <c r="BV997" s="15"/>
      <c r="BW997" s="15"/>
      <c r="BX997" s="15"/>
      <c r="BY997" s="15"/>
      <c r="BZ997" s="15"/>
      <c r="CA997" s="8"/>
      <c r="CB997" s="8"/>
      <c r="CC997" s="8"/>
      <c r="CD997" s="8"/>
      <c r="CE997" s="8"/>
      <c r="CF997" s="8"/>
      <c r="CG997" s="8"/>
      <c r="CH997" s="8"/>
      <c r="CI997" s="8"/>
      <c r="CJ997" s="8"/>
      <c r="CK997" s="8"/>
      <c r="CL997" s="8"/>
      <c r="CM997" s="15"/>
      <c r="CN997" s="15"/>
      <c r="CO997" s="15"/>
      <c r="CP997" s="15"/>
    </row>
    <row r="998" ht="14.25" customHeight="1">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c r="BC998" s="15"/>
      <c r="BD998" s="15"/>
      <c r="BE998" s="15"/>
      <c r="BF998" s="15"/>
      <c r="BG998" s="15"/>
      <c r="BH998" s="15"/>
      <c r="BI998" s="15"/>
      <c r="BJ998" s="15"/>
      <c r="BK998" s="15"/>
      <c r="BL998" s="15"/>
      <c r="BM998" s="15"/>
      <c r="BN998" s="15"/>
      <c r="BO998" s="15"/>
      <c r="BP998" s="15"/>
      <c r="BQ998" s="15"/>
      <c r="BR998" s="15"/>
      <c r="BS998" s="15"/>
      <c r="BT998" s="15"/>
      <c r="BU998" s="15"/>
      <c r="BV998" s="15"/>
      <c r="BW998" s="15"/>
      <c r="BX998" s="15"/>
      <c r="BY998" s="15"/>
      <c r="BZ998" s="15"/>
      <c r="CA998" s="8"/>
      <c r="CB998" s="8"/>
      <c r="CC998" s="8"/>
      <c r="CD998" s="8"/>
      <c r="CE998" s="8"/>
      <c r="CF998" s="8"/>
      <c r="CG998" s="8"/>
      <c r="CH998" s="8"/>
      <c r="CI998" s="8"/>
      <c r="CJ998" s="8"/>
      <c r="CK998" s="8"/>
      <c r="CL998" s="8"/>
      <c r="CM998" s="15"/>
      <c r="CN998" s="15"/>
      <c r="CO998" s="15"/>
      <c r="CP998" s="15"/>
    </row>
    <row r="999" ht="14.25" customHeight="1">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c r="AA999" s="15"/>
      <c r="AB999" s="15"/>
      <c r="AC999" s="15"/>
      <c r="AD999" s="15"/>
      <c r="AE999" s="15"/>
      <c r="AF999" s="15"/>
      <c r="AG999" s="15"/>
      <c r="AH999" s="15"/>
      <c r="AI999" s="15"/>
      <c r="AJ999" s="15"/>
      <c r="AK999" s="15"/>
      <c r="AL999" s="15"/>
      <c r="AM999" s="15"/>
      <c r="AN999" s="15"/>
      <c r="AO999" s="15"/>
      <c r="AP999" s="15"/>
      <c r="AQ999" s="15"/>
      <c r="AR999" s="15"/>
      <c r="AS999" s="15"/>
      <c r="AT999" s="15"/>
      <c r="AU999" s="15"/>
      <c r="AV999" s="15"/>
      <c r="AW999" s="15"/>
      <c r="AX999" s="15"/>
      <c r="AY999" s="15"/>
      <c r="AZ999" s="15"/>
      <c r="BA999" s="15"/>
      <c r="BB999" s="15"/>
      <c r="BC999" s="15"/>
      <c r="BD999" s="15"/>
      <c r="BE999" s="15"/>
      <c r="BF999" s="15"/>
      <c r="BG999" s="15"/>
      <c r="BH999" s="15"/>
      <c r="BI999" s="15"/>
      <c r="BJ999" s="15"/>
      <c r="BK999" s="15"/>
      <c r="BL999" s="15"/>
      <c r="BM999" s="15"/>
      <c r="BN999" s="15"/>
      <c r="BO999" s="15"/>
      <c r="BP999" s="15"/>
      <c r="BQ999" s="15"/>
      <c r="BR999" s="15"/>
      <c r="BS999" s="15"/>
      <c r="BT999" s="15"/>
      <c r="BU999" s="15"/>
      <c r="BV999" s="15"/>
      <c r="BW999" s="15"/>
      <c r="BX999" s="15"/>
      <c r="BY999" s="15"/>
      <c r="BZ999" s="15"/>
      <c r="CA999" s="8"/>
      <c r="CB999" s="8"/>
      <c r="CC999" s="8"/>
      <c r="CD999" s="8"/>
      <c r="CE999" s="8"/>
      <c r="CF999" s="8"/>
      <c r="CG999" s="8"/>
      <c r="CH999" s="8"/>
      <c r="CI999" s="8"/>
      <c r="CJ999" s="8"/>
      <c r="CK999" s="8"/>
      <c r="CL999" s="8"/>
      <c r="CM999" s="15"/>
      <c r="CN999" s="15"/>
      <c r="CO999" s="15"/>
      <c r="CP999" s="15"/>
    </row>
    <row r="1000" ht="14.25" customHeight="1">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c r="BC1000" s="15"/>
      <c r="BD1000" s="15"/>
      <c r="BE1000" s="15"/>
      <c r="BF1000" s="15"/>
      <c r="BG1000" s="15"/>
      <c r="BH1000" s="15"/>
      <c r="BI1000" s="15"/>
      <c r="BJ1000" s="15"/>
      <c r="BK1000" s="15"/>
      <c r="BL1000" s="15"/>
      <c r="BM1000" s="15"/>
      <c r="BN1000" s="15"/>
      <c r="BO1000" s="15"/>
      <c r="BP1000" s="15"/>
      <c r="BQ1000" s="15"/>
      <c r="BR1000" s="15"/>
      <c r="BS1000" s="15"/>
      <c r="BT1000" s="15"/>
      <c r="BU1000" s="15"/>
      <c r="BV1000" s="15"/>
      <c r="BW1000" s="15"/>
      <c r="BX1000" s="15"/>
      <c r="BY1000" s="15"/>
      <c r="BZ1000" s="15"/>
      <c r="CA1000" s="8"/>
      <c r="CB1000" s="8"/>
      <c r="CC1000" s="8"/>
      <c r="CD1000" s="8"/>
      <c r="CE1000" s="8"/>
      <c r="CF1000" s="8"/>
      <c r="CG1000" s="8"/>
      <c r="CH1000" s="8"/>
      <c r="CI1000" s="8"/>
      <c r="CJ1000" s="8"/>
      <c r="CK1000" s="8"/>
      <c r="CL1000" s="8"/>
      <c r="CM1000" s="15"/>
      <c r="CN1000" s="15"/>
      <c r="CO1000" s="15"/>
      <c r="CP1000" s="15"/>
    </row>
  </sheetData>
  <mergeCells count="144">
    <mergeCell ref="U15:X15"/>
    <mergeCell ref="Y15:AB15"/>
    <mergeCell ref="AC15:AF15"/>
    <mergeCell ref="CB15:CB16"/>
    <mergeCell ref="CC15:CC16"/>
    <mergeCell ref="CD15:CD16"/>
    <mergeCell ref="H16:K16"/>
    <mergeCell ref="AK16:AP16"/>
    <mergeCell ref="H17:K17"/>
    <mergeCell ref="L17:O17"/>
    <mergeCell ref="AR16:AV17"/>
    <mergeCell ref="AK17:AP17"/>
    <mergeCell ref="P16:Q16"/>
    <mergeCell ref="AX16:BB17"/>
    <mergeCell ref="CF16:CF17"/>
    <mergeCell ref="CG16:CG17"/>
    <mergeCell ref="CI16:CI17"/>
    <mergeCell ref="CL16:CL17"/>
    <mergeCell ref="P17:Q17"/>
    <mergeCell ref="L16:O16"/>
    <mergeCell ref="D17:G17"/>
    <mergeCell ref="D18:G18"/>
    <mergeCell ref="H18:K18"/>
    <mergeCell ref="L18:O18"/>
    <mergeCell ref="P18:Q18"/>
    <mergeCell ref="H26:K26"/>
    <mergeCell ref="D27:G27"/>
    <mergeCell ref="H27:K27"/>
    <mergeCell ref="L27:O27"/>
    <mergeCell ref="P27:Q27"/>
    <mergeCell ref="H30:K30"/>
    <mergeCell ref="L30:O30"/>
    <mergeCell ref="P30:Q30"/>
    <mergeCell ref="D31:G31"/>
    <mergeCell ref="H31:K31"/>
    <mergeCell ref="L31:O31"/>
    <mergeCell ref="P31:Q31"/>
    <mergeCell ref="H34:K34"/>
    <mergeCell ref="L34:O34"/>
    <mergeCell ref="P34:Q34"/>
    <mergeCell ref="D39:G39"/>
    <mergeCell ref="H39:K39"/>
    <mergeCell ref="L39:O39"/>
    <mergeCell ref="P39:Q39"/>
    <mergeCell ref="D40:G40"/>
    <mergeCell ref="H40:K40"/>
    <mergeCell ref="L40:O40"/>
    <mergeCell ref="P40:Q40"/>
    <mergeCell ref="D35:G35"/>
    <mergeCell ref="H35:K35"/>
    <mergeCell ref="L35:O35"/>
    <mergeCell ref="P35:Q35"/>
    <mergeCell ref="H38:K38"/>
    <mergeCell ref="L38:O38"/>
    <mergeCell ref="P38:Q38"/>
    <mergeCell ref="L26:O26"/>
    <mergeCell ref="P26:Q26"/>
    <mergeCell ref="AK26:AP26"/>
    <mergeCell ref="AK28:AP28"/>
    <mergeCell ref="AQ28:BB28"/>
    <mergeCell ref="Y29:AB29"/>
    <mergeCell ref="AC29:AF29"/>
    <mergeCell ref="U30:X30"/>
    <mergeCell ref="Y30:AB30"/>
    <mergeCell ref="AC30:AF30"/>
    <mergeCell ref="AK30:AP30"/>
    <mergeCell ref="AQ30:BB30"/>
    <mergeCell ref="Y31:AB31"/>
    <mergeCell ref="AC31:AF31"/>
    <mergeCell ref="U34:X34"/>
    <mergeCell ref="Y34:AB34"/>
    <mergeCell ref="AC34:AF34"/>
    <mergeCell ref="AK34:AP34"/>
    <mergeCell ref="AR34:AV34"/>
    <mergeCell ref="AX34:BB34"/>
    <mergeCell ref="AK37:AP37"/>
    <mergeCell ref="AR37:AV38"/>
    <mergeCell ref="AX37:BB38"/>
    <mergeCell ref="AK38:AP38"/>
    <mergeCell ref="CK68:CL68"/>
    <mergeCell ref="CB74:CB75"/>
    <mergeCell ref="CC74:CC75"/>
    <mergeCell ref="CD74:CD75"/>
    <mergeCell ref="CF75:CF76"/>
    <mergeCell ref="CG75:CG76"/>
    <mergeCell ref="CI75:CI76"/>
    <mergeCell ref="CL75:CL76"/>
    <mergeCell ref="CK118:CL118"/>
    <mergeCell ref="CB129:CB130"/>
    <mergeCell ref="CC129:CC130"/>
    <mergeCell ref="CC189:CC190"/>
    <mergeCell ref="CD189:CD190"/>
    <mergeCell ref="CF190:CF191"/>
    <mergeCell ref="CG190:CG191"/>
    <mergeCell ref="CI190:CI191"/>
    <mergeCell ref="CL190:CL191"/>
    <mergeCell ref="CD129:CD130"/>
    <mergeCell ref="CF130:CF131"/>
    <mergeCell ref="CG130:CG131"/>
    <mergeCell ref="CI130:CI131"/>
    <mergeCell ref="CL130:CL131"/>
    <mergeCell ref="CK178:CL178"/>
    <mergeCell ref="CB189:CB190"/>
    <mergeCell ref="H9:K9"/>
    <mergeCell ref="L9:O9"/>
    <mergeCell ref="CK9:CL9"/>
    <mergeCell ref="A1:BD1"/>
    <mergeCell ref="A2:BD2"/>
    <mergeCell ref="H8:K8"/>
    <mergeCell ref="L8:O8"/>
    <mergeCell ref="P8:Q8"/>
    <mergeCell ref="D9:G9"/>
    <mergeCell ref="P9:Q9"/>
    <mergeCell ref="AQ9:BB9"/>
    <mergeCell ref="AK7:AP7"/>
    <mergeCell ref="AK9:AP9"/>
    <mergeCell ref="Y10:AB10"/>
    <mergeCell ref="AC10:AF10"/>
    <mergeCell ref="U11:X11"/>
    <mergeCell ref="Y11:AB11"/>
    <mergeCell ref="AC11:AF11"/>
    <mergeCell ref="AK11:AP11"/>
    <mergeCell ref="AQ11:BB11"/>
    <mergeCell ref="L12:O12"/>
    <mergeCell ref="P12:Q12"/>
    <mergeCell ref="U12:X12"/>
    <mergeCell ref="Y12:AB12"/>
    <mergeCell ref="AC12:AF12"/>
    <mergeCell ref="AC13:AF13"/>
    <mergeCell ref="AK13:AP13"/>
    <mergeCell ref="AQ13:BB13"/>
    <mergeCell ref="H12:K12"/>
    <mergeCell ref="D13:G13"/>
    <mergeCell ref="H13:K13"/>
    <mergeCell ref="L13:O13"/>
    <mergeCell ref="P13:Q13"/>
    <mergeCell ref="U13:X13"/>
    <mergeCell ref="Y13:AB13"/>
    <mergeCell ref="U31:X31"/>
    <mergeCell ref="U32:X32"/>
    <mergeCell ref="Y32:AB32"/>
    <mergeCell ref="AC32:AF32"/>
    <mergeCell ref="AK32:AP32"/>
    <mergeCell ref="AQ32:BB32"/>
  </mergeCells>
  <conditionalFormatting sqref="H17:Q18 AQ16:BB17">
    <cfRule type="expression" dxfId="2" priority="1">
      <formula>$BD$7="Required test"</formula>
    </cfRule>
  </conditionalFormatting>
  <conditionalFormatting sqref="H17:Q18">
    <cfRule type="expression" dxfId="3" priority="2">
      <formula>$BC$16=1</formula>
    </cfRule>
  </conditionalFormatting>
  <conditionalFormatting sqref="H17:Q18">
    <cfRule type="expression" dxfId="2" priority="3">
      <formula>$BD$16="Default"</formula>
    </cfRule>
  </conditionalFormatting>
  <conditionalFormatting sqref="H35:Q35 H39:Q40 AQ34:BB34 AQ37:BB38">
    <cfRule type="expression" dxfId="2" priority="4">
      <formula>$BD$26="Required test"</formula>
    </cfRule>
  </conditionalFormatting>
  <conditionalFormatting sqref="H35:Q35">
    <cfRule type="expression" dxfId="3" priority="5">
      <formula>$BC$34=1</formula>
    </cfRule>
  </conditionalFormatting>
  <conditionalFormatting sqref="H35:Q35">
    <cfRule type="expression" dxfId="2" priority="6">
      <formula>$BD$34="Default"</formula>
    </cfRule>
  </conditionalFormatting>
  <conditionalFormatting sqref="H39:Q40">
    <cfRule type="expression" dxfId="3" priority="7">
      <formula>$BC$37=1</formula>
    </cfRule>
  </conditionalFormatting>
  <conditionalFormatting sqref="H39:Q40">
    <cfRule type="expression" dxfId="2" priority="8">
      <formula>$BD$37="Default"</formula>
    </cfRule>
  </conditionalFormatting>
  <conditionalFormatting sqref="CC70:CC72">
    <cfRule type="expression" dxfId="4" priority="9">
      <formula>#REF!="Default"</formula>
    </cfRule>
  </conditionalFormatting>
  <conditionalFormatting sqref="CH64 CK65:CL68">
    <cfRule type="expression" dxfId="4" priority="10">
      <formula>#REF!="Required test"</formula>
    </cfRule>
  </conditionalFormatting>
  <conditionalFormatting sqref="CH64 CK65:CL68">
    <cfRule type="expression" dxfId="4" priority="11">
      <formula>#REF!="Default"</formula>
    </cfRule>
  </conditionalFormatting>
  <conditionalFormatting sqref="CH114 CK115:CL118">
    <cfRule type="expression" dxfId="4" priority="12">
      <formula>#REF!="Required test"</formula>
    </cfRule>
  </conditionalFormatting>
  <conditionalFormatting sqref="CH114 CK115:CL118">
    <cfRule type="expression" dxfId="4" priority="13">
      <formula>$AQ$37="Default"</formula>
    </cfRule>
  </conditionalFormatting>
  <conditionalFormatting sqref="CC125:CC127">
    <cfRule type="expression" dxfId="4" priority="14">
      <formula>#REF!="Required test"</formula>
    </cfRule>
  </conditionalFormatting>
  <conditionalFormatting sqref="CC125:CC127">
    <cfRule type="expression" dxfId="4" priority="15">
      <formula>#REF!="Default"</formula>
    </cfRule>
  </conditionalFormatting>
  <conditionalFormatting sqref="CH174 CK175:CL178">
    <cfRule type="expression" dxfId="4" priority="16">
      <formula>#REF!="Required test"</formula>
    </cfRule>
  </conditionalFormatting>
  <conditionalFormatting sqref="CH174 CK175:CL178">
    <cfRule type="expression" dxfId="4" priority="17">
      <formula>$AQ$37="Default"</formula>
    </cfRule>
  </conditionalFormatting>
  <conditionalFormatting sqref="CC185:CC187">
    <cfRule type="expression" dxfId="4" priority="18">
      <formula>#REF!="Required test"</formula>
    </cfRule>
  </conditionalFormatting>
  <conditionalFormatting sqref="CC185:CC187">
    <cfRule type="expression" dxfId="4" priority="19">
      <formula>#REF!="Default"</formula>
    </cfRule>
  </conditionalFormatting>
  <printOptions/>
  <pageMargins bottom="0.7480314960629921" footer="0.0" header="0.0" left="0.8267716535433072" right="0.2362204724409449" top="0.7480314960629921"/>
  <pageSetup paperSize="9" scale="65"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FF0000"/>
    <pageSetUpPr/>
  </sheetPr>
  <sheetViews>
    <sheetView workbookViewId="0"/>
  </sheetViews>
  <sheetFormatPr customHeight="1" defaultColWidth="14.43" defaultRowHeight="15.0"/>
  <cols>
    <col customWidth="1" min="1" max="2" width="3.71"/>
    <col customWidth="1" min="3" max="3" width="13.0"/>
    <col customWidth="1" min="4" max="7" width="10.57"/>
    <col customWidth="1" min="8" max="8" width="1.43"/>
    <col customWidth="1" min="9" max="12" width="10.57"/>
    <col customWidth="1" min="13" max="26" width="9.0"/>
  </cols>
  <sheetData>
    <row r="1" ht="14.25" customHeight="1">
      <c r="A1" s="15"/>
      <c r="B1" s="15"/>
      <c r="C1" s="15"/>
      <c r="D1" s="15"/>
      <c r="E1" s="15"/>
      <c r="F1" s="15"/>
      <c r="G1" s="15"/>
      <c r="H1" s="15"/>
      <c r="I1" s="15"/>
      <c r="J1" s="15"/>
      <c r="K1" s="15"/>
      <c r="L1" s="15"/>
      <c r="M1" s="15"/>
      <c r="N1" s="15"/>
      <c r="O1" s="15"/>
      <c r="P1" s="15"/>
      <c r="Q1" s="15"/>
      <c r="R1" s="15"/>
      <c r="S1" s="15"/>
      <c r="T1" s="15"/>
      <c r="U1" s="15"/>
      <c r="V1" s="15"/>
      <c r="W1" s="15"/>
      <c r="X1" s="15"/>
      <c r="Y1" s="15"/>
      <c r="Z1" s="15"/>
    </row>
    <row r="2" ht="14.25" customHeight="1">
      <c r="A2" s="15"/>
      <c r="B2" s="15"/>
      <c r="C2" s="15"/>
      <c r="D2" s="15"/>
      <c r="E2" s="15"/>
      <c r="F2" s="15"/>
      <c r="G2" s="15"/>
      <c r="H2" s="15"/>
      <c r="I2" s="15"/>
      <c r="J2" s="15"/>
      <c r="K2" s="15"/>
      <c r="L2" s="15"/>
      <c r="M2" s="15"/>
      <c r="N2" s="15"/>
      <c r="O2" s="15"/>
      <c r="P2" s="15"/>
      <c r="Q2" s="15"/>
      <c r="R2" s="15"/>
      <c r="S2" s="15"/>
      <c r="T2" s="15"/>
      <c r="U2" s="15"/>
      <c r="V2" s="15"/>
      <c r="W2" s="15"/>
      <c r="X2" s="15"/>
      <c r="Y2" s="15"/>
      <c r="Z2" s="15"/>
    </row>
    <row r="3" ht="14.25" customHeight="1">
      <c r="A3" s="15"/>
      <c r="B3" s="15"/>
      <c r="C3" s="15"/>
      <c r="D3" s="15"/>
      <c r="E3" s="15"/>
      <c r="F3" s="15"/>
      <c r="G3" s="15"/>
      <c r="H3" s="15"/>
      <c r="I3" s="15"/>
      <c r="J3" s="15"/>
      <c r="K3" s="15"/>
      <c r="L3" s="15"/>
      <c r="M3" s="15"/>
      <c r="N3" s="15"/>
      <c r="O3" s="15"/>
      <c r="P3" s="15"/>
      <c r="Q3" s="15"/>
      <c r="R3" s="15"/>
      <c r="S3" s="15"/>
      <c r="T3" s="15"/>
      <c r="U3" s="15"/>
      <c r="V3" s="15"/>
      <c r="W3" s="15"/>
      <c r="X3" s="15"/>
      <c r="Y3" s="15"/>
      <c r="Z3" s="15"/>
    </row>
    <row r="4" ht="14.25" customHeight="1">
      <c r="A4" s="15"/>
      <c r="B4" s="15"/>
      <c r="C4" s="128" t="s">
        <v>694</v>
      </c>
      <c r="D4" s="15"/>
      <c r="E4" s="15"/>
      <c r="F4" s="15"/>
      <c r="G4" s="15"/>
      <c r="H4" s="15"/>
      <c r="I4" s="15"/>
      <c r="J4" s="15"/>
      <c r="K4" s="15"/>
      <c r="L4" s="15"/>
      <c r="M4" s="15"/>
      <c r="N4" s="15"/>
      <c r="O4" s="15"/>
      <c r="P4" s="15"/>
      <c r="Q4" s="15"/>
      <c r="R4" s="15"/>
      <c r="S4" s="15"/>
      <c r="T4" s="15"/>
      <c r="U4" s="15"/>
      <c r="V4" s="15"/>
      <c r="W4" s="15"/>
      <c r="X4" s="15"/>
      <c r="Y4" s="15"/>
      <c r="Z4" s="15"/>
    </row>
    <row r="5" ht="14.25" customHeight="1">
      <c r="A5" s="15"/>
      <c r="B5" s="15"/>
      <c r="C5" s="15"/>
      <c r="D5" s="15"/>
      <c r="E5" s="15"/>
      <c r="F5" s="15"/>
      <c r="G5" s="15"/>
      <c r="H5" s="15"/>
      <c r="I5" s="15"/>
      <c r="J5" s="15"/>
      <c r="K5" s="15"/>
      <c r="L5" s="15"/>
      <c r="M5" s="15"/>
      <c r="N5" s="15"/>
      <c r="O5" s="15"/>
      <c r="P5" s="15"/>
      <c r="Q5" s="15"/>
      <c r="R5" s="15"/>
      <c r="S5" s="15"/>
      <c r="T5" s="15"/>
      <c r="U5" s="15"/>
      <c r="V5" s="15"/>
      <c r="W5" s="15"/>
      <c r="X5" s="15"/>
      <c r="Y5" s="15"/>
      <c r="Z5" s="15"/>
    </row>
    <row r="6" ht="14.25" customHeight="1">
      <c r="A6" s="15"/>
      <c r="B6" s="15"/>
      <c r="C6" s="15"/>
      <c r="D6" s="15"/>
      <c r="E6" s="15"/>
      <c r="F6" s="15"/>
      <c r="G6" s="15"/>
      <c r="H6" s="15"/>
      <c r="I6" s="15"/>
      <c r="J6" s="15"/>
      <c r="K6" s="15"/>
      <c r="L6" s="15"/>
      <c r="M6" s="15"/>
      <c r="N6" s="15"/>
      <c r="O6" s="15"/>
      <c r="P6" s="15"/>
      <c r="Q6" s="15"/>
      <c r="R6" s="15"/>
      <c r="S6" s="15"/>
      <c r="T6" s="15"/>
      <c r="U6" s="15"/>
      <c r="V6" s="15"/>
      <c r="W6" s="15"/>
      <c r="X6" s="15"/>
      <c r="Y6" s="15"/>
      <c r="Z6" s="15"/>
    </row>
    <row r="7" ht="14.25" customHeight="1">
      <c r="A7" s="15"/>
      <c r="B7" s="15"/>
      <c r="C7" s="129" t="s">
        <v>695</v>
      </c>
      <c r="D7" s="130" t="s">
        <v>696</v>
      </c>
      <c r="E7" s="36"/>
      <c r="F7" s="131" t="s">
        <v>697</v>
      </c>
      <c r="G7" s="36"/>
      <c r="H7" s="132"/>
      <c r="I7" s="130" t="s">
        <v>696</v>
      </c>
      <c r="J7" s="36"/>
      <c r="K7" s="131" t="s">
        <v>697</v>
      </c>
      <c r="L7" s="36"/>
      <c r="M7" s="15"/>
      <c r="N7" s="15"/>
      <c r="O7" s="15"/>
      <c r="P7" s="15"/>
      <c r="Q7" s="15"/>
      <c r="R7" s="15"/>
      <c r="S7" s="15"/>
      <c r="T7" s="15"/>
      <c r="U7" s="15"/>
      <c r="V7" s="15"/>
      <c r="W7" s="15"/>
      <c r="X7" s="15"/>
      <c r="Y7" s="15"/>
      <c r="Z7" s="15"/>
    </row>
    <row r="8" ht="14.25" customHeight="1">
      <c r="A8" s="15"/>
      <c r="B8" s="15"/>
      <c r="C8" s="129" t="s">
        <v>698</v>
      </c>
      <c r="D8" s="130" t="s">
        <v>699</v>
      </c>
      <c r="E8" s="36"/>
      <c r="F8" s="131"/>
      <c r="G8" s="36"/>
      <c r="H8" s="132"/>
      <c r="I8" s="130" t="s">
        <v>699</v>
      </c>
      <c r="J8" s="36"/>
      <c r="K8" s="133"/>
      <c r="L8" s="36"/>
      <c r="M8" s="15"/>
      <c r="N8" s="15"/>
      <c r="O8" s="15"/>
      <c r="P8" s="15"/>
      <c r="Q8" s="15"/>
      <c r="R8" s="15"/>
      <c r="S8" s="15"/>
      <c r="T8" s="15"/>
      <c r="U8" s="15"/>
      <c r="V8" s="15"/>
      <c r="W8" s="15"/>
      <c r="X8" s="15"/>
      <c r="Y8" s="15"/>
      <c r="Z8" s="15"/>
    </row>
    <row r="9" ht="14.25" customHeight="1">
      <c r="A9" s="15"/>
      <c r="B9" s="15"/>
      <c r="C9" s="129" t="s">
        <v>700</v>
      </c>
      <c r="D9" s="134">
        <v>2013.0</v>
      </c>
      <c r="E9" s="36"/>
      <c r="F9" s="131"/>
      <c r="G9" s="36"/>
      <c r="H9" s="15"/>
      <c r="I9" s="135" t="s">
        <v>701</v>
      </c>
      <c r="J9" s="36"/>
      <c r="K9" s="133"/>
      <c r="L9" s="36"/>
      <c r="M9" s="15"/>
      <c r="N9" s="15"/>
      <c r="O9" s="15"/>
      <c r="P9" s="15"/>
      <c r="Q9" s="15"/>
      <c r="R9" s="15"/>
      <c r="S9" s="15"/>
      <c r="T9" s="15"/>
      <c r="U9" s="15"/>
      <c r="V9" s="15"/>
      <c r="W9" s="15"/>
      <c r="X9" s="15"/>
      <c r="Y9" s="15"/>
      <c r="Z9" s="15"/>
    </row>
    <row r="10" ht="3.0" customHeight="1">
      <c r="A10" s="15"/>
      <c r="B10" s="15"/>
      <c r="C10" s="15"/>
      <c r="D10" s="15"/>
      <c r="E10" s="15"/>
      <c r="F10" s="15"/>
      <c r="G10" s="15"/>
      <c r="H10" s="15"/>
      <c r="I10" s="15"/>
      <c r="J10" s="15"/>
      <c r="K10" s="15"/>
      <c r="L10" s="15"/>
      <c r="M10" s="15"/>
      <c r="N10" s="15"/>
      <c r="O10" s="15"/>
      <c r="P10" s="15"/>
      <c r="Q10" s="15"/>
      <c r="R10" s="15"/>
      <c r="S10" s="15"/>
      <c r="T10" s="15"/>
      <c r="U10" s="15"/>
      <c r="V10" s="15"/>
      <c r="W10" s="15"/>
      <c r="X10" s="15"/>
      <c r="Y10" s="15"/>
      <c r="Z10" s="15"/>
    </row>
    <row r="11" ht="14.25" customHeight="1">
      <c r="A11" s="15"/>
      <c r="B11" s="15"/>
      <c r="C11" s="136" t="s">
        <v>702</v>
      </c>
      <c r="D11" s="134">
        <v>20.0</v>
      </c>
      <c r="E11" s="36"/>
      <c r="F11" s="131">
        <v>20.0</v>
      </c>
      <c r="G11" s="36"/>
      <c r="H11" s="15"/>
      <c r="I11" s="134">
        <v>20.0</v>
      </c>
      <c r="J11" s="36"/>
      <c r="K11" s="133">
        <v>20.0</v>
      </c>
      <c r="L11" s="36"/>
      <c r="M11" s="15"/>
      <c r="N11" s="15"/>
      <c r="O11" s="15"/>
      <c r="P11" s="15"/>
      <c r="Q11" s="15"/>
      <c r="R11" s="15"/>
      <c r="S11" s="15"/>
      <c r="T11" s="15"/>
      <c r="U11" s="15"/>
      <c r="V11" s="15"/>
      <c r="W11" s="15"/>
      <c r="X11" s="15"/>
      <c r="Y11" s="15"/>
      <c r="Z11" s="15"/>
    </row>
    <row r="12" ht="14.25" customHeight="1">
      <c r="A12" s="15"/>
      <c r="B12" s="15"/>
      <c r="C12" s="136" t="s">
        <v>703</v>
      </c>
      <c r="D12" s="134">
        <v>35.0</v>
      </c>
      <c r="E12" s="36"/>
      <c r="F12" s="131">
        <v>35.0</v>
      </c>
      <c r="G12" s="36"/>
      <c r="H12" s="15"/>
      <c r="I12" s="134">
        <v>46.0</v>
      </c>
      <c r="J12" s="36"/>
      <c r="K12" s="133">
        <v>46.0</v>
      </c>
      <c r="L12" s="36"/>
      <c r="M12" s="15"/>
      <c r="N12" s="15"/>
      <c r="O12" s="15"/>
      <c r="P12" s="15"/>
      <c r="Q12" s="15"/>
      <c r="R12" s="15"/>
      <c r="S12" s="15"/>
      <c r="T12" s="15"/>
      <c r="U12" s="15"/>
      <c r="V12" s="15"/>
      <c r="W12" s="15"/>
      <c r="X12" s="15"/>
      <c r="Y12" s="15"/>
      <c r="Z12" s="15"/>
    </row>
    <row r="13" ht="3.0" customHeight="1">
      <c r="A13" s="137"/>
      <c r="B13" s="137"/>
      <c r="C13" s="137"/>
      <c r="D13" s="137"/>
      <c r="E13" s="137"/>
      <c r="F13" s="137"/>
      <c r="G13" s="137"/>
      <c r="H13" s="137"/>
      <c r="I13" s="137"/>
      <c r="J13" s="137"/>
      <c r="K13" s="137"/>
      <c r="L13" s="137"/>
      <c r="M13" s="137"/>
      <c r="N13" s="137"/>
      <c r="O13" s="137"/>
      <c r="P13" s="137"/>
      <c r="Q13" s="137"/>
      <c r="R13" s="137"/>
      <c r="S13" s="137"/>
      <c r="T13" s="137"/>
      <c r="U13" s="137"/>
      <c r="V13" s="137"/>
      <c r="W13" s="137"/>
      <c r="X13" s="137"/>
      <c r="Y13" s="137"/>
      <c r="Z13" s="137"/>
    </row>
    <row r="14" ht="16.5" customHeight="1">
      <c r="A14" s="137"/>
      <c r="B14" s="137"/>
      <c r="C14" s="138" t="s">
        <v>9</v>
      </c>
      <c r="D14" s="134">
        <v>0.25</v>
      </c>
      <c r="E14" s="36"/>
      <c r="F14" s="131">
        <v>0.25</v>
      </c>
      <c r="G14" s="36"/>
      <c r="H14" s="137"/>
      <c r="I14" s="134">
        <v>0.27</v>
      </c>
      <c r="J14" s="36"/>
      <c r="K14" s="133">
        <v>0.27</v>
      </c>
      <c r="L14" s="36"/>
      <c r="M14" s="137"/>
      <c r="N14" s="137"/>
      <c r="O14" s="137"/>
      <c r="P14" s="137"/>
      <c r="Q14" s="137"/>
      <c r="R14" s="137"/>
      <c r="S14" s="137"/>
      <c r="T14" s="137"/>
      <c r="U14" s="137"/>
      <c r="V14" s="137"/>
      <c r="W14" s="137"/>
      <c r="X14" s="137"/>
      <c r="Y14" s="137"/>
      <c r="Z14" s="137"/>
    </row>
    <row r="15" ht="16.5" customHeight="1">
      <c r="A15" s="137"/>
      <c r="B15" s="137"/>
      <c r="C15" s="138" t="s">
        <v>704</v>
      </c>
      <c r="D15" s="134">
        <v>1.077</v>
      </c>
      <c r="E15" s="36"/>
      <c r="F15" s="131">
        <v>1.077</v>
      </c>
      <c r="G15" s="36"/>
      <c r="H15" s="137"/>
      <c r="I15" s="134">
        <v>1.077</v>
      </c>
      <c r="J15" s="36"/>
      <c r="K15" s="133">
        <v>1.077</v>
      </c>
      <c r="L15" s="36"/>
      <c r="M15" s="137"/>
      <c r="N15" s="137"/>
      <c r="O15" s="137"/>
      <c r="P15" s="137"/>
      <c r="Q15" s="137"/>
      <c r="R15" s="137"/>
      <c r="S15" s="137"/>
      <c r="T15" s="137"/>
      <c r="U15" s="137"/>
      <c r="V15" s="137"/>
      <c r="W15" s="137"/>
      <c r="X15" s="137"/>
      <c r="Y15" s="137"/>
      <c r="Z15" s="137"/>
    </row>
    <row r="16" ht="16.5" customHeight="1">
      <c r="A16" s="137"/>
      <c r="B16" s="137"/>
      <c r="C16" s="138" t="s">
        <v>705</v>
      </c>
      <c r="D16" s="134">
        <v>0.914</v>
      </c>
      <c r="E16" s="36"/>
      <c r="F16" s="131">
        <v>0.914</v>
      </c>
      <c r="G16" s="36"/>
      <c r="H16" s="137"/>
      <c r="I16" s="134">
        <v>0.914</v>
      </c>
      <c r="J16" s="36"/>
      <c r="K16" s="133">
        <v>0.914</v>
      </c>
      <c r="L16" s="36"/>
      <c r="M16" s="137"/>
      <c r="N16" s="137"/>
      <c r="O16" s="137"/>
      <c r="P16" s="137"/>
      <c r="Q16" s="137"/>
      <c r="R16" s="137"/>
      <c r="S16" s="137"/>
      <c r="T16" s="137"/>
      <c r="U16" s="137"/>
      <c r="V16" s="137"/>
      <c r="W16" s="137"/>
      <c r="X16" s="137"/>
      <c r="Y16" s="137"/>
      <c r="Z16" s="137"/>
    </row>
    <row r="17" ht="16.5" customHeight="1">
      <c r="A17" s="137"/>
      <c r="B17" s="137"/>
      <c r="C17" s="138" t="s">
        <v>706</v>
      </c>
      <c r="D17" s="134" t="s">
        <v>707</v>
      </c>
      <c r="E17" s="36"/>
      <c r="F17" s="134" t="s">
        <v>707</v>
      </c>
      <c r="G17" s="36"/>
      <c r="H17" s="137"/>
      <c r="I17" s="134">
        <v>0.859</v>
      </c>
      <c r="J17" s="36"/>
      <c r="K17" s="133">
        <v>0.859</v>
      </c>
      <c r="L17" s="36"/>
      <c r="M17" s="137"/>
      <c r="N17" s="137"/>
      <c r="O17" s="137"/>
      <c r="P17" s="137"/>
      <c r="Q17" s="137"/>
      <c r="R17" s="137"/>
      <c r="S17" s="137"/>
      <c r="T17" s="137"/>
      <c r="U17" s="137"/>
      <c r="V17" s="137"/>
      <c r="W17" s="137"/>
      <c r="X17" s="137"/>
      <c r="Y17" s="137"/>
      <c r="Z17" s="137"/>
    </row>
    <row r="18" ht="16.5" customHeight="1">
      <c r="A18" s="137"/>
      <c r="B18" s="137"/>
      <c r="C18" s="138" t="s">
        <v>708</v>
      </c>
      <c r="D18" s="134" t="s">
        <v>707</v>
      </c>
      <c r="E18" s="36"/>
      <c r="F18" s="134" t="s">
        <v>707</v>
      </c>
      <c r="G18" s="36"/>
      <c r="H18" s="137"/>
      <c r="I18" s="134">
        <v>1.25</v>
      </c>
      <c r="J18" s="36"/>
      <c r="K18" s="133">
        <v>1.25</v>
      </c>
      <c r="L18" s="36"/>
      <c r="M18" s="137"/>
      <c r="N18" s="137"/>
      <c r="O18" s="137"/>
      <c r="P18" s="137"/>
      <c r="Q18" s="137"/>
      <c r="R18" s="137"/>
      <c r="S18" s="137"/>
      <c r="T18" s="137"/>
      <c r="U18" s="137"/>
      <c r="V18" s="137"/>
      <c r="W18" s="137"/>
      <c r="X18" s="137"/>
      <c r="Y18" s="137"/>
      <c r="Z18" s="137"/>
    </row>
    <row r="19" ht="3.0" customHeight="1">
      <c r="A19" s="137"/>
      <c r="B19" s="137"/>
      <c r="C19" s="137"/>
      <c r="D19" s="137"/>
      <c r="E19" s="137"/>
      <c r="F19" s="137"/>
      <c r="G19" s="137"/>
      <c r="H19" s="137"/>
      <c r="I19" s="137"/>
      <c r="J19" s="137"/>
      <c r="K19" s="137"/>
      <c r="L19" s="137"/>
      <c r="M19" s="137"/>
      <c r="N19" s="137"/>
      <c r="O19" s="137"/>
      <c r="P19" s="137"/>
      <c r="Q19" s="137"/>
      <c r="R19" s="137"/>
      <c r="S19" s="137"/>
      <c r="T19" s="137"/>
      <c r="U19" s="137"/>
      <c r="V19" s="137"/>
      <c r="W19" s="137"/>
      <c r="X19" s="137"/>
      <c r="Y19" s="137"/>
      <c r="Z19" s="137"/>
    </row>
    <row r="20" ht="14.25" customHeight="1">
      <c r="A20" s="15"/>
      <c r="B20" s="15"/>
      <c r="C20" s="139" t="s">
        <v>52</v>
      </c>
      <c r="D20" s="139" t="s">
        <v>709</v>
      </c>
      <c r="E20" s="140" t="s">
        <v>54</v>
      </c>
      <c r="F20" s="139" t="s">
        <v>709</v>
      </c>
      <c r="G20" s="140" t="s">
        <v>54</v>
      </c>
      <c r="H20" s="15"/>
      <c r="I20" s="139" t="s">
        <v>709</v>
      </c>
      <c r="J20" s="140" t="s">
        <v>54</v>
      </c>
      <c r="K20" s="139" t="s">
        <v>709</v>
      </c>
      <c r="L20" s="140" t="s">
        <v>54</v>
      </c>
      <c r="M20" s="15"/>
      <c r="N20" s="15"/>
      <c r="O20" s="15"/>
      <c r="P20" s="15"/>
      <c r="Q20" s="15"/>
      <c r="R20" s="15"/>
      <c r="S20" s="15"/>
      <c r="T20" s="15"/>
      <c r="U20" s="15"/>
      <c r="V20" s="15"/>
      <c r="W20" s="15"/>
      <c r="X20" s="15"/>
      <c r="Y20" s="15"/>
      <c r="Z20" s="15"/>
    </row>
    <row r="21" ht="14.25" customHeight="1">
      <c r="A21" s="15"/>
      <c r="B21" s="15"/>
      <c r="C21" s="134" t="s">
        <v>79</v>
      </c>
      <c r="D21" s="141" t="s">
        <v>710</v>
      </c>
      <c r="E21" s="141" t="s">
        <v>711</v>
      </c>
      <c r="F21" s="141" t="s">
        <v>712</v>
      </c>
      <c r="G21" s="141" t="s">
        <v>711</v>
      </c>
      <c r="H21" s="15"/>
      <c r="I21" s="141" t="s">
        <v>713</v>
      </c>
      <c r="J21" s="141" t="s">
        <v>711</v>
      </c>
      <c r="K21" s="141" t="s">
        <v>714</v>
      </c>
      <c r="L21" s="141" t="s">
        <v>711</v>
      </c>
      <c r="M21" s="15"/>
      <c r="N21" s="15"/>
      <c r="O21" s="15"/>
      <c r="P21" s="15"/>
      <c r="Q21" s="15"/>
      <c r="R21" s="15"/>
      <c r="S21" s="15"/>
      <c r="T21" s="15"/>
      <c r="U21" s="15"/>
      <c r="V21" s="15"/>
      <c r="W21" s="15"/>
      <c r="X21" s="15"/>
      <c r="Y21" s="15"/>
      <c r="Z21" s="15"/>
    </row>
    <row r="22" ht="14.25" customHeight="1">
      <c r="A22" s="15"/>
      <c r="B22" s="15"/>
      <c r="C22" s="142">
        <v>1.0</v>
      </c>
      <c r="D22" s="143">
        <v>15.0</v>
      </c>
      <c r="E22" s="144">
        <v>0.0</v>
      </c>
      <c r="F22" s="145">
        <v>15.0</v>
      </c>
      <c r="G22" s="146">
        <v>0.0</v>
      </c>
      <c r="H22" s="15"/>
      <c r="I22" s="143">
        <v>20.0</v>
      </c>
      <c r="J22" s="144">
        <v>0.0</v>
      </c>
      <c r="K22" s="145">
        <v>20.0</v>
      </c>
      <c r="L22" s="146">
        <v>0.0</v>
      </c>
      <c r="M22" s="15"/>
      <c r="N22" s="15"/>
      <c r="O22" s="15"/>
      <c r="P22" s="15"/>
      <c r="Q22" s="15"/>
      <c r="R22" s="15"/>
      <c r="S22" s="15"/>
      <c r="T22" s="15"/>
      <c r="U22" s="15"/>
      <c r="V22" s="15"/>
      <c r="W22" s="15"/>
      <c r="X22" s="15"/>
      <c r="Y22" s="15"/>
      <c r="Z22" s="15"/>
    </row>
    <row r="23" ht="14.25" customHeight="1">
      <c r="A23" s="15"/>
      <c r="B23" s="15"/>
      <c r="C23" s="147">
        <v>2.0</v>
      </c>
      <c r="D23" s="148">
        <v>16.0</v>
      </c>
      <c r="E23" s="149">
        <v>0.0</v>
      </c>
      <c r="F23" s="150">
        <v>16.0</v>
      </c>
      <c r="G23" s="151">
        <v>0.0</v>
      </c>
      <c r="H23" s="15"/>
      <c r="I23" s="148">
        <v>21.0</v>
      </c>
      <c r="J23" s="149">
        <v>307.0</v>
      </c>
      <c r="K23" s="150">
        <v>21.0</v>
      </c>
      <c r="L23" s="151">
        <v>307.0</v>
      </c>
      <c r="M23" s="15"/>
      <c r="N23" s="15"/>
      <c r="O23" s="15"/>
      <c r="P23" s="15"/>
      <c r="Q23" s="15"/>
      <c r="R23" s="15"/>
      <c r="S23" s="15"/>
      <c r="T23" s="15"/>
      <c r="U23" s="15"/>
      <c r="V23" s="15"/>
      <c r="W23" s="15"/>
      <c r="X23" s="15"/>
      <c r="Y23" s="15"/>
      <c r="Z23" s="15"/>
    </row>
    <row r="24" ht="14.25" customHeight="1">
      <c r="A24" s="15"/>
      <c r="B24" s="15"/>
      <c r="C24" s="147">
        <v>3.0</v>
      </c>
      <c r="D24" s="148">
        <v>17.0</v>
      </c>
      <c r="E24" s="149">
        <v>0.0</v>
      </c>
      <c r="F24" s="150">
        <v>17.0</v>
      </c>
      <c r="G24" s="151">
        <v>0.0</v>
      </c>
      <c r="H24" s="15"/>
      <c r="I24" s="148">
        <v>22.0</v>
      </c>
      <c r="J24" s="149">
        <v>311.0</v>
      </c>
      <c r="K24" s="150">
        <v>22.0</v>
      </c>
      <c r="L24" s="151">
        <v>311.0</v>
      </c>
      <c r="M24" s="15"/>
      <c r="N24" s="15"/>
      <c r="O24" s="15"/>
      <c r="P24" s="15"/>
      <c r="Q24" s="15"/>
      <c r="R24" s="15"/>
      <c r="S24" s="15"/>
      <c r="T24" s="15"/>
      <c r="U24" s="15"/>
      <c r="V24" s="15"/>
      <c r="W24" s="15"/>
      <c r="X24" s="15"/>
      <c r="Y24" s="15"/>
      <c r="Z24" s="15"/>
    </row>
    <row r="25" ht="14.25" customHeight="1">
      <c r="A25" s="15"/>
      <c r="B25" s="15"/>
      <c r="C25" s="147">
        <v>4.0</v>
      </c>
      <c r="D25" s="148">
        <v>18.0</v>
      </c>
      <c r="E25" s="149">
        <v>0.0</v>
      </c>
      <c r="F25" s="150">
        <v>18.0</v>
      </c>
      <c r="G25" s="151">
        <v>0.0</v>
      </c>
      <c r="H25" s="15"/>
      <c r="I25" s="148">
        <v>23.0</v>
      </c>
      <c r="J25" s="149">
        <v>317.0</v>
      </c>
      <c r="K25" s="150">
        <v>23.0</v>
      </c>
      <c r="L25" s="151">
        <v>317.0</v>
      </c>
      <c r="M25" s="15"/>
      <c r="N25" s="15"/>
      <c r="O25" s="15"/>
      <c r="P25" s="15"/>
      <c r="Q25" s="15"/>
      <c r="R25" s="15"/>
      <c r="S25" s="15"/>
      <c r="T25" s="15"/>
      <c r="U25" s="15"/>
      <c r="V25" s="15"/>
      <c r="W25" s="15"/>
      <c r="X25" s="15"/>
      <c r="Y25" s="15"/>
      <c r="Z25" s="15"/>
    </row>
    <row r="26" ht="14.25" customHeight="1">
      <c r="A26" s="15"/>
      <c r="B26" s="15"/>
      <c r="C26" s="147">
        <v>5.0</v>
      </c>
      <c r="D26" s="148">
        <v>19.0</v>
      </c>
      <c r="E26" s="149">
        <v>0.0</v>
      </c>
      <c r="F26" s="150">
        <v>19.0</v>
      </c>
      <c r="G26" s="151">
        <v>0.0</v>
      </c>
      <c r="H26" s="15"/>
      <c r="I26" s="148">
        <v>24.0</v>
      </c>
      <c r="J26" s="149">
        <v>325.0</v>
      </c>
      <c r="K26" s="150">
        <v>24.0</v>
      </c>
      <c r="L26" s="151">
        <v>325.0</v>
      </c>
      <c r="M26" s="15"/>
      <c r="N26" s="15"/>
      <c r="O26" s="15"/>
      <c r="P26" s="15"/>
      <c r="Q26" s="15"/>
      <c r="R26" s="15"/>
      <c r="S26" s="15"/>
      <c r="T26" s="15"/>
      <c r="U26" s="15"/>
      <c r="V26" s="15"/>
      <c r="W26" s="15"/>
      <c r="X26" s="15"/>
      <c r="Y26" s="15"/>
      <c r="Z26" s="15"/>
    </row>
    <row r="27" ht="14.25" customHeight="1">
      <c r="A27" s="15"/>
      <c r="B27" s="15"/>
      <c r="C27" s="147">
        <v>6.0</v>
      </c>
      <c r="D27" s="148">
        <v>20.0</v>
      </c>
      <c r="E27" s="149">
        <v>0.0</v>
      </c>
      <c r="F27" s="150">
        <v>20.0</v>
      </c>
      <c r="G27" s="151">
        <v>0.0</v>
      </c>
      <c r="H27" s="15"/>
      <c r="I27" s="148">
        <v>25.0</v>
      </c>
      <c r="J27" s="149">
        <v>334.0</v>
      </c>
      <c r="K27" s="150">
        <v>25.0</v>
      </c>
      <c r="L27" s="151">
        <v>334.0</v>
      </c>
      <c r="M27" s="15"/>
      <c r="N27" s="15"/>
      <c r="O27" s="15"/>
      <c r="P27" s="15"/>
      <c r="Q27" s="15"/>
      <c r="R27" s="15"/>
      <c r="S27" s="15"/>
      <c r="T27" s="15"/>
      <c r="U27" s="15"/>
      <c r="V27" s="15"/>
      <c r="W27" s="15"/>
      <c r="X27" s="15"/>
      <c r="Y27" s="15"/>
      <c r="Z27" s="15"/>
    </row>
    <row r="28" ht="14.25" customHeight="1">
      <c r="A28" s="15"/>
      <c r="B28" s="15"/>
      <c r="C28" s="147">
        <v>7.0</v>
      </c>
      <c r="D28" s="148">
        <v>21.0</v>
      </c>
      <c r="E28" s="149">
        <v>100.0</v>
      </c>
      <c r="F28" s="150">
        <v>21.0</v>
      </c>
      <c r="G28" s="151">
        <v>100.0</v>
      </c>
      <c r="H28" s="15"/>
      <c r="I28" s="148">
        <v>26.0</v>
      </c>
      <c r="J28" s="149">
        <v>342.0</v>
      </c>
      <c r="K28" s="150">
        <v>26.0</v>
      </c>
      <c r="L28" s="151">
        <v>342.0</v>
      </c>
      <c r="M28" s="15"/>
      <c r="N28" s="15"/>
      <c r="O28" s="15"/>
      <c r="P28" s="15"/>
      <c r="Q28" s="15"/>
      <c r="R28" s="15"/>
      <c r="S28" s="15"/>
      <c r="T28" s="15"/>
      <c r="U28" s="15"/>
      <c r="V28" s="15"/>
      <c r="W28" s="15"/>
      <c r="X28" s="15"/>
      <c r="Y28" s="15"/>
      <c r="Z28" s="15"/>
    </row>
    <row r="29" ht="14.25" customHeight="1">
      <c r="A29" s="15"/>
      <c r="B29" s="15"/>
      <c r="C29" s="147">
        <v>8.0</v>
      </c>
      <c r="D29" s="148">
        <v>22.0</v>
      </c>
      <c r="E29" s="149">
        <v>139.0</v>
      </c>
      <c r="F29" s="150">
        <v>22.0</v>
      </c>
      <c r="G29" s="151">
        <v>139.0</v>
      </c>
      <c r="H29" s="15"/>
      <c r="I29" s="148">
        <v>27.0</v>
      </c>
      <c r="J29" s="149">
        <v>349.0</v>
      </c>
      <c r="K29" s="150">
        <v>27.0</v>
      </c>
      <c r="L29" s="151">
        <v>349.0</v>
      </c>
      <c r="M29" s="15"/>
      <c r="N29" s="15"/>
      <c r="O29" s="15"/>
      <c r="P29" s="15"/>
      <c r="Q29" s="15"/>
      <c r="R29" s="15"/>
      <c r="S29" s="15"/>
      <c r="T29" s="15"/>
      <c r="U29" s="15"/>
      <c r="V29" s="15"/>
      <c r="W29" s="15"/>
      <c r="X29" s="15"/>
      <c r="Y29" s="15"/>
      <c r="Z29" s="15"/>
    </row>
    <row r="30" ht="14.25" customHeight="1">
      <c r="A30" s="15"/>
      <c r="B30" s="15"/>
      <c r="C30" s="147">
        <v>9.0</v>
      </c>
      <c r="D30" s="148">
        <v>23.0</v>
      </c>
      <c r="E30" s="149">
        <v>165.0</v>
      </c>
      <c r="F30" s="150">
        <v>23.0</v>
      </c>
      <c r="G30" s="151">
        <v>165.0</v>
      </c>
      <c r="H30" s="15"/>
      <c r="I30" s="148">
        <v>28.0</v>
      </c>
      <c r="J30" s="149">
        <v>354.0</v>
      </c>
      <c r="K30" s="150">
        <v>28.0</v>
      </c>
      <c r="L30" s="151">
        <v>354.0</v>
      </c>
      <c r="M30" s="15"/>
      <c r="N30" s="15"/>
      <c r="O30" s="15"/>
      <c r="P30" s="15"/>
      <c r="Q30" s="15"/>
      <c r="R30" s="15"/>
      <c r="S30" s="15"/>
      <c r="T30" s="15"/>
      <c r="U30" s="15"/>
      <c r="V30" s="15"/>
      <c r="W30" s="15"/>
      <c r="X30" s="15"/>
      <c r="Y30" s="15"/>
      <c r="Z30" s="15"/>
    </row>
    <row r="31" ht="14.25" customHeight="1">
      <c r="A31" s="15"/>
      <c r="B31" s="15"/>
      <c r="C31" s="147">
        <v>10.0</v>
      </c>
      <c r="D31" s="148">
        <v>24.0</v>
      </c>
      <c r="E31" s="149">
        <v>196.0</v>
      </c>
      <c r="F31" s="150">
        <v>24.0</v>
      </c>
      <c r="G31" s="151">
        <v>196.0</v>
      </c>
      <c r="H31" s="15"/>
      <c r="I31" s="148">
        <v>29.0</v>
      </c>
      <c r="J31" s="149">
        <v>356.0</v>
      </c>
      <c r="K31" s="150">
        <v>29.0</v>
      </c>
      <c r="L31" s="151">
        <v>356.0</v>
      </c>
      <c r="M31" s="15"/>
      <c r="N31" s="15"/>
      <c r="O31" s="15"/>
      <c r="P31" s="15"/>
      <c r="Q31" s="15"/>
      <c r="R31" s="15"/>
      <c r="S31" s="15"/>
      <c r="T31" s="15"/>
      <c r="U31" s="15"/>
      <c r="V31" s="15"/>
      <c r="W31" s="15"/>
      <c r="X31" s="15"/>
      <c r="Y31" s="15"/>
      <c r="Z31" s="15"/>
    </row>
    <row r="32" ht="14.25" customHeight="1">
      <c r="A32" s="15"/>
      <c r="B32" s="15"/>
      <c r="C32" s="147">
        <v>11.0</v>
      </c>
      <c r="D32" s="148">
        <v>25.0</v>
      </c>
      <c r="E32" s="149">
        <v>210.0</v>
      </c>
      <c r="F32" s="150">
        <v>25.0</v>
      </c>
      <c r="G32" s="151">
        <v>210.0</v>
      </c>
      <c r="H32" s="15"/>
      <c r="I32" s="148">
        <v>30.0</v>
      </c>
      <c r="J32" s="149">
        <v>355.0</v>
      </c>
      <c r="K32" s="150">
        <v>30.0</v>
      </c>
      <c r="L32" s="151">
        <v>355.0</v>
      </c>
      <c r="M32" s="15"/>
      <c r="N32" s="15"/>
      <c r="O32" s="15"/>
      <c r="P32" s="15"/>
      <c r="Q32" s="15"/>
      <c r="R32" s="15"/>
      <c r="S32" s="15"/>
      <c r="T32" s="15"/>
      <c r="U32" s="15"/>
      <c r="V32" s="15"/>
      <c r="W32" s="15"/>
      <c r="X32" s="15"/>
      <c r="Y32" s="15"/>
      <c r="Z32" s="15"/>
    </row>
    <row r="33" ht="14.25" customHeight="1">
      <c r="A33" s="15"/>
      <c r="B33" s="15"/>
      <c r="C33" s="147">
        <v>12.0</v>
      </c>
      <c r="D33" s="148">
        <v>26.0</v>
      </c>
      <c r="E33" s="149">
        <v>215.0</v>
      </c>
      <c r="F33" s="150">
        <v>26.0</v>
      </c>
      <c r="G33" s="151">
        <v>215.0</v>
      </c>
      <c r="H33" s="15"/>
      <c r="I33" s="148">
        <v>31.0</v>
      </c>
      <c r="J33" s="149">
        <v>351.0</v>
      </c>
      <c r="K33" s="150">
        <v>31.0</v>
      </c>
      <c r="L33" s="151">
        <v>351.0</v>
      </c>
      <c r="M33" s="15"/>
      <c r="N33" s="15"/>
      <c r="O33" s="15"/>
      <c r="P33" s="15"/>
      <c r="Q33" s="15"/>
      <c r="R33" s="15"/>
      <c r="S33" s="15"/>
      <c r="T33" s="15"/>
      <c r="U33" s="15"/>
      <c r="V33" s="15"/>
      <c r="W33" s="15"/>
      <c r="X33" s="15"/>
      <c r="Y33" s="15"/>
      <c r="Z33" s="15"/>
    </row>
    <row r="34" ht="14.25" customHeight="1">
      <c r="A34" s="15"/>
      <c r="B34" s="15"/>
      <c r="C34" s="147">
        <v>13.0</v>
      </c>
      <c r="D34" s="148">
        <v>27.0</v>
      </c>
      <c r="E34" s="149">
        <v>210.0</v>
      </c>
      <c r="F34" s="150">
        <v>27.0</v>
      </c>
      <c r="G34" s="151">
        <v>210.0</v>
      </c>
      <c r="H34" s="15"/>
      <c r="I34" s="148">
        <v>32.0</v>
      </c>
      <c r="J34" s="149">
        <v>344.0</v>
      </c>
      <c r="K34" s="150">
        <v>32.0</v>
      </c>
      <c r="L34" s="151">
        <v>344.0</v>
      </c>
      <c r="M34" s="15"/>
      <c r="N34" s="15"/>
      <c r="O34" s="15"/>
      <c r="P34" s="15"/>
      <c r="Q34" s="15"/>
      <c r="R34" s="15"/>
      <c r="S34" s="15"/>
      <c r="T34" s="15"/>
      <c r="U34" s="15"/>
      <c r="V34" s="15"/>
      <c r="W34" s="15"/>
      <c r="X34" s="15"/>
      <c r="Y34" s="15"/>
      <c r="Z34" s="15"/>
    </row>
    <row r="35" ht="14.25" customHeight="1">
      <c r="A35" s="15"/>
      <c r="B35" s="15"/>
      <c r="C35" s="147">
        <v>14.0</v>
      </c>
      <c r="D35" s="148">
        <v>28.0</v>
      </c>
      <c r="E35" s="149">
        <v>181.0</v>
      </c>
      <c r="F35" s="150">
        <v>28.0</v>
      </c>
      <c r="G35" s="151">
        <v>181.0</v>
      </c>
      <c r="H35" s="15"/>
      <c r="I35" s="148">
        <v>33.0</v>
      </c>
      <c r="J35" s="149">
        <v>332.0</v>
      </c>
      <c r="K35" s="150">
        <v>33.0</v>
      </c>
      <c r="L35" s="151">
        <v>332.0</v>
      </c>
      <c r="M35" s="15"/>
      <c r="N35" s="15"/>
      <c r="O35" s="15"/>
      <c r="P35" s="15"/>
      <c r="Q35" s="15"/>
      <c r="R35" s="15"/>
      <c r="S35" s="15"/>
      <c r="T35" s="15"/>
      <c r="U35" s="15"/>
      <c r="V35" s="15"/>
      <c r="W35" s="15"/>
      <c r="X35" s="15"/>
      <c r="Y35" s="15"/>
      <c r="Z35" s="15"/>
    </row>
    <row r="36" ht="14.25" customHeight="1">
      <c r="A36" s="15"/>
      <c r="B36" s="15"/>
      <c r="C36" s="147">
        <v>15.0</v>
      </c>
      <c r="D36" s="148">
        <v>29.0</v>
      </c>
      <c r="E36" s="149">
        <v>150.0</v>
      </c>
      <c r="F36" s="150">
        <v>29.0</v>
      </c>
      <c r="G36" s="151">
        <v>150.0</v>
      </c>
      <c r="H36" s="15"/>
      <c r="I36" s="148">
        <v>34.0</v>
      </c>
      <c r="J36" s="149">
        <v>317.0</v>
      </c>
      <c r="K36" s="150">
        <v>34.0</v>
      </c>
      <c r="L36" s="151">
        <v>317.0</v>
      </c>
      <c r="M36" s="15"/>
      <c r="N36" s="15"/>
      <c r="O36" s="15"/>
      <c r="P36" s="15"/>
      <c r="Q36" s="15"/>
      <c r="R36" s="15"/>
      <c r="S36" s="15"/>
      <c r="T36" s="15"/>
      <c r="U36" s="15"/>
      <c r="V36" s="15"/>
      <c r="W36" s="15"/>
      <c r="X36" s="15"/>
      <c r="Y36" s="15"/>
      <c r="Z36" s="15"/>
    </row>
    <row r="37" ht="14.25" customHeight="1">
      <c r="A37" s="15"/>
      <c r="B37" s="15"/>
      <c r="C37" s="147">
        <v>16.0</v>
      </c>
      <c r="D37" s="148">
        <v>30.0</v>
      </c>
      <c r="E37" s="149">
        <v>120.0</v>
      </c>
      <c r="F37" s="150">
        <v>30.0</v>
      </c>
      <c r="G37" s="151">
        <v>120.0</v>
      </c>
      <c r="H37" s="15"/>
      <c r="I37" s="148">
        <v>35.0</v>
      </c>
      <c r="J37" s="149">
        <v>299.0</v>
      </c>
      <c r="K37" s="150">
        <v>35.0</v>
      </c>
      <c r="L37" s="151">
        <v>299.0</v>
      </c>
      <c r="M37" s="15"/>
      <c r="N37" s="15"/>
      <c r="O37" s="15"/>
      <c r="P37" s="15"/>
      <c r="Q37" s="15"/>
      <c r="R37" s="15"/>
      <c r="S37" s="15"/>
      <c r="T37" s="15"/>
      <c r="U37" s="15"/>
      <c r="V37" s="15"/>
      <c r="W37" s="15"/>
      <c r="X37" s="15"/>
      <c r="Y37" s="15"/>
      <c r="Z37" s="15"/>
    </row>
    <row r="38" ht="14.25" customHeight="1">
      <c r="A38" s="15"/>
      <c r="B38" s="15"/>
      <c r="C38" s="147">
        <v>17.0</v>
      </c>
      <c r="D38" s="148">
        <v>31.0</v>
      </c>
      <c r="E38" s="149">
        <v>75.0</v>
      </c>
      <c r="F38" s="150">
        <v>31.0</v>
      </c>
      <c r="G38" s="151">
        <v>75.0</v>
      </c>
      <c r="H38" s="15"/>
      <c r="I38" s="148">
        <v>36.0</v>
      </c>
      <c r="J38" s="149">
        <v>277.0</v>
      </c>
      <c r="K38" s="150">
        <v>36.0</v>
      </c>
      <c r="L38" s="151">
        <v>277.0</v>
      </c>
      <c r="M38" s="15"/>
      <c r="N38" s="15"/>
      <c r="O38" s="15"/>
      <c r="P38" s="15"/>
      <c r="Q38" s="15"/>
      <c r="R38" s="15"/>
      <c r="S38" s="15"/>
      <c r="T38" s="15"/>
      <c r="U38" s="15"/>
      <c r="V38" s="15"/>
      <c r="W38" s="15"/>
      <c r="X38" s="15"/>
      <c r="Y38" s="15"/>
      <c r="Z38" s="15"/>
    </row>
    <row r="39" ht="14.25" customHeight="1">
      <c r="A39" s="15"/>
      <c r="B39" s="15"/>
      <c r="C39" s="147">
        <v>18.0</v>
      </c>
      <c r="D39" s="148">
        <v>32.0</v>
      </c>
      <c r="E39" s="149">
        <v>35.0</v>
      </c>
      <c r="F39" s="150">
        <v>32.0</v>
      </c>
      <c r="G39" s="151">
        <v>35.0</v>
      </c>
      <c r="H39" s="15"/>
      <c r="I39" s="148">
        <v>37.0</v>
      </c>
      <c r="J39" s="149">
        <v>252.0</v>
      </c>
      <c r="K39" s="150">
        <v>37.0</v>
      </c>
      <c r="L39" s="151">
        <v>252.0</v>
      </c>
      <c r="M39" s="15"/>
      <c r="N39" s="15"/>
      <c r="O39" s="15"/>
      <c r="P39" s="15"/>
      <c r="Q39" s="15"/>
      <c r="R39" s="15"/>
      <c r="S39" s="15"/>
      <c r="T39" s="15"/>
      <c r="U39" s="15"/>
      <c r="V39" s="15"/>
      <c r="W39" s="15"/>
      <c r="X39" s="15"/>
      <c r="Y39" s="15"/>
      <c r="Z39" s="15"/>
    </row>
    <row r="40" ht="14.25" customHeight="1">
      <c r="A40" s="15"/>
      <c r="B40" s="15"/>
      <c r="C40" s="147">
        <v>19.0</v>
      </c>
      <c r="D40" s="148">
        <v>33.0</v>
      </c>
      <c r="E40" s="149">
        <v>11.0</v>
      </c>
      <c r="F40" s="150">
        <v>33.0</v>
      </c>
      <c r="G40" s="151">
        <v>11.0</v>
      </c>
      <c r="H40" s="15"/>
      <c r="I40" s="148">
        <v>38.0</v>
      </c>
      <c r="J40" s="149">
        <v>225.0</v>
      </c>
      <c r="K40" s="150">
        <v>38.0</v>
      </c>
      <c r="L40" s="151">
        <v>225.0</v>
      </c>
      <c r="M40" s="15"/>
      <c r="N40" s="15"/>
      <c r="O40" s="15"/>
      <c r="P40" s="15"/>
      <c r="Q40" s="15"/>
      <c r="R40" s="15"/>
      <c r="S40" s="15"/>
      <c r="T40" s="15"/>
      <c r="U40" s="15"/>
      <c r="V40" s="15"/>
      <c r="W40" s="15"/>
      <c r="X40" s="15"/>
      <c r="Y40" s="15"/>
      <c r="Z40" s="15"/>
    </row>
    <row r="41" ht="14.25" customHeight="1">
      <c r="A41" s="15"/>
      <c r="B41" s="15"/>
      <c r="C41" s="147">
        <v>20.0</v>
      </c>
      <c r="D41" s="148">
        <v>34.0</v>
      </c>
      <c r="E41" s="149">
        <v>6.0</v>
      </c>
      <c r="F41" s="150">
        <v>34.0</v>
      </c>
      <c r="G41" s="151">
        <v>6.0</v>
      </c>
      <c r="H41" s="15"/>
      <c r="I41" s="148">
        <v>39.0</v>
      </c>
      <c r="J41" s="149">
        <v>195.0</v>
      </c>
      <c r="K41" s="150">
        <v>39.0</v>
      </c>
      <c r="L41" s="151">
        <v>195.0</v>
      </c>
      <c r="M41" s="15"/>
      <c r="N41" s="15"/>
      <c r="O41" s="15"/>
      <c r="P41" s="15"/>
      <c r="Q41" s="15"/>
      <c r="R41" s="15"/>
      <c r="S41" s="15"/>
      <c r="T41" s="15"/>
      <c r="U41" s="15"/>
      <c r="V41" s="15"/>
      <c r="W41" s="15"/>
      <c r="X41" s="15"/>
      <c r="Y41" s="15"/>
      <c r="Z41" s="15"/>
    </row>
    <row r="42" ht="14.25" customHeight="1">
      <c r="A42" s="15"/>
      <c r="B42" s="15"/>
      <c r="C42" s="147">
        <v>21.0</v>
      </c>
      <c r="D42" s="148">
        <v>35.0</v>
      </c>
      <c r="E42" s="149">
        <v>4.0</v>
      </c>
      <c r="F42" s="150">
        <v>35.0</v>
      </c>
      <c r="G42" s="151">
        <v>4.0</v>
      </c>
      <c r="H42" s="15"/>
      <c r="I42" s="148">
        <v>40.0</v>
      </c>
      <c r="J42" s="149">
        <v>165.0</v>
      </c>
      <c r="K42" s="150">
        <v>40.0</v>
      </c>
      <c r="L42" s="151">
        <v>165.0</v>
      </c>
      <c r="M42" s="15"/>
      <c r="N42" s="15"/>
      <c r="O42" s="15"/>
      <c r="P42" s="15"/>
      <c r="Q42" s="15"/>
      <c r="R42" s="15"/>
      <c r="S42" s="15"/>
      <c r="T42" s="15"/>
      <c r="U42" s="15"/>
      <c r="V42" s="15"/>
      <c r="W42" s="15"/>
      <c r="X42" s="15"/>
      <c r="Y42" s="15"/>
      <c r="Z42" s="15"/>
    </row>
    <row r="43" ht="14.25" customHeight="1">
      <c r="A43" s="15"/>
      <c r="B43" s="15"/>
      <c r="C43" s="147">
        <v>22.0</v>
      </c>
      <c r="D43" s="148">
        <v>36.0</v>
      </c>
      <c r="E43" s="149">
        <v>0.0</v>
      </c>
      <c r="F43" s="150">
        <v>36.0</v>
      </c>
      <c r="G43" s="151">
        <v>0.0</v>
      </c>
      <c r="H43" s="15"/>
      <c r="I43" s="148">
        <v>41.0</v>
      </c>
      <c r="J43" s="149">
        <v>133.0</v>
      </c>
      <c r="K43" s="150">
        <v>41.0</v>
      </c>
      <c r="L43" s="151">
        <v>133.0</v>
      </c>
      <c r="M43" s="15"/>
      <c r="N43" s="15"/>
      <c r="O43" s="15"/>
      <c r="P43" s="15"/>
      <c r="Q43" s="15"/>
      <c r="R43" s="15"/>
      <c r="S43" s="15"/>
      <c r="T43" s="15"/>
      <c r="U43" s="15"/>
      <c r="V43" s="15"/>
      <c r="W43" s="15"/>
      <c r="X43" s="15"/>
      <c r="Y43" s="15"/>
      <c r="Z43" s="15"/>
    </row>
    <row r="44" ht="14.25" customHeight="1">
      <c r="A44" s="15"/>
      <c r="B44" s="15"/>
      <c r="C44" s="147">
        <v>23.0</v>
      </c>
      <c r="D44" s="148">
        <v>37.0</v>
      </c>
      <c r="E44" s="149">
        <v>0.0</v>
      </c>
      <c r="F44" s="150">
        <v>37.0</v>
      </c>
      <c r="G44" s="151">
        <v>0.0</v>
      </c>
      <c r="H44" s="15"/>
      <c r="I44" s="148">
        <v>42.0</v>
      </c>
      <c r="J44" s="149">
        <v>103.0</v>
      </c>
      <c r="K44" s="150">
        <v>42.0</v>
      </c>
      <c r="L44" s="151">
        <v>103.0</v>
      </c>
      <c r="M44" s="15"/>
      <c r="N44" s="15"/>
      <c r="O44" s="15"/>
      <c r="P44" s="15"/>
      <c r="Q44" s="15"/>
      <c r="R44" s="15"/>
      <c r="S44" s="15"/>
      <c r="T44" s="15"/>
      <c r="U44" s="15"/>
      <c r="V44" s="15"/>
      <c r="W44" s="15"/>
      <c r="X44" s="15"/>
      <c r="Y44" s="15"/>
      <c r="Z44" s="15"/>
    </row>
    <row r="45" ht="14.25" customHeight="1">
      <c r="A45" s="15"/>
      <c r="B45" s="15"/>
      <c r="C45" s="147">
        <v>24.0</v>
      </c>
      <c r="D45" s="148">
        <v>38.0</v>
      </c>
      <c r="E45" s="149">
        <v>0.0</v>
      </c>
      <c r="F45" s="150">
        <v>38.0</v>
      </c>
      <c r="G45" s="151">
        <v>0.0</v>
      </c>
      <c r="H45" s="15"/>
      <c r="I45" s="148">
        <v>43.0</v>
      </c>
      <c r="J45" s="149">
        <v>73.0</v>
      </c>
      <c r="K45" s="150">
        <v>43.0</v>
      </c>
      <c r="L45" s="151">
        <v>73.0</v>
      </c>
      <c r="M45" s="15"/>
      <c r="N45" s="15"/>
      <c r="O45" s="15"/>
      <c r="P45" s="15"/>
      <c r="Q45" s="15"/>
      <c r="R45" s="15"/>
      <c r="S45" s="15"/>
      <c r="T45" s="15"/>
      <c r="U45" s="15"/>
      <c r="V45" s="15"/>
      <c r="W45" s="15"/>
      <c r="X45" s="15"/>
      <c r="Y45" s="15"/>
      <c r="Z45" s="15"/>
    </row>
    <row r="46" ht="14.25" customHeight="1">
      <c r="A46" s="15"/>
      <c r="B46" s="15"/>
      <c r="C46" s="147">
        <v>25.0</v>
      </c>
      <c r="D46" s="148">
        <v>39.0</v>
      </c>
      <c r="E46" s="149">
        <v>0.0</v>
      </c>
      <c r="F46" s="150">
        <v>39.0</v>
      </c>
      <c r="G46" s="151">
        <v>0.0</v>
      </c>
      <c r="H46" s="15"/>
      <c r="I46" s="148">
        <v>44.0</v>
      </c>
      <c r="J46" s="149">
        <v>47.0</v>
      </c>
      <c r="K46" s="150">
        <v>44.0</v>
      </c>
      <c r="L46" s="151">
        <v>47.0</v>
      </c>
      <c r="M46" s="15"/>
      <c r="N46" s="15"/>
      <c r="O46" s="15"/>
      <c r="P46" s="15"/>
      <c r="Q46" s="15"/>
      <c r="R46" s="15"/>
      <c r="S46" s="15"/>
      <c r="T46" s="15"/>
      <c r="U46" s="15"/>
      <c r="V46" s="15"/>
      <c r="W46" s="15"/>
      <c r="X46" s="15"/>
      <c r="Y46" s="15"/>
      <c r="Z46" s="15"/>
    </row>
    <row r="47" ht="14.25" customHeight="1">
      <c r="A47" s="15"/>
      <c r="B47" s="15"/>
      <c r="C47" s="147">
        <v>26.0</v>
      </c>
      <c r="D47" s="148">
        <v>40.0</v>
      </c>
      <c r="E47" s="149">
        <v>0.0</v>
      </c>
      <c r="F47" s="150">
        <v>40.0</v>
      </c>
      <c r="G47" s="151">
        <v>0.0</v>
      </c>
      <c r="H47" s="15"/>
      <c r="I47" s="148">
        <v>45.0</v>
      </c>
      <c r="J47" s="149">
        <v>24.0</v>
      </c>
      <c r="K47" s="150">
        <v>45.0</v>
      </c>
      <c r="L47" s="151">
        <v>24.0</v>
      </c>
      <c r="M47" s="15"/>
      <c r="N47" s="15"/>
      <c r="O47" s="15"/>
      <c r="P47" s="15"/>
      <c r="Q47" s="15"/>
      <c r="R47" s="15"/>
      <c r="S47" s="15"/>
      <c r="T47" s="15"/>
      <c r="U47" s="15"/>
      <c r="V47" s="15"/>
      <c r="W47" s="15"/>
      <c r="X47" s="15"/>
      <c r="Y47" s="15"/>
      <c r="Z47" s="15"/>
    </row>
    <row r="48" ht="14.25" customHeight="1">
      <c r="A48" s="15"/>
      <c r="B48" s="15"/>
      <c r="C48" s="147">
        <v>27.0</v>
      </c>
      <c r="D48" s="148">
        <v>41.0</v>
      </c>
      <c r="E48" s="149">
        <v>0.0</v>
      </c>
      <c r="F48" s="150">
        <v>41.0</v>
      </c>
      <c r="G48" s="151">
        <v>0.0</v>
      </c>
      <c r="H48" s="15"/>
      <c r="I48" s="148">
        <v>46.0</v>
      </c>
      <c r="J48" s="149">
        <v>6.0</v>
      </c>
      <c r="K48" s="150">
        <v>46.0</v>
      </c>
      <c r="L48" s="151">
        <v>6.0</v>
      </c>
      <c r="M48" s="15"/>
      <c r="N48" s="15"/>
      <c r="O48" s="15"/>
      <c r="P48" s="15"/>
      <c r="Q48" s="15"/>
      <c r="R48" s="15"/>
      <c r="S48" s="15"/>
      <c r="T48" s="15"/>
      <c r="U48" s="15"/>
      <c r="V48" s="15"/>
      <c r="W48" s="15"/>
      <c r="X48" s="15"/>
      <c r="Y48" s="15"/>
      <c r="Z48" s="15"/>
    </row>
    <row r="49" ht="14.25" customHeight="1">
      <c r="A49" s="15"/>
      <c r="B49" s="15"/>
      <c r="C49" s="147">
        <v>28.0</v>
      </c>
      <c r="D49" s="148">
        <v>42.0</v>
      </c>
      <c r="E49" s="149">
        <v>0.0</v>
      </c>
      <c r="F49" s="150">
        <v>42.0</v>
      </c>
      <c r="G49" s="151">
        <v>0.0</v>
      </c>
      <c r="H49" s="15"/>
      <c r="I49" s="148">
        <v>47.0</v>
      </c>
      <c r="J49" s="149">
        <v>0.0</v>
      </c>
      <c r="K49" s="150">
        <v>47.0</v>
      </c>
      <c r="L49" s="151">
        <v>0.0</v>
      </c>
      <c r="M49" s="15"/>
      <c r="N49" s="15"/>
      <c r="O49" s="15"/>
      <c r="P49" s="15"/>
      <c r="Q49" s="15"/>
      <c r="R49" s="15"/>
      <c r="S49" s="15"/>
      <c r="T49" s="15"/>
      <c r="U49" s="15"/>
      <c r="V49" s="15"/>
      <c r="W49" s="15"/>
      <c r="X49" s="15"/>
      <c r="Y49" s="15"/>
      <c r="Z49" s="15"/>
    </row>
    <row r="50" ht="14.25" customHeight="1">
      <c r="A50" s="15"/>
      <c r="B50" s="15"/>
      <c r="C50" s="147">
        <v>29.0</v>
      </c>
      <c r="D50" s="148">
        <v>43.0</v>
      </c>
      <c r="E50" s="149">
        <v>0.0</v>
      </c>
      <c r="F50" s="150">
        <v>43.0</v>
      </c>
      <c r="G50" s="151">
        <v>0.0</v>
      </c>
      <c r="H50" s="15"/>
      <c r="I50" s="148">
        <v>48.0</v>
      </c>
      <c r="J50" s="149">
        <v>0.0</v>
      </c>
      <c r="K50" s="150">
        <v>48.0</v>
      </c>
      <c r="L50" s="151">
        <v>0.0</v>
      </c>
      <c r="M50" s="15"/>
      <c r="N50" s="15"/>
      <c r="O50" s="15"/>
      <c r="P50" s="15"/>
      <c r="Q50" s="15"/>
      <c r="R50" s="15"/>
      <c r="S50" s="15"/>
      <c r="T50" s="15"/>
      <c r="U50" s="15"/>
      <c r="V50" s="15"/>
      <c r="W50" s="15"/>
      <c r="X50" s="15"/>
      <c r="Y50" s="15"/>
      <c r="Z50" s="15"/>
    </row>
    <row r="51" ht="14.25" customHeight="1">
      <c r="A51" s="15"/>
      <c r="B51" s="15"/>
      <c r="C51" s="147">
        <v>30.0</v>
      </c>
      <c r="D51" s="148">
        <v>44.0</v>
      </c>
      <c r="E51" s="149">
        <v>0.0</v>
      </c>
      <c r="F51" s="150">
        <v>44.0</v>
      </c>
      <c r="G51" s="151">
        <v>0.0</v>
      </c>
      <c r="H51" s="15"/>
      <c r="I51" s="148">
        <v>49.0</v>
      </c>
      <c r="J51" s="149">
        <v>0.0</v>
      </c>
      <c r="K51" s="150">
        <v>49.0</v>
      </c>
      <c r="L51" s="151">
        <v>0.0</v>
      </c>
      <c r="M51" s="15"/>
      <c r="N51" s="15"/>
      <c r="O51" s="15"/>
      <c r="P51" s="15"/>
      <c r="Q51" s="15"/>
      <c r="R51" s="15"/>
      <c r="S51" s="15"/>
      <c r="T51" s="15"/>
      <c r="U51" s="15"/>
      <c r="V51" s="15"/>
      <c r="W51" s="15"/>
      <c r="X51" s="15"/>
      <c r="Y51" s="15"/>
      <c r="Z51" s="15"/>
    </row>
    <row r="52" ht="14.25" customHeight="1">
      <c r="A52" s="15"/>
      <c r="B52" s="15"/>
      <c r="C52" s="152">
        <v>31.0</v>
      </c>
      <c r="D52" s="153">
        <v>45.0</v>
      </c>
      <c r="E52" s="154">
        <v>0.0</v>
      </c>
      <c r="F52" s="155">
        <v>45.0</v>
      </c>
      <c r="G52" s="156">
        <v>0.0</v>
      </c>
      <c r="H52" s="15"/>
      <c r="I52" s="153">
        <v>50.0</v>
      </c>
      <c r="J52" s="154">
        <v>0.0</v>
      </c>
      <c r="K52" s="155">
        <v>50.0</v>
      </c>
      <c r="L52" s="156">
        <v>0.0</v>
      </c>
      <c r="M52" s="15"/>
      <c r="N52" s="15"/>
      <c r="O52" s="15"/>
      <c r="P52" s="15"/>
      <c r="Q52" s="15"/>
      <c r="R52" s="15"/>
      <c r="S52" s="15"/>
      <c r="T52" s="15"/>
      <c r="U52" s="15"/>
      <c r="V52" s="15"/>
      <c r="W52" s="15"/>
      <c r="X52" s="15"/>
      <c r="Y52" s="15"/>
      <c r="Z52" s="15"/>
    </row>
    <row r="53" ht="14.25" customHeight="1">
      <c r="A53" s="15"/>
      <c r="B53" s="15"/>
      <c r="C53" s="15"/>
      <c r="D53" s="15"/>
      <c r="E53" s="15">
        <f>SUM(E22:E52)</f>
        <v>1817</v>
      </c>
      <c r="F53" s="15"/>
      <c r="G53" s="15">
        <f>SUM(G22:G52)</f>
        <v>1817</v>
      </c>
      <c r="H53" s="15"/>
      <c r="I53" s="15"/>
      <c r="J53" s="15">
        <f>SUM(J22:J52)</f>
        <v>6493</v>
      </c>
      <c r="K53" s="15"/>
      <c r="L53" s="15">
        <f>SUM(L22:L52)</f>
        <v>6493</v>
      </c>
      <c r="M53" s="15"/>
      <c r="N53" s="15"/>
      <c r="O53" s="15"/>
      <c r="P53" s="15"/>
      <c r="Q53" s="15"/>
      <c r="R53" s="15"/>
      <c r="S53" s="15"/>
      <c r="T53" s="15"/>
      <c r="U53" s="15"/>
      <c r="V53" s="15"/>
      <c r="W53" s="15"/>
      <c r="X53" s="15"/>
      <c r="Y53" s="15"/>
      <c r="Z53" s="15"/>
    </row>
    <row r="54"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ht="14.25" customHeight="1">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ht="14.25" customHeight="1">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ht="14.25" customHeight="1">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ht="14.25" customHeight="1">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ht="14.25" customHeight="1">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ht="14.25" customHeight="1">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ht="14.25" customHeight="1">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ht="14.25" customHeight="1">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ht="14.25" customHeight="1">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ht="14.25" customHeight="1">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ht="14.25" customHeight="1">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ht="14.25" customHeight="1">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ht="14.25" customHeight="1">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ht="14.25" customHeight="1">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ht="14.25" customHeight="1">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ht="14.25" customHeight="1">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ht="14.25" customHeight="1">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ht="14.25" customHeight="1">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ht="14.25" customHeight="1">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ht="14.25" customHeight="1">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ht="14.25" customHeight="1">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ht="14.25" customHeight="1">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ht="14.25" customHeight="1">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ht="14.25" customHeight="1">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ht="14.25" customHeight="1">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ht="14.25" customHeight="1">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ht="14.25" customHeight="1">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ht="14.25" customHeight="1">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ht="14.25" customHeight="1">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ht="14.25" customHeight="1">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ht="14.25" customHeight="1">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ht="14.25" customHeight="1">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ht="14.25" customHeight="1">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ht="14.25" customHeight="1">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ht="14.25" customHeight="1">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ht="14.25" customHeight="1">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ht="14.25" customHeight="1">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ht="14.25" customHeight="1">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ht="14.25" customHeight="1">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ht="14.25" customHeight="1">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ht="14.25" customHeight="1">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ht="14.25" customHeight="1">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ht="14.25" customHeight="1">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ht="14.25" customHeight="1">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ht="14.25" customHeight="1">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ht="14.25" customHeight="1">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ht="14.25" customHeight="1">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ht="14.25" customHeight="1">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ht="14.25" customHeight="1">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ht="14.25" customHeight="1">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ht="14.25" customHeight="1">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ht="14.25" customHeight="1">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ht="14.25" customHeight="1">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ht="14.25" customHeight="1">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ht="14.25" customHeight="1">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ht="14.25" customHeight="1">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ht="14.25" customHeight="1">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ht="14.25" customHeight="1">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ht="14.25" customHeight="1">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ht="14.25" customHeight="1">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ht="14.25" customHeight="1">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ht="14.25" customHeight="1">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ht="14.25" customHeight="1">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ht="14.25" customHeight="1">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ht="14.25" customHeight="1">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ht="14.25" customHeight="1">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ht="14.25" customHeight="1">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ht="14.25" customHeight="1">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ht="14.25" customHeight="1">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ht="14.25" customHeight="1">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ht="14.25" customHeight="1">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ht="14.25" customHeight="1">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ht="14.25" customHeight="1">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ht="14.25" customHeight="1">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ht="14.25" customHeight="1">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ht="14.25" customHeight="1">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ht="14.25" customHeight="1">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ht="14.25" customHeight="1">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ht="14.25" customHeight="1">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ht="14.25" customHeight="1">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ht="14.25" customHeight="1">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ht="14.25" customHeight="1">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ht="14.25" customHeight="1">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ht="14.25" customHeight="1">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ht="14.25" customHeight="1">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ht="14.25" customHeight="1">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ht="14.25" customHeight="1">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ht="14.25" customHeight="1">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ht="14.25" customHeight="1">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ht="14.25" customHeight="1">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ht="14.25" customHeight="1">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ht="14.25" customHeight="1">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ht="14.25" customHeight="1">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ht="14.25" customHeight="1">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ht="14.25" customHeight="1">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ht="14.25" customHeight="1">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ht="14.25" customHeight="1">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ht="14.25" customHeight="1">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ht="14.25" customHeight="1">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ht="14.25" customHeight="1">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ht="14.25" customHeight="1">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ht="14.25" customHeight="1">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ht="14.25" customHeight="1">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ht="14.25" customHeight="1">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ht="14.25" customHeight="1">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ht="14.25" customHeight="1">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ht="14.25" customHeight="1">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ht="14.25" customHeight="1">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ht="14.25" customHeight="1">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ht="14.25" customHeight="1">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ht="14.25" customHeight="1">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ht="14.25" customHeight="1">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ht="14.25" customHeight="1">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ht="14.25" customHeight="1">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ht="14.25" customHeight="1">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ht="14.25" customHeight="1">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ht="14.25" customHeight="1">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ht="14.25" customHeight="1">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ht="14.25" customHeight="1">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ht="14.25" customHeight="1">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ht="14.25" customHeight="1">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ht="14.25" customHeight="1">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ht="14.25" customHeight="1">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ht="14.25" customHeight="1">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ht="14.25" customHeight="1">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ht="14.25" customHeight="1">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ht="14.25" customHeight="1">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ht="14.25" customHeight="1">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ht="14.25" customHeight="1">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ht="14.25" customHeight="1">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ht="14.25" customHeight="1">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ht="14.25" customHeight="1">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ht="14.25" customHeight="1">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ht="14.25" customHeight="1">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ht="14.25" customHeight="1">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ht="14.25" customHeight="1">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ht="14.25" customHeight="1">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ht="14.25" customHeight="1">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ht="14.25" customHeight="1">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ht="14.25" customHeight="1">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ht="14.25" customHeight="1">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ht="14.25" customHeight="1">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ht="14.25" customHeight="1">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ht="14.25" customHeigh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ht="14.25" customHeigh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ht="14.25" customHeigh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ht="14.25" customHeigh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ht="14.25" customHeigh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ht="14.25" customHeigh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ht="14.25" customHeigh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ht="14.25" customHeigh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ht="14.25" customHeigh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ht="14.25" customHeigh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ht="14.25" customHeigh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ht="14.25" customHeigh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ht="14.25" customHeigh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ht="14.25" customHeigh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ht="14.25" customHeigh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ht="14.25" customHeigh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ht="14.25" customHeigh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ht="14.25" customHeigh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ht="14.25" customHeigh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ht="14.25" customHeigh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ht="14.25" customHeigh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ht="14.25" customHeigh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ht="14.25" customHeigh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ht="14.25" customHeigh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ht="14.25" customHeigh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ht="14.25" customHeigh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ht="14.25" customHeigh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ht="14.25" customHeigh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ht="14.25" customHeigh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ht="14.25" customHeigh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ht="14.25" customHeight="1">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ht="14.25" customHeight="1">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ht="14.25" customHeight="1">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ht="14.25" customHeight="1">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ht="14.25" customHeight="1">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ht="14.25" customHeight="1">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ht="14.25" customHeight="1">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ht="14.25" customHeight="1">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ht="14.25" customHeight="1">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ht="14.25" customHeight="1">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ht="14.25" customHeight="1">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ht="14.25" customHeight="1">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ht="14.25" customHeight="1">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ht="14.25" customHeight="1">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ht="14.25" customHeight="1">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ht="14.25" customHeight="1">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ht="14.25" customHeight="1">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ht="14.25" customHeight="1">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ht="14.25" customHeight="1">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ht="14.25" customHeight="1">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ht="14.25" customHeight="1">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ht="14.25" customHeight="1">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ht="14.25" customHeight="1">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ht="14.25" customHeight="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ht="14.25" customHeight="1">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ht="14.25" customHeight="1">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ht="14.25" customHeigh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ht="14.25" customHeigh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ht="14.25" customHeigh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ht="14.25" customHeigh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ht="14.25" customHeigh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ht="14.25" customHeigh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ht="14.25" customHeigh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ht="14.25" customHeigh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ht="14.25" customHeigh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ht="14.25" customHeigh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ht="14.25" customHeigh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ht="14.25" customHeigh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ht="14.25" customHeigh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ht="14.25" customHeigh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ht="14.25" customHeigh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ht="14.25" customHeigh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ht="14.25" customHeigh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ht="14.25" customHeigh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ht="14.25" customHeigh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ht="14.25" customHeigh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ht="14.25" customHeigh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ht="14.25" customHeigh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ht="14.25" customHeigh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ht="14.25" customHeigh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ht="14.25" customHeigh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ht="14.25" customHeight="1">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ht="14.25" customHeight="1">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ht="14.25" customHeight="1">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ht="14.25" customHeight="1">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ht="14.25" customHeight="1">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ht="14.25" customHeight="1">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ht="14.25" customHeight="1">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ht="14.25" customHeight="1">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ht="14.25" customHeight="1">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ht="14.25" customHeight="1">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ht="14.25" customHeight="1">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ht="14.25" customHeight="1">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ht="14.25" customHeight="1">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ht="14.25" customHeight="1">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ht="14.25" customHeight="1">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ht="14.25" customHeight="1">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ht="14.25" customHeight="1">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ht="14.25" customHeight="1">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ht="14.25" customHeight="1">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ht="14.25" customHeight="1">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ht="14.25" customHeight="1">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ht="14.25" customHeight="1">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ht="14.25" customHeight="1">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ht="14.25" customHeight="1">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ht="14.25" customHeight="1">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ht="14.25" customHeight="1">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ht="14.25" customHeight="1">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ht="14.25" customHeight="1">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ht="14.25" customHeight="1">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ht="14.25" customHeight="1">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ht="14.25" customHeight="1">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ht="14.25" customHeight="1">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ht="14.25" customHeight="1">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ht="14.25" customHeight="1">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ht="14.25" customHeight="1">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ht="14.25" customHeight="1">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ht="14.25" customHeight="1">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ht="14.25" customHeight="1">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ht="14.25" customHeight="1">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ht="14.25" customHeight="1">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ht="14.25" customHeight="1">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ht="14.25" customHeight="1">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ht="14.25" customHeight="1">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ht="14.25" customHeight="1">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ht="14.25" customHeight="1">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ht="14.25" customHeight="1">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ht="14.25" customHeight="1">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ht="14.25" customHeight="1">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ht="14.25" customHeight="1">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ht="14.25" customHeight="1">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ht="14.25" customHeight="1">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ht="14.25" customHeight="1">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ht="14.25" customHeight="1">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ht="14.25" customHeight="1">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ht="14.25" customHeight="1">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ht="14.25" customHeight="1">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ht="14.25" customHeight="1">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ht="14.25" customHeight="1">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ht="14.25" customHeight="1">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ht="14.25" customHeight="1">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ht="14.25" customHeight="1">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ht="14.25" customHeight="1">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ht="14.25" customHeight="1">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ht="14.25" customHeight="1">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ht="14.25" customHeight="1">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ht="14.25" customHeight="1">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ht="14.25" customHeight="1">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ht="14.25" customHeight="1">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ht="14.25" customHeight="1">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ht="14.25" customHeight="1">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ht="14.25" customHeight="1">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ht="14.25" customHeight="1">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ht="14.25" customHeight="1">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ht="14.25" customHeight="1">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ht="14.25" customHeight="1">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ht="14.25" customHeight="1">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ht="14.25" customHeight="1">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ht="14.25" customHeight="1">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ht="14.25" customHeight="1">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ht="14.25" customHeight="1">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ht="14.25" customHeight="1">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ht="14.25" customHeight="1">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ht="14.25" customHeight="1">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ht="14.25" customHeight="1">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ht="14.25" customHeight="1">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ht="14.25" customHeight="1">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ht="14.25" customHeight="1">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ht="14.25" customHeight="1">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ht="14.25" customHeight="1">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ht="14.25" customHeight="1">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ht="14.25" customHeight="1">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ht="14.25" customHeight="1">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ht="14.25" customHeight="1">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ht="14.25" customHeight="1">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ht="14.25" customHeight="1">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ht="14.25" customHeight="1">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ht="14.25" customHeight="1">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ht="14.25" customHeight="1">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ht="14.25" customHeight="1">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ht="14.25" customHeight="1">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ht="14.25" customHeight="1">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ht="14.25" customHeight="1">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ht="14.25" customHeight="1">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ht="14.25" customHeight="1">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ht="14.25" customHeight="1">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ht="14.25" customHeight="1">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ht="14.25" customHeight="1">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ht="14.25" customHeight="1">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ht="14.25" customHeight="1">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ht="14.25" customHeight="1">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ht="14.25" customHeight="1">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ht="14.25" customHeight="1">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ht="14.25" customHeight="1">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ht="14.25" customHeight="1">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ht="14.25" customHeight="1">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ht="14.25" customHeight="1">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ht="14.25" customHeight="1">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ht="14.25" customHeight="1">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ht="14.25" customHeight="1">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ht="14.25" customHeight="1">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ht="14.25" customHeight="1">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ht="14.25" customHeight="1">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ht="14.25" customHeight="1">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ht="14.25" customHeight="1">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ht="14.25" customHeight="1">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ht="14.25" customHeight="1">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ht="14.25" customHeight="1">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ht="14.25" customHeight="1">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ht="14.25" customHeight="1">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ht="14.25" customHeight="1">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ht="14.25" customHeight="1">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ht="14.25" customHeight="1">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ht="14.25" customHeight="1">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ht="14.25" customHeight="1">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ht="14.25" customHeight="1">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ht="14.25" customHeight="1">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ht="14.25" customHeight="1">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ht="14.25" customHeight="1">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ht="14.25" customHeight="1">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ht="14.25" customHeight="1">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ht="14.25" customHeight="1">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ht="14.25" customHeight="1">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ht="14.25" customHeight="1">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ht="14.25" customHeight="1">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ht="14.25" customHeight="1">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ht="14.25" customHeight="1">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ht="14.25" customHeight="1">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ht="14.25" customHeight="1">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ht="14.25" customHeight="1">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ht="14.25" customHeight="1">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ht="14.25" customHeight="1">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ht="14.25" customHeight="1">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ht="14.25" customHeight="1">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ht="14.25" customHeight="1">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ht="14.25" customHeight="1">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ht="14.25" customHeight="1">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ht="14.25" customHeight="1">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ht="14.25" customHeight="1">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ht="14.25" customHeight="1">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ht="14.25" customHeight="1">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ht="14.25" customHeight="1">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ht="14.25" customHeight="1">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ht="14.25" customHeight="1">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ht="14.25" customHeight="1">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ht="14.25" customHeight="1">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ht="14.25" customHeight="1">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ht="14.25" customHeight="1">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ht="14.25" customHeight="1">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ht="14.25" customHeight="1">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ht="14.25" customHeight="1">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ht="14.25" customHeight="1">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ht="14.25" customHeight="1">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ht="14.25" customHeight="1">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ht="14.25" customHeight="1">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ht="14.25" customHeight="1">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ht="14.25" customHeight="1">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ht="14.25" customHeight="1">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ht="14.25" customHeight="1">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ht="14.25" customHeight="1">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ht="14.25" customHeight="1">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ht="14.25" customHeight="1">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ht="14.25" customHeight="1">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ht="14.25" customHeight="1">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ht="14.25" customHeight="1">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ht="14.25" customHeight="1">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ht="14.25" customHeight="1">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ht="14.25" customHeight="1">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ht="14.25" customHeight="1">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ht="14.25" customHeight="1">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ht="14.25" customHeight="1">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ht="14.25" customHeight="1">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ht="14.25" customHeight="1">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ht="14.25" customHeight="1">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ht="14.25" customHeight="1">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ht="14.25" customHeight="1">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ht="14.25" customHeight="1">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ht="14.25" customHeight="1">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ht="14.25" customHeight="1">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ht="14.25" customHeight="1">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ht="14.25" customHeight="1">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ht="14.25" customHeight="1">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ht="14.25" customHeight="1">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ht="14.25" customHeight="1">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ht="14.25" customHeight="1">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ht="14.25" customHeight="1">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ht="14.25" customHeight="1">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ht="14.25" customHeight="1">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ht="14.25" customHeight="1">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ht="14.25" customHeight="1">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ht="14.25" customHeight="1">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ht="14.25" customHeight="1">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ht="14.25" customHeight="1">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ht="14.25" customHeight="1">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ht="14.25" customHeight="1">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ht="14.25" customHeight="1">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ht="14.25" customHeight="1">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ht="14.25" customHeight="1">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ht="14.25" customHeight="1">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ht="14.25" customHeight="1">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ht="14.25" customHeight="1">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ht="14.25" customHeight="1">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ht="14.25" customHeight="1">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ht="14.25" customHeight="1">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ht="14.25" customHeight="1">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ht="14.25" customHeight="1">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ht="14.25" customHeight="1">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ht="14.25" customHeight="1">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ht="14.25" customHeight="1">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ht="14.25" customHeight="1">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ht="14.25" customHeight="1">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ht="14.25" customHeight="1">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ht="14.25" customHeight="1">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ht="14.25" customHeight="1">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ht="14.25" customHeight="1">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ht="14.25" customHeight="1">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ht="14.25" customHeight="1">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ht="14.25" customHeight="1">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ht="14.25" customHeight="1">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ht="14.25" customHeight="1">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ht="14.25" customHeight="1">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ht="14.25" customHeight="1">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ht="14.25" customHeight="1">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ht="14.25" customHeight="1">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ht="14.25" customHeight="1">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ht="14.25" customHeight="1">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ht="14.25" customHeight="1">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ht="14.25" customHeight="1">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ht="14.25" customHeight="1">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ht="14.25" customHeight="1">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ht="14.25" customHeight="1">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ht="14.25" customHeight="1">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ht="14.25" customHeight="1">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ht="14.25" customHeight="1">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ht="14.25" customHeight="1">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ht="14.25" customHeight="1">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ht="14.25" customHeight="1">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ht="14.25" customHeight="1">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ht="14.25" customHeight="1">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ht="14.25" customHeight="1">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ht="14.25" customHeight="1">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ht="14.25" customHeight="1">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ht="14.25" customHeight="1">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ht="14.25" customHeight="1">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ht="14.25" customHeight="1">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ht="14.25" customHeight="1">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ht="14.25" customHeight="1">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ht="14.25" customHeight="1">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ht="14.25" customHeight="1">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ht="14.25" customHeight="1">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ht="14.25" customHeight="1">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ht="14.25" customHeight="1">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ht="14.25" customHeight="1">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ht="14.25" customHeight="1">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ht="14.25" customHeight="1">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ht="14.25" customHeight="1">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ht="14.25" customHeight="1">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ht="14.25" customHeight="1">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ht="14.25" customHeight="1">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ht="14.25" customHeight="1">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ht="14.25" customHeight="1">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ht="14.25" customHeight="1">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ht="14.25" customHeight="1">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ht="14.25" customHeight="1">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ht="14.25" customHeight="1">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ht="14.25" customHeight="1">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ht="14.25" customHeight="1">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ht="14.25" customHeight="1">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ht="14.25" customHeight="1">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ht="14.25" customHeight="1">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ht="14.25" customHeight="1">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ht="14.25" customHeight="1">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ht="14.25" customHeight="1">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ht="14.25" customHeight="1">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ht="14.25" customHeight="1">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ht="14.25" customHeight="1">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ht="14.25" customHeight="1">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ht="14.25" customHeight="1">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ht="14.25" customHeight="1">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ht="14.25" customHeight="1">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ht="14.25" customHeight="1">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ht="14.25" customHeight="1">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ht="14.25" customHeight="1">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ht="14.25" customHeight="1">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ht="14.25" customHeight="1">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ht="14.25" customHeight="1">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ht="14.25" customHeight="1">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ht="14.25" customHeight="1">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ht="14.25" customHeight="1">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ht="14.25" customHeight="1">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ht="14.25" customHeight="1">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ht="14.25" customHeight="1">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ht="14.25" customHeight="1">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ht="14.25" customHeight="1">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ht="14.25" customHeight="1">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ht="14.25" customHeight="1">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ht="14.25" customHeight="1">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ht="14.25" customHeight="1">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ht="14.25" customHeight="1">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ht="14.25" customHeight="1">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ht="14.25" customHeight="1">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ht="14.25" customHeight="1">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ht="14.25" customHeight="1">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ht="14.25" customHeight="1">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ht="14.25" customHeight="1">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ht="14.25" customHeight="1">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ht="14.25" customHeight="1">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ht="14.25" customHeight="1">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ht="14.25" customHeight="1">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ht="14.25" customHeight="1">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ht="14.25" customHeight="1">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ht="14.25" customHeight="1">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ht="14.25" customHeight="1">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ht="14.25" customHeight="1">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ht="14.25" customHeight="1">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ht="14.25" customHeight="1">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ht="14.25" customHeight="1">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ht="14.25" customHeight="1">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ht="14.25" customHeight="1">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ht="14.25" customHeight="1">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ht="14.25" customHeight="1">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ht="14.25" customHeight="1">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ht="14.25" customHeight="1">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ht="14.25" customHeight="1">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ht="14.25" customHeight="1">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ht="14.25" customHeight="1">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ht="14.25" customHeight="1">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ht="14.25" customHeight="1">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ht="14.25" customHeight="1">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ht="14.25" customHeight="1">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ht="14.25" customHeight="1">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ht="14.25" customHeight="1">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ht="14.25" customHeight="1">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ht="14.25" customHeight="1">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ht="14.25" customHeight="1">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ht="14.25" customHeight="1">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ht="14.25" customHeight="1">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ht="14.25" customHeight="1">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ht="14.25" customHeight="1">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ht="14.25" customHeight="1">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ht="14.25" customHeight="1">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ht="14.25" customHeight="1">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ht="14.25" customHeight="1">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ht="14.25" customHeight="1">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ht="14.25" customHeight="1">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ht="14.25" customHeight="1">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ht="14.25" customHeight="1">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ht="14.25" customHeight="1">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ht="14.25" customHeight="1">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ht="14.25" customHeight="1">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ht="14.25" customHeight="1">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ht="14.25" customHeight="1">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ht="14.25" customHeight="1">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ht="14.25" customHeight="1">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ht="14.25" customHeight="1">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ht="14.25" customHeight="1">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ht="14.25" customHeight="1">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ht="14.25" customHeight="1">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ht="14.25" customHeight="1">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ht="14.25" customHeight="1">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ht="14.25" customHeight="1">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ht="14.25" customHeight="1">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ht="14.25" customHeight="1">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ht="14.25" customHeight="1">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ht="14.25" customHeight="1">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ht="14.25" customHeight="1">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ht="14.25" customHeight="1">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ht="14.25" customHeight="1">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ht="14.25" customHeight="1">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ht="14.25" customHeight="1">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ht="14.25" customHeight="1">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ht="14.25" customHeight="1">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ht="14.25" customHeight="1">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ht="14.25" customHeight="1">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ht="14.25" customHeight="1">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ht="14.25" customHeight="1">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ht="14.25" customHeight="1">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ht="14.25" customHeight="1">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ht="14.25" customHeight="1">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ht="14.25" customHeight="1">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ht="14.25" customHeight="1">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ht="14.25" customHeight="1">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ht="14.25" customHeight="1">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ht="14.25" customHeight="1">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ht="14.25" customHeight="1">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ht="14.25" customHeight="1">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ht="14.25" customHeight="1">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ht="14.25" customHeight="1">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ht="14.25" customHeight="1">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ht="14.25" customHeight="1">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ht="14.25" customHeight="1">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ht="14.25" customHeight="1">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ht="14.25" customHeight="1">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ht="14.25" customHeight="1">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ht="14.25" customHeight="1">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ht="14.25" customHeight="1">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ht="14.25" customHeight="1">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ht="14.25" customHeight="1">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ht="14.25" customHeight="1">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ht="14.25" customHeight="1">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ht="14.25" customHeight="1">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ht="14.25" customHeight="1">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ht="14.25" customHeight="1">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ht="14.25" customHeight="1">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ht="14.25" customHeight="1">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ht="14.25" customHeight="1">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ht="14.25" customHeight="1">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ht="14.25" customHeight="1">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ht="14.25" customHeight="1">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ht="14.25" customHeight="1">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ht="14.25" customHeight="1">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ht="14.25" customHeight="1">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ht="14.25" customHeight="1">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ht="14.25" customHeight="1">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ht="14.25" customHeight="1">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ht="14.25" customHeight="1">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ht="14.25" customHeight="1">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ht="14.25" customHeight="1">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ht="14.25" customHeight="1">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ht="14.25" customHeight="1">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ht="14.25" customHeight="1">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ht="14.25" customHeight="1">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ht="14.25" customHeight="1">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ht="14.25" customHeight="1">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ht="14.25" customHeight="1">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ht="14.25" customHeight="1">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ht="14.25" customHeight="1">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ht="14.25" customHeight="1">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ht="14.25" customHeight="1">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ht="14.25" customHeight="1">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ht="14.25" customHeight="1">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ht="14.25" customHeight="1">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ht="14.25" customHeight="1">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ht="14.25" customHeight="1">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ht="14.25" customHeight="1">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ht="14.25" customHeight="1">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ht="14.25" customHeight="1">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ht="14.25" customHeight="1">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ht="14.25" customHeight="1">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ht="14.25" customHeight="1">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ht="14.25" customHeight="1">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ht="14.25" customHeight="1">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ht="14.25" customHeight="1">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ht="14.25" customHeight="1">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ht="14.25" customHeight="1">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ht="14.25" customHeight="1">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ht="14.25" customHeight="1">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ht="14.25" customHeight="1">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ht="14.25" customHeight="1">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ht="14.25" customHeight="1">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ht="14.25" customHeight="1">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ht="14.25" customHeight="1">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ht="14.25" customHeight="1">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ht="14.25" customHeight="1">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ht="14.25" customHeight="1">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ht="14.25" customHeight="1">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ht="14.25" customHeight="1">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ht="14.25" customHeight="1">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ht="14.25" customHeight="1">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ht="14.25" customHeight="1">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ht="14.25" customHeight="1">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ht="14.25" customHeight="1">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ht="14.25" customHeight="1">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ht="14.25" customHeight="1">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ht="14.25" customHeight="1">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ht="14.25" customHeight="1">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ht="14.25" customHeight="1">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ht="14.25" customHeight="1">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ht="14.25" customHeight="1">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ht="14.25" customHeight="1">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ht="14.25" customHeight="1">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ht="14.25" customHeight="1">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ht="14.25" customHeight="1">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ht="14.25" customHeight="1">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ht="14.25" customHeight="1">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ht="14.25" customHeight="1">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ht="14.25" customHeight="1">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ht="14.25" customHeight="1">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ht="14.25" customHeight="1">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ht="14.25" customHeight="1">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ht="14.25" customHeight="1">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ht="14.25" customHeight="1">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ht="14.25" customHeight="1">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ht="14.25" customHeight="1">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ht="14.25" customHeight="1">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ht="14.25" customHeight="1">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ht="14.25" customHeight="1">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ht="14.25" customHeight="1">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ht="14.25" customHeight="1">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ht="14.25" customHeight="1">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ht="14.25" customHeight="1">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ht="14.25" customHeight="1">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ht="14.25" customHeight="1">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ht="14.25" customHeight="1">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ht="14.25" customHeight="1">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ht="14.25" customHeight="1">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ht="14.25" customHeight="1">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ht="14.25" customHeight="1">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ht="14.25" customHeight="1">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ht="14.25" customHeight="1">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ht="14.25" customHeight="1">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ht="14.25" customHeight="1">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ht="14.25" customHeight="1">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ht="14.25" customHeight="1">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ht="14.25" customHeight="1">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ht="14.25" customHeight="1">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ht="14.25" customHeight="1">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ht="14.25" customHeight="1">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ht="14.25" customHeight="1">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ht="14.25" customHeight="1">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ht="14.25" customHeight="1">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ht="14.25" customHeight="1">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ht="14.25" customHeight="1">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ht="14.25" customHeight="1">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ht="14.25" customHeight="1">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ht="14.25" customHeight="1">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ht="14.25" customHeight="1">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ht="14.25" customHeight="1">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ht="14.25" customHeight="1">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ht="14.25" customHeight="1">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ht="14.25" customHeight="1">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ht="14.25" customHeight="1">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ht="14.25" customHeight="1">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ht="14.25" customHeight="1">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ht="14.25" customHeight="1">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ht="14.25" customHeight="1">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ht="14.25" customHeight="1">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ht="14.25" customHeight="1">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ht="14.25" customHeight="1">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ht="14.25" customHeight="1">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ht="14.25" customHeight="1">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ht="14.25" customHeight="1">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ht="14.25" customHeight="1">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ht="14.25" customHeight="1">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ht="14.25" customHeight="1">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ht="14.25" customHeight="1">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ht="14.25" customHeight="1">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ht="14.25" customHeight="1">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ht="14.25" customHeight="1">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ht="14.25" customHeight="1">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ht="14.25" customHeight="1">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ht="14.25" customHeight="1">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ht="14.25" customHeight="1">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ht="14.25" customHeight="1">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ht="14.25" customHeight="1">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ht="14.25" customHeight="1">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ht="14.25" customHeight="1">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ht="14.25" customHeight="1">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ht="14.25" customHeight="1">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ht="14.25" customHeight="1">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ht="14.25" customHeight="1">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ht="14.25" customHeight="1">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ht="14.25" customHeight="1">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ht="14.25" customHeight="1">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ht="14.25" customHeight="1">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ht="14.25" customHeight="1">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ht="14.25" customHeight="1">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ht="14.25" customHeight="1">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ht="14.25" customHeight="1">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ht="14.25" customHeight="1">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ht="14.25" customHeight="1">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ht="14.25" customHeight="1">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ht="14.25" customHeight="1">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ht="14.25" customHeight="1">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ht="14.25" customHeight="1">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ht="14.25" customHeight="1">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ht="14.25" customHeight="1">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ht="14.25" customHeight="1">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ht="14.25" customHeight="1">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ht="14.25" customHeight="1">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ht="14.25" customHeight="1">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ht="14.25" customHeight="1">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ht="14.25" customHeight="1">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ht="14.25" customHeight="1">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ht="14.25" customHeight="1">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ht="14.25" customHeight="1">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ht="14.25" customHeight="1">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ht="14.25" customHeight="1">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ht="14.25" customHeight="1">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ht="14.25" customHeight="1">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ht="14.25" customHeight="1">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ht="14.25" customHeight="1">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ht="14.25" customHeight="1">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ht="14.25" customHeight="1">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ht="14.25" customHeight="1">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ht="14.25" customHeight="1">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ht="14.25" customHeight="1">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ht="14.25" customHeight="1">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ht="14.25" customHeight="1">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ht="14.25" customHeight="1">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ht="14.25" customHeight="1">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ht="14.25" customHeight="1">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ht="14.25" customHeight="1">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ht="14.25" customHeight="1">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ht="14.25" customHeight="1">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ht="14.25" customHeight="1">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ht="14.25" customHeight="1">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ht="14.25" customHeight="1">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ht="14.25" customHeight="1">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ht="14.25" customHeight="1">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ht="14.25" customHeight="1">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ht="14.25" customHeight="1">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ht="14.25" customHeight="1">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ht="14.25" customHeight="1">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ht="14.25" customHeight="1">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ht="14.25" customHeight="1">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ht="14.25" customHeight="1">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ht="14.25" customHeight="1">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ht="14.25" customHeight="1">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ht="14.25" customHeight="1">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ht="14.25" customHeight="1">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ht="14.25" customHeight="1">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ht="14.25" customHeight="1">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ht="14.25" customHeight="1">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ht="14.25" customHeight="1">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ht="14.25" customHeight="1">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ht="14.25" customHeight="1">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ht="14.25" customHeight="1">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ht="14.25" customHeight="1">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ht="14.25" customHeight="1">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ht="14.25" customHeight="1">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ht="14.25" customHeight="1">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ht="14.25" customHeight="1">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ht="14.25" customHeight="1">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ht="14.25" customHeight="1">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ht="14.25" customHeight="1">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ht="14.25" customHeight="1">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ht="14.25" customHeight="1">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ht="14.25" customHeight="1">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ht="14.25" customHeight="1">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ht="14.25" customHeight="1">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ht="14.25" customHeight="1">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ht="14.25" customHeight="1">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ht="14.25" customHeight="1">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ht="14.25" customHeight="1">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ht="14.25" customHeight="1">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ht="14.25" customHeight="1">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ht="14.25" customHeight="1">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ht="14.25" customHeight="1">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ht="14.25" customHeight="1">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ht="14.25" customHeight="1">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ht="14.25" customHeight="1">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ht="14.25" customHeight="1">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ht="14.25" customHeight="1">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ht="14.25" customHeight="1">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ht="14.25" customHeight="1">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ht="14.25" customHeight="1">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ht="14.25" customHeight="1">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ht="14.25" customHeight="1">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ht="14.25" customHeight="1">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ht="14.25" customHeight="1">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ht="14.25" customHeight="1">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ht="14.25" customHeight="1">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ht="14.25" customHeight="1">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ht="14.25" customHeight="1">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ht="14.25" customHeight="1">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ht="14.25" customHeight="1">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ht="14.25" customHeight="1">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ht="14.25" customHeight="1">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ht="14.25" customHeight="1">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ht="14.25" customHeight="1">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ht="14.25" customHeight="1">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ht="14.25" customHeight="1">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ht="14.25" customHeight="1">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ht="14.25" customHeight="1">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ht="14.25" customHeight="1">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ht="14.25" customHeight="1">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ht="14.25" customHeight="1">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ht="14.25" customHeight="1">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ht="14.25" customHeight="1">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ht="14.25" customHeight="1">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ht="14.25" customHeight="1">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ht="14.25" customHeight="1">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ht="14.25" customHeight="1">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ht="14.25" customHeight="1">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ht="14.25" customHeight="1">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ht="14.25" customHeight="1">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ht="14.25" customHeight="1">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ht="14.25" customHeight="1">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ht="14.25" customHeight="1">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ht="14.25" customHeight="1">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ht="14.25" customHeight="1">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ht="14.25" customHeight="1">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ht="14.25" customHeight="1">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ht="14.25" customHeight="1">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ht="14.25" customHeight="1">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ht="14.25" customHeight="1">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ht="14.25" customHeight="1">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ht="14.25" customHeight="1">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ht="14.25" customHeight="1">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ht="14.25" customHeight="1">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ht="14.25" customHeight="1">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ht="14.25" customHeight="1">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ht="14.25" customHeight="1">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ht="14.25" customHeight="1">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ht="14.25" customHeight="1">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ht="14.25" customHeight="1">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ht="14.25" customHeight="1">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ht="14.25" customHeight="1">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ht="14.25" customHeight="1">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ht="14.25" customHeight="1">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ht="14.25" customHeight="1">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ht="14.25" customHeight="1">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40">
    <mergeCell ref="D7:E7"/>
    <mergeCell ref="F7:G7"/>
    <mergeCell ref="I7:J7"/>
    <mergeCell ref="K7:L7"/>
    <mergeCell ref="F8:G8"/>
    <mergeCell ref="I8:J8"/>
    <mergeCell ref="K8:L8"/>
    <mergeCell ref="I11:J11"/>
    <mergeCell ref="K11:L11"/>
    <mergeCell ref="D8:E8"/>
    <mergeCell ref="D9:E9"/>
    <mergeCell ref="F9:G9"/>
    <mergeCell ref="I9:J9"/>
    <mergeCell ref="K9:L9"/>
    <mergeCell ref="D11:E11"/>
    <mergeCell ref="F11:G11"/>
    <mergeCell ref="D12:E12"/>
    <mergeCell ref="F12:G12"/>
    <mergeCell ref="I12:J12"/>
    <mergeCell ref="K12:L12"/>
    <mergeCell ref="F14:G14"/>
    <mergeCell ref="I14:J14"/>
    <mergeCell ref="K14:L14"/>
    <mergeCell ref="I16:J16"/>
    <mergeCell ref="K16:L16"/>
    <mergeCell ref="D17:E17"/>
    <mergeCell ref="F17:G17"/>
    <mergeCell ref="I17:J17"/>
    <mergeCell ref="K17:L17"/>
    <mergeCell ref="D18:E18"/>
    <mergeCell ref="F18:G18"/>
    <mergeCell ref="I18:J18"/>
    <mergeCell ref="K18:L18"/>
    <mergeCell ref="D14:E14"/>
    <mergeCell ref="D15:E15"/>
    <mergeCell ref="F15:G15"/>
    <mergeCell ref="I15:J15"/>
    <mergeCell ref="K15:L15"/>
    <mergeCell ref="D16:E16"/>
    <mergeCell ref="F16:G16"/>
  </mergeCells>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2011-06-16T05:37:43Z</dcterms:created>
  <dc:creator>iwamoton</dc:creator>
</cp:coreProperties>
</file>