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415" documentId="8_{78C34441-216D-4C2D-AAA3-718125ADDEA7}" xr6:coauthVersionLast="47" xr6:coauthVersionMax="47" xr10:uidLastSave="{631111A6-876E-4FB2-85EB-81E109BC673B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9" i="456" l="1"/>
  <c r="AC70" i="456"/>
  <c r="AC22" i="456"/>
  <c r="AC23" i="456"/>
  <c r="AC25" i="456"/>
  <c r="AC30" i="456"/>
  <c r="AC32" i="456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<sst xmlns="http://schemas.openxmlformats.org/spreadsheetml/2006/main" count="19002" uniqueCount="1696">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</sst>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48.614500000000007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48.614500000000007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S12" activePane="bottomRight" state="frozen"/>
      <selection pane="topRight" activeCell="F1" sqref="F1"/>
      <selection pane="bottomLeft" activeCell="A12" sqref="A12"/>
      <selection pane="bottomRight" activeCell="AB11" sqref="AB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v>0.99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>
        <f>9.909/10</f>
        <v>0.99090000000000011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>
        <f>9.909/10</f>
        <v>0.99090000000000011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>
        <f>9.909/10</f>
        <v>0.99090000000000011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v>1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>
        <f>9.909/10</f>
        <v>0.99090000000000011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v>1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>9.909/10</f>
        <v>0.99090000000000011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7.9444999999999997</v>
      </c>
      <c r="AC33" s="16">
        <f t="shared" si="19"/>
        <v>7.9444999999999997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14.29</v>
      </c>
      <c r="AC50" s="16">
        <f t="shared" si="21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1.26/2</f>
        <v>0.63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1.26/2</f>
        <v>0.63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1.26</v>
      </c>
      <c r="AC71" s="16">
        <f t="shared" si="27"/>
        <v>1.26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0.92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0.92</v>
      </c>
      <c r="AC86" s="16">
        <f t="shared" si="31"/>
        <v>0.92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48.614500000000007</v>
      </c>
      <c r="AC89" s="23">
        <f t="shared" si="33"/>
        <v>48.614500000000007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7.9444999999999997</v>
      </c>
      <c r="AC99" s="58">
        <f t="shared" si="35"/>
        <v>7.9444999999999997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14.29</v>
      </c>
      <c r="AC104" s="59">
        <f t="shared" si="3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1.26</v>
      </c>
      <c r="AC107" s="58">
        <f t="shared" si="39"/>
        <v>1.26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0.92</v>
      </c>
      <c r="AC109" s="58">
        <f t="shared" si="40"/>
        <v>0.92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48.614500000000007</v>
      </c>
      <c r="AC111" s="55">
        <f t="shared" si="41"/>
        <v>48.614500000000007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48.614500000000007</v>
      </c>
      <c r="AC117" s="56">
        <f t="shared" si="43"/>
        <v>48.614500000000007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:AB127" si="50">(7.2*(4-COUNTIF(AA13:AA16,"=CMS")-COUNTIF(AA13:AA16,"=PMS")))</f>
        <v>14.4</v>
      </c>
      <c r="AB127" s="516">
        <f t="shared" si="50"/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:AB128" si="58">13-COUNTIF(AA19:AA32,"=CMS")-COUNTIF(AA19:AA32,"=PMS")+IF(COUNTIF(AA14:AA16,"=CMS")&gt;0,1,0)</f>
        <v>13</v>
      </c>
      <c r="AB128" s="516">
        <f t="shared" si="58"/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:AB129" si="66">4.5*(2-COUNTIF(AA43:AA44,"=CMS")-COUNTIF(AA43:AA44,"=PMS"))</f>
        <v>9</v>
      </c>
      <c r="AB129" s="516">
        <f t="shared" si="66"/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:AB130" si="74">8.8*(1-COUNTIF(AA45,"=CMS")-COUNTIF(AA45,"=PMS"))</f>
        <v>8.8000000000000007</v>
      </c>
      <c r="AB130" s="516">
        <f t="shared" si="74"/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:AB131" si="81">8.8*(1-COUNTIF(AA46,"=CMS")-COUNTIF(AA46,"=PMS"))</f>
        <v>8.8000000000000007</v>
      </c>
      <c r="AB131" s="516">
        <f t="shared" si="81"/>
        <v>8.8000000000000007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:AB134" si="89">0.85*(3-COUNTIF(AA68:AA70,"=CMS"))</f>
        <v>2.5499999999999998</v>
      </c>
      <c r="AB134" s="516">
        <f t="shared" si="89"/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:AB135" si="97">1*(2-COUNTIF(AA84:AA85,"=CMS"))</f>
        <v>2</v>
      </c>
      <c r="AB135" s="516">
        <f t="shared" si="97"/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7" activePane="bottomRight" state="frozen"/>
      <selection pane="topRight" activeCell="BY777" sqref="BY777"/>
      <selection pane="bottomLeft" activeCell="BY777" sqref="BY777"/>
      <selection pane="bottomRight" activeCell="CD227" sqref="CD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/>
      <c r="Q228" s="237"/>
      <c r="R228" s="354" cm="1">
        <f t="array" aca="1" ref="R228" ca="1">INDIRECT("'"&amp;$C228&amp;"'!"&amp;"$"&amp;$D228&amp;$R$1&amp;"")</f>
        <v>6.6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7.9444999999999997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4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7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14.29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1.26</v>
      </c>
      <c r="BR228" s="239"/>
      <c r="BS228" s="239"/>
      <c r="BT228" s="237"/>
      <c r="BU228" s="242" cm="1">
        <f t="array" aca="1" ref="BU228" ca="1">INDIRECT("'"&amp;$C228&amp;"'!"&amp;"$"&amp;$D228&amp;$BU$1&amp;"")</f>
        <v>0.92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5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14.423227083330858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11.266549369371262</v>
      </c>
      <c r="Z9" s="173">
        <f ca="1">AC9/H9/24</f>
        <v>11.266549369371262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45.423226851853542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-649.33572816238086</v>
      </c>
      <c r="Z17" s="173">
        <f ca="1">AC17/H17/24</f>
        <v>-649.33572816238086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14.423226851853542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17.823854719927841</v>
      </c>
      <c r="Z25" s="173">
        <f ca="1">AC25/H25/24</f>
        <v>17.823854719927841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14.423229976848233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4.4570518140889428</v>
      </c>
      <c r="Z36" s="173">
        <f ca="1">AC36/H36/24</f>
        <v>4.4570518140889428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349.42322708333086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16.895900279096356</v>
      </c>
      <c r="X9" s="173">
        <f ca="1">AA9/H9/24</f>
        <v>16.895900279096356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349.42322685185354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-80.578260124087436</v>
      </c>
      <c r="X17" s="173">
        <f ca="1">AA17/H17/24</f>
        <v>-80.578260124087436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349.42322685185354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18.757685631600982</v>
      </c>
      <c r="X25" s="173">
        <f ca="1">AA25/H25/24</f>
        <v>18.757685631600982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349.42322685185354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2.2210517896177935</v>
      </c>
      <c r="X36" s="173">
        <f ca="1">AA36/H36/24</f>
        <v>2.2210517896177935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287.42322997684823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16.761988933142494</v>
      </c>
      <c r="X9" s="173">
        <f ca="1">AA9/H9/24</f>
        <v>16.761988933142494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287.42322997684823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-98.994481363337357</v>
      </c>
      <c r="X17" s="173">
        <f ca="1">AA17/H17/24</f>
        <v>-98.994481363337357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287.42322685185354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-14.30141639916493</v>
      </c>
      <c r="X25" s="173">
        <f ca="1">AA25/H25/24</f>
        <v>-14.30141639916493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287.42322685185354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1.9581916053364035</v>
      </c>
      <c r="X37" s="173">
        <f ca="1">AA37/H37/24</f>
        <v>1.9581916053364035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38.530174421292031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4.6847222222422715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2025-12-09T14:09:37Z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