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th\Personal Process for Software Development\lab14\"/>
    </mc:Choice>
  </mc:AlternateContent>
  <xr:revisionPtr revIDLastSave="0" documentId="13_ncr:1_{4E821962-8D63-40B4-826A-7B2CB86636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17" i="1"/>
  <c r="J16" i="1"/>
  <c r="J15" i="1"/>
  <c r="J13" i="1"/>
  <c r="J12" i="1"/>
  <c r="J9" i="1"/>
  <c r="F21" i="1"/>
  <c r="F20" i="1"/>
  <c r="F19" i="1"/>
  <c r="F17" i="1"/>
  <c r="F16" i="1"/>
  <c r="G10" i="1"/>
  <c r="B18" i="1" l="1"/>
  <c r="B26" i="1" l="1"/>
  <c r="B28" i="1"/>
  <c r="B22" i="1"/>
  <c r="B20" i="1"/>
  <c r="B21" i="1" s="1"/>
  <c r="B17" i="1"/>
  <c r="B24" i="1" s="1"/>
  <c r="C10" i="1"/>
  <c r="B15" i="1"/>
  <c r="B14" i="1"/>
  <c r="B25" i="1" l="1"/>
  <c r="B29" i="1" s="1"/>
  <c r="B12" i="1"/>
  <c r="B10" i="1" l="1"/>
</calcChain>
</file>

<file path=xl/sharedStrings.xml><?xml version="1.0" encoding="utf-8"?>
<sst xmlns="http://schemas.openxmlformats.org/spreadsheetml/2006/main" count="58" uniqueCount="43">
  <si>
    <t>Project Management Measurement</t>
  </si>
  <si>
    <t>LOC</t>
  </si>
  <si>
    <t>Time</t>
  </si>
  <si>
    <t>Program 1</t>
  </si>
  <si>
    <t>Program 2</t>
  </si>
  <si>
    <t>Program 3</t>
  </si>
  <si>
    <t>Program 4</t>
  </si>
  <si>
    <t>Program 6</t>
  </si>
  <si>
    <t>Program 7</t>
  </si>
  <si>
    <t>total</t>
  </si>
  <si>
    <t>estimation error</t>
  </si>
  <si>
    <t>AVG(LOC)</t>
  </si>
  <si>
    <t>S.D.(LOC)</t>
  </si>
  <si>
    <t>AVG(Time)</t>
  </si>
  <si>
    <t>S.D.(Time)</t>
  </si>
  <si>
    <t>Mean(LOC)</t>
  </si>
  <si>
    <t>UCL(LOC)</t>
  </si>
  <si>
    <t>LCL(LOC)</t>
  </si>
  <si>
    <t>Mean(Time)</t>
  </si>
  <si>
    <t>UCL(Time)</t>
  </si>
  <si>
    <t>LCL(Time)</t>
  </si>
  <si>
    <t>Process Capability(LOC)</t>
  </si>
  <si>
    <t>Process Capability(Time)</t>
  </si>
  <si>
    <t>Quality Measurements</t>
  </si>
  <si>
    <t>NO.</t>
  </si>
  <si>
    <t>Inject</t>
  </si>
  <si>
    <t>Defect</t>
  </si>
  <si>
    <t>test</t>
  </si>
  <si>
    <t>Defect Injection rate</t>
  </si>
  <si>
    <t>S.D.</t>
  </si>
  <si>
    <t>Mean</t>
  </si>
  <si>
    <t>UCL</t>
  </si>
  <si>
    <t>LCL</t>
  </si>
  <si>
    <t>Process Capability</t>
  </si>
  <si>
    <t>Defect Density(# defect/KLOC)</t>
  </si>
  <si>
    <t>AVG</t>
  </si>
  <si>
    <t>debug, test</t>
  </si>
  <si>
    <t>Productivity</t>
  </si>
  <si>
    <t>LOC/Hr</t>
  </si>
  <si>
    <t>Productivity (3 programs)</t>
  </si>
  <si>
    <t>Productivity (4 programs)</t>
  </si>
  <si>
    <t>Productivity (5 programs)</t>
  </si>
  <si>
    <t>Productivity (6 programs)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</si>
</sst>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h:mm:ss;@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TH Sarabun New"/>
      <family val="2"/>
    </font>
    <font>
      <sz val="11"/>
      <color theme="1"/>
      <name val="Calibri"/>
      <family val="2"/>
      <scheme val="minor"/>
    </font>
    <font>
      <sz val="16"/>
      <color theme="0"/>
      <name val="TH Sarabun New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4" borderId="1" xfId="0" applyFont="1" applyFill="1" applyBorder="1"/>
    <xf numFmtId="0" fontId="1" fillId="3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1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/>
    <xf numFmtId="0" fontId="0" fillId="0" borderId="0" xfId="0" applyBorder="1"/>
    <xf numFmtId="0" fontId="0" fillId="0" borderId="0" xfId="0" applyBorder="1" applyAlignment="1"/>
    <xf numFmtId="0" fontId="1" fillId="0" borderId="3" xfId="0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" fillId="11" borderId="1" xfId="0" applyFont="1" applyFill="1" applyBorder="1"/>
  </cellXfs>
  <cellStyles count="2">
    <cellStyle name="Normal" xfId="0" builtinId="0"/>
    <cellStyle name="Normal 2" xfId="1" xr:uid="{E1AF5136-253A-4834-B1B0-6569D0E69E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0"/>
  <sheetViews>
    <sheetView tabSelected="1" topLeftCell="A22" zoomScaleNormal="100" workbookViewId="0">
      <selection activeCell="D25" sqref="D25"/>
    </sheetView>
  </sheetViews>
  <sheetFormatPr defaultRowHeight="14.4" x14ac:dyDescent="0.3"/>
  <cols>
    <col min="1" max="1" width="26.109375" customWidth="1"/>
    <col min="2" max="2" width="26.21875" customWidth="1"/>
    <col min="3" max="3" width="21.21875" customWidth="1"/>
    <col min="4" max="4" width="24.109375" customWidth="1"/>
    <col min="5" max="5" width="37" customWidth="1"/>
    <col min="6" max="6" width="18.109375" customWidth="1"/>
    <col min="7" max="7" width="14.5546875" customWidth="1"/>
    <col min="9" max="9" width="25" customWidth="1"/>
    <col min="10" max="10" width="15.77734375" customWidth="1"/>
  </cols>
  <sheetData>
    <row r="2" spans="1:11" ht="24.6" x14ac:dyDescent="0.7">
      <c r="A2" s="13" t="s">
        <v>0</v>
      </c>
      <c r="B2" s="13"/>
      <c r="C2" s="13"/>
      <c r="E2" s="14" t="s">
        <v>23</v>
      </c>
      <c r="F2" s="14"/>
      <c r="G2" s="14"/>
      <c r="I2" s="14" t="s">
        <v>37</v>
      </c>
      <c r="J2" s="14"/>
      <c r="K2" s="19"/>
    </row>
    <row r="3" spans="1:11" ht="24.6" x14ac:dyDescent="0.7">
      <c r="A3" s="2"/>
      <c r="B3" s="5" t="s">
        <v>1</v>
      </c>
      <c r="C3" s="5" t="s">
        <v>2</v>
      </c>
      <c r="E3" s="15" t="s">
        <v>24</v>
      </c>
      <c r="F3" s="15" t="s">
        <v>25</v>
      </c>
      <c r="G3" s="15" t="s">
        <v>26</v>
      </c>
      <c r="I3" s="2"/>
      <c r="J3" s="22" t="s">
        <v>38</v>
      </c>
    </row>
    <row r="4" spans="1:11" ht="24.6" x14ac:dyDescent="0.7">
      <c r="A4" s="6" t="s">
        <v>3</v>
      </c>
      <c r="B4" s="6">
        <v>6</v>
      </c>
      <c r="C4" s="9">
        <v>0</v>
      </c>
      <c r="E4" s="6" t="s">
        <v>3</v>
      </c>
      <c r="F4" s="6"/>
      <c r="G4" s="6"/>
      <c r="I4" s="21" t="s">
        <v>39</v>
      </c>
      <c r="J4" s="20">
        <v>57.522123999999998</v>
      </c>
    </row>
    <row r="5" spans="1:11" ht="24.6" x14ac:dyDescent="0.7">
      <c r="A5" s="6" t="s">
        <v>4</v>
      </c>
      <c r="B5" s="6">
        <v>10</v>
      </c>
      <c r="C5" s="9">
        <v>0</v>
      </c>
      <c r="E5" s="6" t="s">
        <v>4</v>
      </c>
      <c r="F5" s="6"/>
      <c r="G5" s="6"/>
      <c r="I5" s="21" t="s">
        <v>40</v>
      </c>
      <c r="J5" s="20">
        <v>13.553016</v>
      </c>
    </row>
    <row r="6" spans="1:11" ht="24.6" x14ac:dyDescent="0.7">
      <c r="A6" s="6" t="s">
        <v>5</v>
      </c>
      <c r="B6" s="6">
        <v>13</v>
      </c>
      <c r="C6" s="9">
        <v>9.6759259259259264E-3</v>
      </c>
      <c r="E6" s="6" t="s">
        <v>5</v>
      </c>
      <c r="F6" s="6"/>
      <c r="G6" s="6"/>
      <c r="I6" s="21" t="s">
        <v>41</v>
      </c>
      <c r="J6" s="20">
        <v>24.397272000000001</v>
      </c>
    </row>
    <row r="7" spans="1:11" ht="24.6" x14ac:dyDescent="0.7">
      <c r="A7" s="6" t="s">
        <v>6</v>
      </c>
      <c r="B7" s="6">
        <v>38</v>
      </c>
      <c r="C7" s="8">
        <v>0.14747685185185186</v>
      </c>
      <c r="E7" s="6" t="s">
        <v>6</v>
      </c>
      <c r="F7" s="6"/>
      <c r="G7" s="6"/>
      <c r="I7" s="21" t="s">
        <v>42</v>
      </c>
      <c r="J7" s="20">
        <v>32.796267999999998</v>
      </c>
    </row>
    <row r="8" spans="1:11" ht="24.6" x14ac:dyDescent="0.7">
      <c r="A8" s="6" t="s">
        <v>7</v>
      </c>
      <c r="B8" s="6">
        <v>76</v>
      </c>
      <c r="C8" s="8">
        <v>6.0358796296296292E-2</v>
      </c>
      <c r="E8" s="6" t="s">
        <v>7</v>
      </c>
      <c r="F8" s="6" t="s">
        <v>27</v>
      </c>
      <c r="G8" s="6">
        <v>1</v>
      </c>
      <c r="I8" s="18"/>
      <c r="J8" s="18"/>
      <c r="K8" s="18"/>
    </row>
    <row r="9" spans="1:11" ht="24.6" x14ac:dyDescent="0.7">
      <c r="A9" s="6" t="s">
        <v>8</v>
      </c>
      <c r="B9" s="6">
        <v>64</v>
      </c>
      <c r="C9" s="8">
        <v>2.5810185185185183E-2</v>
      </c>
      <c r="E9" s="6" t="s">
        <v>8</v>
      </c>
      <c r="F9" s="6" t="s">
        <v>27</v>
      </c>
      <c r="G9" s="6">
        <v>1</v>
      </c>
      <c r="I9" s="23" t="s">
        <v>9</v>
      </c>
      <c r="J9" s="6">
        <f>SUM(J4:J7)</f>
        <v>128.26868000000002</v>
      </c>
      <c r="K9" s="18"/>
    </row>
    <row r="10" spans="1:11" ht="24.6" x14ac:dyDescent="0.7">
      <c r="A10" s="7" t="s">
        <v>9</v>
      </c>
      <c r="B10" s="7">
        <f ca="1">SUM(B4:B10)</f>
        <v>207</v>
      </c>
      <c r="C10" s="10">
        <f>SUM(C4:C9)</f>
        <v>0.24332175925925925</v>
      </c>
      <c r="E10" s="16" t="s">
        <v>9</v>
      </c>
      <c r="F10" s="6"/>
      <c r="G10" s="6">
        <f>SUM(G8:G9)</f>
        <v>2</v>
      </c>
      <c r="I10" s="18"/>
      <c r="J10" s="18"/>
      <c r="K10" s="18"/>
    </row>
    <row r="12" spans="1:11" ht="24.6" x14ac:dyDescent="0.7">
      <c r="A12" s="7" t="s">
        <v>10</v>
      </c>
      <c r="B12" s="3">
        <f>STDEV(B4:C9)/SQRT(COUNT(B4:C9))</f>
        <v>7.8053384110778303</v>
      </c>
      <c r="C12" s="1"/>
      <c r="I12" s="24" t="s">
        <v>35</v>
      </c>
      <c r="J12" s="3">
        <f>AVERAGE(J4:J7)</f>
        <v>32.067170000000004</v>
      </c>
    </row>
    <row r="13" spans="1:11" ht="24.6" x14ac:dyDescent="0.7">
      <c r="A13" s="1"/>
      <c r="B13" s="1"/>
      <c r="C13" s="1"/>
      <c r="E13" s="17" t="s">
        <v>34</v>
      </c>
      <c r="F13" s="6">
        <v>9.661835</v>
      </c>
      <c r="I13" s="24" t="s">
        <v>29</v>
      </c>
      <c r="J13" s="3">
        <f>_xlfn.STDEV.S(J4:J7)</f>
        <v>18.709066435838352</v>
      </c>
    </row>
    <row r="14" spans="1:11" ht="24.6" x14ac:dyDescent="0.7">
      <c r="A14" s="4" t="s">
        <v>11</v>
      </c>
      <c r="B14" s="3">
        <f>AVERAGE(B4:B9)</f>
        <v>34.5</v>
      </c>
      <c r="C14" s="1"/>
      <c r="E14" s="17" t="s">
        <v>28</v>
      </c>
      <c r="F14" s="6" t="s">
        <v>36</v>
      </c>
      <c r="I14" s="1"/>
      <c r="J14" s="1"/>
    </row>
    <row r="15" spans="1:11" ht="24.6" x14ac:dyDescent="0.7">
      <c r="A15" s="4" t="s">
        <v>12</v>
      </c>
      <c r="B15" s="3">
        <f>_xlfn.STDEV.S(B4:B9)</f>
        <v>29.931588664820314</v>
      </c>
      <c r="C15" s="1"/>
      <c r="E15" s="1"/>
      <c r="F15" s="1"/>
      <c r="I15" s="24" t="s">
        <v>30</v>
      </c>
      <c r="J15" s="3">
        <f>J12</f>
        <v>32.067170000000004</v>
      </c>
    </row>
    <row r="16" spans="1:11" ht="24.6" x14ac:dyDescent="0.7">
      <c r="A16" s="1"/>
      <c r="B16" s="1"/>
      <c r="C16" s="1"/>
      <c r="E16" s="17" t="s">
        <v>35</v>
      </c>
      <c r="F16" s="6">
        <f>AVERAGE(G4:G9)</f>
        <v>1</v>
      </c>
      <c r="I16" s="24" t="s">
        <v>31</v>
      </c>
      <c r="J16" s="3">
        <f>J12+(3*J13)</f>
        <v>88.194369307515061</v>
      </c>
    </row>
    <row r="17" spans="1:10" ht="24.6" x14ac:dyDescent="0.7">
      <c r="A17" s="4" t="s">
        <v>13</v>
      </c>
      <c r="B17" s="11">
        <f>AVERAGE(C4:C9)</f>
        <v>4.0553626543209875E-2</v>
      </c>
      <c r="C17" s="1"/>
      <c r="E17" s="17" t="s">
        <v>29</v>
      </c>
      <c r="F17" s="6">
        <f>_xlfn.STDEV.S(G4:G9)</f>
        <v>0</v>
      </c>
      <c r="I17" s="24" t="s">
        <v>32</v>
      </c>
      <c r="J17" s="3">
        <f>J12-(3*J13)</f>
        <v>-24.060029307515052</v>
      </c>
    </row>
    <row r="18" spans="1:10" ht="24.6" x14ac:dyDescent="0.7">
      <c r="A18" s="4" t="s">
        <v>14</v>
      </c>
      <c r="B18" s="12">
        <f>_xlfn.STDEV.S(C4:C9)</f>
        <v>5.7069809127859521E-2</v>
      </c>
      <c r="C18" s="1"/>
      <c r="E18" s="1"/>
      <c r="F18" s="2"/>
      <c r="I18" s="1"/>
      <c r="J18" s="1"/>
    </row>
    <row r="19" spans="1:10" ht="24.6" x14ac:dyDescent="0.7">
      <c r="A19" s="1"/>
      <c r="B19" s="1"/>
      <c r="C19" s="1"/>
      <c r="E19" s="17" t="s">
        <v>30</v>
      </c>
      <c r="F19" s="6">
        <f>F16</f>
        <v>1</v>
      </c>
      <c r="I19" s="24" t="s">
        <v>33</v>
      </c>
      <c r="J19" s="3">
        <f>J16-J17</f>
        <v>112.25439861503011</v>
      </c>
    </row>
    <row r="20" spans="1:10" ht="24.6" x14ac:dyDescent="0.7">
      <c r="A20" s="4" t="s">
        <v>15</v>
      </c>
      <c r="B20" s="3">
        <f>B14</f>
        <v>34.5</v>
      </c>
      <c r="C20" s="1"/>
      <c r="E20" s="17" t="s">
        <v>31</v>
      </c>
      <c r="F20" s="6">
        <f>F16</f>
        <v>1</v>
      </c>
    </row>
    <row r="21" spans="1:10" ht="24.6" x14ac:dyDescent="0.7">
      <c r="A21" s="4" t="s">
        <v>16</v>
      </c>
      <c r="B21" s="3">
        <f>B20+(3*B15)</f>
        <v>124.29476599446095</v>
      </c>
      <c r="C21" s="1"/>
      <c r="E21" s="17" t="s">
        <v>32</v>
      </c>
      <c r="F21" s="6">
        <f>F16</f>
        <v>1</v>
      </c>
    </row>
    <row r="22" spans="1:10" ht="24.6" x14ac:dyDescent="0.7">
      <c r="A22" s="4" t="s">
        <v>17</v>
      </c>
      <c r="B22" s="3">
        <f>B14-(3*B15)</f>
        <v>-55.294765994460946</v>
      </c>
      <c r="C22" s="1"/>
      <c r="E22" s="1"/>
      <c r="F22" s="2"/>
    </row>
    <row r="23" spans="1:10" ht="24.6" x14ac:dyDescent="0.7">
      <c r="A23" s="1"/>
      <c r="B23" s="1"/>
      <c r="C23" s="1"/>
      <c r="E23" s="17" t="s">
        <v>33</v>
      </c>
      <c r="F23" s="6">
        <v>0</v>
      </c>
    </row>
    <row r="24" spans="1:10" ht="24.6" x14ac:dyDescent="0.7">
      <c r="A24" s="4" t="s">
        <v>18</v>
      </c>
      <c r="B24" s="11">
        <f>B17</f>
        <v>4.0553626543209875E-2</v>
      </c>
      <c r="C24" s="1"/>
    </row>
    <row r="25" spans="1:10" ht="24.6" x14ac:dyDescent="0.7">
      <c r="A25" s="4" t="s">
        <v>19</v>
      </c>
      <c r="B25" s="11">
        <f>B17+(3*B18)</f>
        <v>0.21176305392678843</v>
      </c>
      <c r="C25" s="1"/>
    </row>
    <row r="26" spans="1:10" ht="24.6" x14ac:dyDescent="0.7">
      <c r="A26" s="4" t="s">
        <v>20</v>
      </c>
      <c r="B26" s="12">
        <f>(3*B18)-B17</f>
        <v>0.13065580084036868</v>
      </c>
      <c r="C26" s="1"/>
    </row>
    <row r="27" spans="1:10" ht="24.6" x14ac:dyDescent="0.7">
      <c r="A27" s="1"/>
      <c r="C27" s="1"/>
    </row>
    <row r="28" spans="1:10" ht="24.6" x14ac:dyDescent="0.7">
      <c r="A28" s="4" t="s">
        <v>21</v>
      </c>
      <c r="B28" s="3">
        <f>B21-B22</f>
        <v>179.58953198892189</v>
      </c>
      <c r="C28" s="1"/>
    </row>
    <row r="29" spans="1:10" ht="24.6" x14ac:dyDescent="0.7">
      <c r="A29" s="4" t="s">
        <v>22</v>
      </c>
      <c r="B29" s="11">
        <f>B25-B26</f>
        <v>8.1107253086419751E-2</v>
      </c>
      <c r="C29" s="1"/>
    </row>
    <row r="30" spans="1:10" ht="24.6" x14ac:dyDescent="0.7">
      <c r="A30" s="1"/>
    </row>
  </sheetData>
  <mergeCells count="3">
    <mergeCell ref="A2:C2"/>
    <mergeCell ref="E2:G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TEERAPHAT MUAKSANG</dc:creator>
  <cp:lastModifiedBy>TEERAPHAT MUAKSANG</cp:lastModifiedBy>
  <dcterms:created xsi:type="dcterms:W3CDTF">2023-10-04T09:26:13Z</dcterms:created>
  <dcterms:modified xsi:type="dcterms:W3CDTF">2023-10-04T11:16:17Z</dcterms:modified>
</cp:coreProperties>
</file>