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workspace\dvlife\dvlife-api\docs\20_database\"/>
    </mc:Choice>
  </mc:AlternateContent>
  <xr:revisionPtr revIDLastSave="0" documentId="13_ncr:1_{AF710628-35E4-4BC2-A47D-AA75DB1FDB9E}" xr6:coauthVersionLast="47" xr6:coauthVersionMax="47" xr10:uidLastSave="{00000000-0000-0000-0000-000000000000}"/>
  <bookViews>
    <workbookView xWindow="4695" yWindow="1170" windowWidth="23475" windowHeight="15150" firstSheet="1" activeTab="6" xr2:uid="{00000000-000D-0000-FFFF-FFFF00000000}"/>
  </bookViews>
  <sheets>
    <sheet name="01_tables" sheetId="1" r:id="rId1"/>
    <sheet name="owners" sheetId="10" r:id="rId2"/>
    <sheet name="stocks" sheetId="7" r:id="rId3"/>
    <sheet name="exchange_rates" sheetId="5" r:id="rId4"/>
    <sheet name="dividend_incomes" sheetId="6" r:id="rId5"/>
    <sheet name="mgmt_companies" sheetId="9" r:id="rId6"/>
    <sheet name="assets" sheetId="8" r:id="rId7"/>
    <sheet name="__codes__" sheetId="4" r:id="rId8"/>
  </sheets>
  <definedNames>
    <definedName name="NOTNULL">__codes__!$B$2:$B$5</definedName>
    <definedName name="型">__codes__!$A$2:$A$19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8" l="1"/>
  <c r="A11" i="8"/>
  <c r="A10" i="8"/>
  <c r="A9" i="8"/>
  <c r="A8" i="8"/>
  <c r="A7" i="8"/>
  <c r="A6" i="8"/>
  <c r="S11" i="8"/>
  <c r="S9" i="8"/>
  <c r="S8" i="8"/>
  <c r="S7" i="8"/>
  <c r="S6" i="10"/>
  <c r="A6" i="10"/>
  <c r="S5" i="10"/>
  <c r="A5" i="10"/>
  <c r="C2" i="10" a="1"/>
  <c r="C2" i="10" s="1"/>
  <c r="S7" i="9"/>
  <c r="A7" i="9"/>
  <c r="S12" i="8"/>
  <c r="S10" i="8"/>
  <c r="S6" i="8"/>
  <c r="S18" i="9"/>
  <c r="S17" i="9"/>
  <c r="S16" i="9"/>
  <c r="S15" i="9"/>
  <c r="S14" i="9"/>
  <c r="S13" i="9"/>
  <c r="S12" i="9"/>
  <c r="S11" i="9"/>
  <c r="S10" i="9"/>
  <c r="S9" i="9"/>
  <c r="S8" i="9"/>
  <c r="S6" i="9"/>
  <c r="A16" i="9"/>
  <c r="A15" i="9"/>
  <c r="A14" i="9"/>
  <c r="A8" i="9"/>
  <c r="A9" i="9"/>
  <c r="A10" i="9"/>
  <c r="A11" i="9"/>
  <c r="A12" i="9"/>
  <c r="A13" i="9"/>
  <c r="A17" i="9"/>
  <c r="A18" i="9"/>
  <c r="A5" i="8"/>
  <c r="A6" i="9"/>
  <c r="A5" i="9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9" i="5"/>
  <c r="A8" i="5"/>
  <c r="A7" i="5"/>
  <c r="A6" i="5"/>
  <c r="A5" i="5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S5" i="9"/>
  <c r="C2" i="9" a="1"/>
  <c r="C2" i="9" s="1"/>
  <c r="T18" i="9" s="1"/>
  <c r="S5" i="8"/>
  <c r="C2" i="8" a="1"/>
  <c r="C2" i="8" s="1"/>
  <c r="T12" i="8" s="1"/>
  <c r="S5" i="6"/>
  <c r="S21" i="6"/>
  <c r="S20" i="6"/>
  <c r="S19" i="6"/>
  <c r="S18" i="6"/>
  <c r="S17" i="6"/>
  <c r="S16" i="6"/>
  <c r="S15" i="6"/>
  <c r="S14" i="6"/>
  <c r="S13" i="6"/>
  <c r="S12" i="6"/>
  <c r="S11" i="6"/>
  <c r="S10" i="6"/>
  <c r="S9" i="6"/>
  <c r="S8" i="6"/>
  <c r="S7" i="6"/>
  <c r="S6" i="6"/>
  <c r="T9" i="5"/>
  <c r="S9" i="5"/>
  <c r="T8" i="5"/>
  <c r="S8" i="5"/>
  <c r="T7" i="5"/>
  <c r="S7" i="5"/>
  <c r="T6" i="5"/>
  <c r="S6" i="5"/>
  <c r="T5" i="5"/>
  <c r="S5" i="5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B14" i="1"/>
  <c r="B13" i="1"/>
  <c r="B12" i="1"/>
  <c r="B11" i="1"/>
  <c r="B4" i="1"/>
  <c r="B10" i="1"/>
  <c r="B9" i="1"/>
  <c r="B8" i="1"/>
  <c r="B7" i="1"/>
  <c r="B6" i="1"/>
  <c r="B5" i="1"/>
  <c r="C2" i="7" a="1"/>
  <c r="C2" i="7" s="1"/>
  <c r="C1" i="7" s="1"/>
  <c r="C1" i="5"/>
  <c r="T4" i="5" s="1"/>
  <c r="C2" i="6" a="1"/>
  <c r="C2" i="6" s="1"/>
  <c r="C1" i="6" s="1"/>
  <c r="T11" i="8" l="1"/>
  <c r="T9" i="8"/>
  <c r="T8" i="8"/>
  <c r="T7" i="8"/>
  <c r="T5" i="10"/>
  <c r="C1" i="10"/>
  <c r="T4" i="10" s="1"/>
  <c r="T6" i="10"/>
  <c r="T7" i="9"/>
  <c r="T6" i="8"/>
  <c r="T10" i="8"/>
  <c r="T11" i="9"/>
  <c r="T12" i="9"/>
  <c r="T13" i="9"/>
  <c r="T14" i="9"/>
  <c r="T6" i="9"/>
  <c r="T15" i="9"/>
  <c r="T16" i="9"/>
  <c r="T9" i="9"/>
  <c r="T17" i="9"/>
  <c r="T8" i="9"/>
  <c r="T10" i="9"/>
  <c r="T5" i="9"/>
  <c r="C1" i="9"/>
  <c r="T4" i="9" s="1"/>
  <c r="T5" i="8"/>
  <c r="C1" i="8"/>
  <c r="T4" i="8" s="1"/>
  <c r="T5" i="6"/>
  <c r="T4" i="6"/>
  <c r="T17" i="6"/>
  <c r="T15" i="6"/>
  <c r="T11" i="6"/>
  <c r="T19" i="6"/>
  <c r="T12" i="6"/>
  <c r="T20" i="6"/>
  <c r="T14" i="6"/>
  <c r="T16" i="6"/>
  <c r="T18" i="6"/>
  <c r="T13" i="6"/>
  <c r="T21" i="6"/>
  <c r="T6" i="6"/>
  <c r="T7" i="6"/>
  <c r="T8" i="6"/>
  <c r="T9" i="6"/>
  <c r="T10" i="6"/>
  <c r="T6" i="7"/>
  <c r="T8" i="7"/>
  <c r="T7" i="7"/>
  <c r="T9" i="7"/>
  <c r="T10" i="7"/>
  <c r="T11" i="7"/>
  <c r="T12" i="7"/>
  <c r="T13" i="7"/>
  <c r="T14" i="7"/>
  <c r="T15" i="7"/>
  <c r="T16" i="7"/>
  <c r="T17" i="7"/>
  <c r="T18" i="7"/>
  <c r="T19" i="7"/>
  <c r="T5" i="7"/>
  <c r="T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<sst xmlns="http://schemas.openxmlformats.org/spreadsheetml/2006/main" count="1123" uniqueCount="174">
  <si>
    <t>テーブル一覧</t>
    <rPh sb="4" eb="6">
      <t>イチラン</t>
    </rPh>
    <phoneticPr fontId="1"/>
  </si>
  <si>
    <t>#</t>
    <phoneticPr fontId="1"/>
  </si>
  <si>
    <t>テーブル名</t>
    <rPh sb="4" eb="5">
      <t>メイ</t>
    </rPh>
    <phoneticPr fontId="1"/>
  </si>
  <si>
    <t>テーブル名（和名）</t>
    <rPh sb="4" eb="5">
      <t>メイ</t>
    </rPh>
    <rPh sb="6" eb="8">
      <t>ワメイ</t>
    </rPh>
    <phoneticPr fontId="1"/>
  </si>
  <si>
    <t>行サイズ</t>
    <rPh sb="0" eb="1">
      <t>ギョウ</t>
    </rPh>
    <phoneticPr fontId="1"/>
  </si>
  <si>
    <t>タイプ</t>
    <phoneticPr fontId="1"/>
  </si>
  <si>
    <t>為替レート</t>
    <rPh sb="0" eb="2">
      <t>カワセ</t>
    </rPh>
    <phoneticPr fontId="1"/>
  </si>
  <si>
    <t>rate</t>
    <phoneticPr fontId="1"/>
  </si>
  <si>
    <t>Resource</t>
    <phoneticPr fontId="1"/>
  </si>
  <si>
    <t>配当収入</t>
    <rPh sb="0" eb="2">
      <t>ハイトウ</t>
    </rPh>
    <rPh sb="2" eb="4">
      <t>シュウニュウ</t>
    </rPh>
    <phoneticPr fontId="1"/>
  </si>
  <si>
    <t>exchange_rates</t>
    <phoneticPr fontId="1"/>
  </si>
  <si>
    <t>dividend_incomes</t>
    <phoneticPr fontId="1"/>
  </si>
  <si>
    <t>Event</t>
    <phoneticPr fontId="1"/>
  </si>
  <si>
    <t>列名</t>
    <rPh sb="0" eb="2">
      <t>レツメイ</t>
    </rPh>
    <phoneticPr fontId="1"/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</si>
  <si>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</si>
  <si>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</si>
  <si>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PK</t>
    <phoneticPr fontId="1"/>
  </si>
  <si>
    <t>FK</t>
    <phoneticPr fontId="1"/>
  </si>
  <si>
    <t>コード定義</t>
    <rPh sb="3" eb="5">
      <t>テイギ</t>
    </rPh>
    <phoneticPr fontId="1"/>
  </si>
  <si>
    <t>説明</t>
    <rPh sb="0" eb="2">
      <t>セツメイ</t>
    </rPh>
    <phoneticPr fontId="1"/>
  </si>
  <si>
    <t>レートID</t>
    <phoneticPr fontId="1"/>
  </si>
  <si>
    <t>rate_id</t>
    <phoneticPr fontId="1"/>
  </si>
  <si>
    <t>基準日</t>
    <rPh sb="0" eb="3">
      <t>キジュンビ</t>
    </rPh>
    <phoneticPr fontId="1"/>
  </si>
  <si>
    <t>base_date</t>
    <phoneticPr fontId="1"/>
  </si>
  <si>
    <t>通貨コード</t>
    <rPh sb="0" eb="2">
      <t>ツウカ</t>
    </rPh>
    <phoneticPr fontId="1"/>
  </si>
  <si>
    <t>Currency</t>
    <phoneticPr fontId="1"/>
  </si>
  <si>
    <t>currency</t>
    <phoneticPr fontId="1"/>
  </si>
  <si>
    <t>VARCHAR</t>
  </si>
  <si>
    <t>VARCHAR</t>
    <phoneticPr fontId="1"/>
  </si>
  <si>
    <t>INTEGER</t>
    <phoneticPr fontId="1"/>
  </si>
  <si>
    <t>NUMERIC</t>
    <phoneticPr fontId="1"/>
  </si>
  <si>
    <t>TEXT</t>
    <phoneticPr fontId="1"/>
  </si>
  <si>
    <t>TIMESTAMP WITH TIME ZONE</t>
  </si>
  <si>
    <t>TIMESTAMP WITH TIME ZONE</t>
    <phoneticPr fontId="1"/>
  </si>
  <si>
    <t>BOOLEAN</t>
    <phoneticPr fontId="1"/>
  </si>
  <si>
    <t>INET</t>
    <phoneticPr fontId="1"/>
  </si>
  <si>
    <t>JSONB</t>
    <phoneticPr fontId="1"/>
  </si>
  <si>
    <t>桁</t>
    <rPh sb="0" eb="1">
      <t>ケタ</t>
    </rPh>
    <phoneticPr fontId="1"/>
  </si>
  <si>
    <t>SERIAL</t>
    <phoneticPr fontId="1"/>
  </si>
  <si>
    <t>レート区分</t>
    <rPh sb="3" eb="5">
      <t>クブン</t>
    </rPh>
    <phoneticPr fontId="1"/>
  </si>
  <si>
    <t>rate_origin</t>
    <phoneticPr fontId="1"/>
  </si>
  <si>
    <t>RateOrigin</t>
    <phoneticPr fontId="1"/>
  </si>
  <si>
    <t>レート</t>
    <phoneticPr fontId="1"/>
  </si>
  <si>
    <t>7,4</t>
    <phoneticPr fontId="1"/>
  </si>
  <si>
    <t>NOT NULL</t>
    <phoneticPr fontId="1"/>
  </si>
  <si>
    <t>DEFAULT</t>
    <phoneticPr fontId="1"/>
  </si>
  <si>
    <t>#END</t>
    <phoneticPr fontId="1"/>
  </si>
  <si>
    <t>銘柄</t>
    <rPh sb="0" eb="2">
      <t>メイガラ</t>
    </rPh>
    <phoneticPr fontId="1"/>
  </si>
  <si>
    <t>stocks</t>
    <phoneticPr fontId="1"/>
  </si>
  <si>
    <t>配当収入ID</t>
    <rPh sb="0" eb="2">
      <t>ハイトウ</t>
    </rPh>
    <rPh sb="2" eb="4">
      <t>シュウニュウ</t>
    </rPh>
    <phoneticPr fontId="1"/>
  </si>
  <si>
    <t>div_income_id</t>
    <phoneticPr fontId="1"/>
  </si>
  <si>
    <t>受取日</t>
    <rPh sb="0" eb="3">
      <t>ウケトリビ</t>
    </rPh>
    <phoneticPr fontId="1"/>
  </si>
  <si>
    <t>receipt_date</t>
    <phoneticPr fontId="1"/>
  </si>
  <si>
    <t>銘柄ID</t>
    <rPh sb="0" eb="2">
      <t>メイガラ</t>
    </rPh>
    <phoneticPr fontId="1"/>
  </si>
  <si>
    <t>stock_id</t>
    <phoneticPr fontId="1"/>
  </si>
  <si>
    <t>受取金額</t>
    <rPh sb="0" eb="2">
      <t>ウケトリ</t>
    </rPh>
    <rPh sb="2" eb="4">
      <t>キンガク</t>
    </rPh>
    <phoneticPr fontId="1"/>
  </si>
  <si>
    <t>receipt_amount</t>
    <phoneticPr fontId="1"/>
  </si>
  <si>
    <t>受取金額（外貨）</t>
    <rPh sb="0" eb="2">
      <t>ウケトリ</t>
    </rPh>
    <rPh sb="2" eb="4">
      <t>キンガク</t>
    </rPh>
    <rPh sb="5" eb="7">
      <t>ガイカ</t>
    </rPh>
    <phoneticPr fontId="1"/>
  </si>
  <si>
    <t>1株配当額</t>
    <rPh sb="1" eb="2">
      <t>カブ</t>
    </rPh>
    <rPh sb="2" eb="4">
      <t>ハイトウ</t>
    </rPh>
    <rPh sb="4" eb="5">
      <t>ガク</t>
    </rPh>
    <phoneticPr fontId="1"/>
  </si>
  <si>
    <t>保有数</t>
    <rPh sb="0" eb="3">
      <t>ホユウスウ</t>
    </rPh>
    <phoneticPr fontId="1"/>
  </si>
  <si>
    <t>配当金額</t>
    <rPh sb="0" eb="4">
      <t>ハイトウキンガク</t>
    </rPh>
    <phoneticPr fontId="1"/>
  </si>
  <si>
    <t>配当金額（外貨）</t>
    <rPh sb="0" eb="2">
      <t>ハイトウ</t>
    </rPh>
    <rPh sb="2" eb="4">
      <t>キンガク</t>
    </rPh>
    <rPh sb="5" eb="7">
      <t>ガイカ</t>
    </rPh>
    <phoneticPr fontId="1"/>
  </si>
  <si>
    <t>所得税</t>
    <rPh sb="0" eb="3">
      <t>ショトクゼイ</t>
    </rPh>
    <phoneticPr fontId="1"/>
  </si>
  <si>
    <t>地方税</t>
    <rPh sb="0" eb="3">
      <t>チホウゼイ</t>
    </rPh>
    <phoneticPr fontId="1"/>
  </si>
  <si>
    <t>外国源泉徴収税額</t>
    <rPh sb="0" eb="4">
      <t>ガイコクゲンセ</t>
    </rPh>
    <rPh sb="4" eb="6">
      <t>チョウシュウ</t>
    </rPh>
    <rPh sb="6" eb="8">
      <t>ゼイガク</t>
    </rPh>
    <phoneticPr fontId="1"/>
  </si>
  <si>
    <t>外国源泉徴収税額（外貨）</t>
    <rPh sb="0" eb="6">
      <t>ガイコクゲンセ</t>
    </rPh>
    <rPh sb="6" eb="8">
      <t>ゼイガク</t>
    </rPh>
    <rPh sb="9" eb="11">
      <t>ガイカ</t>
    </rPh>
    <phoneticPr fontId="1"/>
  </si>
  <si>
    <t>申告レートID</t>
    <rPh sb="0" eb="2">
      <t>シンコク</t>
    </rPh>
    <phoneticPr fontId="1"/>
  </si>
  <si>
    <t>受取基準レートID</t>
    <rPh sb="0" eb="2">
      <t>ウケトリ</t>
    </rPh>
    <rPh sb="2" eb="4">
      <t>キジュン</t>
    </rPh>
    <phoneticPr fontId="1"/>
  </si>
  <si>
    <t>作成日時</t>
    <rPh sb="0" eb="2">
      <t>サクセイ</t>
    </rPh>
    <rPh sb="2" eb="4">
      <t>ニチジ</t>
    </rPh>
    <phoneticPr fontId="1"/>
  </si>
  <si>
    <t>作成者</t>
    <rPh sb="0" eb="2">
      <t>サクセイ</t>
    </rPh>
    <rPh sb="2" eb="3">
      <t>シャ</t>
    </rPh>
    <phoneticPr fontId="1"/>
  </si>
  <si>
    <t>created_at</t>
    <phoneticPr fontId="1"/>
  </si>
  <si>
    <t>created_by</t>
    <phoneticPr fontId="1"/>
  </si>
  <si>
    <t>receipt_amount_f</t>
    <phoneticPr fontId="1"/>
  </si>
  <si>
    <t>div_unit</t>
    <phoneticPr fontId="1"/>
  </si>
  <si>
    <t>quantity</t>
    <phoneticPr fontId="1"/>
  </si>
  <si>
    <t>div_amount</t>
    <phoneticPr fontId="1"/>
  </si>
  <si>
    <t>div_amount_f</t>
    <phoneticPr fontId="1"/>
  </si>
  <si>
    <t>income_tax</t>
    <phoneticPr fontId="1"/>
  </si>
  <si>
    <t>local_tax</t>
    <phoneticPr fontId="1"/>
  </si>
  <si>
    <t>report_rate_id</t>
    <phoneticPr fontId="1"/>
  </si>
  <si>
    <t>receipt_rate_id</t>
    <phoneticPr fontId="1"/>
  </si>
  <si>
    <t>x</t>
    <phoneticPr fontId="1"/>
  </si>
  <si>
    <t>-</t>
    <phoneticPr fontId="1"/>
  </si>
  <si>
    <t>14,6</t>
    <phoneticPr fontId="1"/>
  </si>
  <si>
    <t>ティッカー</t>
    <phoneticPr fontId="1"/>
  </si>
  <si>
    <t>ステータス</t>
    <phoneticPr fontId="1"/>
  </si>
  <si>
    <t>国</t>
    <rPh sb="0" eb="1">
      <t>クニ</t>
    </rPh>
    <phoneticPr fontId="1"/>
  </si>
  <si>
    <t>市場コード</t>
    <rPh sb="0" eb="2">
      <t>シジョウ</t>
    </rPh>
    <phoneticPr fontId="1"/>
  </si>
  <si>
    <t>銘柄名</t>
    <rPh sb="0" eb="2">
      <t>メイガラ</t>
    </rPh>
    <rPh sb="2" eb="3">
      <t>メイ</t>
    </rPh>
    <phoneticPr fontId="1"/>
  </si>
  <si>
    <t>ETF区分</t>
    <rPh sb="3" eb="5">
      <t>クブン</t>
    </rPh>
    <phoneticPr fontId="1"/>
  </si>
  <si>
    <t>is_etf</t>
    <phoneticPr fontId="1"/>
  </si>
  <si>
    <t>銘柄名（略称）</t>
    <rPh sb="0" eb="2">
      <t>メイガラ</t>
    </rPh>
    <rPh sb="2" eb="3">
      <t>メイ</t>
    </rPh>
    <rPh sb="4" eb="6">
      <t>リャクショウ</t>
    </rPh>
    <phoneticPr fontId="1"/>
  </si>
  <si>
    <t>セクター分類1</t>
    <rPh sb="4" eb="6">
      <t>ブンルイ</t>
    </rPh>
    <phoneticPr fontId="1"/>
  </si>
  <si>
    <t>セクター分類2</t>
    <rPh sb="4" eb="6">
      <t>ブンルイ</t>
    </rPh>
    <phoneticPr fontId="1"/>
  </si>
  <si>
    <t>配当単位取得URL</t>
    <rPh sb="0" eb="2">
      <t>ハイトウ</t>
    </rPh>
    <rPh sb="2" eb="4">
      <t>タンイ</t>
    </rPh>
    <rPh sb="4" eb="6">
      <t>シュトク</t>
    </rPh>
    <phoneticPr fontId="1"/>
  </si>
  <si>
    <t>divunit_site_kind</t>
    <phoneticPr fontId="1"/>
  </si>
  <si>
    <t>配当単位区分</t>
    <rPh sb="0" eb="2">
      <t>ハイトウ</t>
    </rPh>
    <rPh sb="2" eb="4">
      <t>タンイ</t>
    </rPh>
    <rPh sb="4" eb="6">
      <t>クブン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</si>
  <si>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</si>
  <si>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2">
      <t>コウシン</t>
    </rPh>
    <rPh sb="2" eb="3">
      <t>シャ</t>
    </rPh>
    <phoneticPr fontId="1"/>
  </si>
  <si>
    <t>ticker</t>
    <phoneticPr fontId="1"/>
  </si>
  <si>
    <t>stock_name</t>
    <phoneticPr fontId="1"/>
  </si>
  <si>
    <t>stock_abbr_name</t>
    <phoneticPr fontId="1"/>
  </si>
  <si>
    <t>status</t>
    <phoneticPr fontId="1"/>
  </si>
  <si>
    <t>country</t>
    <phoneticPr fontId="1"/>
  </si>
  <si>
    <t>StockStatus</t>
    <phoneticPr fontId="1"/>
  </si>
  <si>
    <t>Country</t>
    <phoneticPr fontId="1"/>
  </si>
  <si>
    <t>market_code</t>
    <phoneticPr fontId="1"/>
  </si>
  <si>
    <t>通貨</t>
    <rPh sb="0" eb="2">
      <t>ツウカ</t>
    </rPh>
    <phoneticPr fontId="1"/>
  </si>
  <si>
    <t>sector_1</t>
    <phoneticPr fontId="1"/>
  </si>
  <si>
    <t>sector_2</t>
    <phoneticPr fontId="1"/>
  </si>
  <si>
    <t>updated_by</t>
    <phoneticPr fontId="1"/>
  </si>
  <si>
    <t>updated_at</t>
    <phoneticPr fontId="1"/>
  </si>
  <si>
    <t>SiteKind</t>
    <phoneticPr fontId="1"/>
  </si>
  <si>
    <t>Xxxx</t>
    <phoneticPr fontId="1"/>
  </si>
  <si>
    <t>MargetSegment</t>
    <phoneticPr fontId="1"/>
  </si>
  <si>
    <t>divunit_referred_url</t>
    <phoneticPr fontId="1"/>
  </si>
  <si>
    <t>foreign_tax</t>
    <phoneticPr fontId="1"/>
  </si>
  <si>
    <t>foreign_tax_f</t>
    <phoneticPr fontId="1"/>
  </si>
  <si>
    <t>資産</t>
    <rPh sb="0" eb="2">
      <t>シサン</t>
    </rPh>
    <phoneticPr fontId="1"/>
  </si>
  <si>
    <t>assets</t>
    <phoneticPr fontId="1"/>
  </si>
  <si>
    <t>負債</t>
    <rPh sb="0" eb="2">
      <t>フサイ</t>
    </rPh>
    <phoneticPr fontId="1"/>
  </si>
  <si>
    <t>liablities</t>
    <phoneticPr fontId="1"/>
  </si>
  <si>
    <t>運用会社</t>
    <rPh sb="0" eb="4">
      <t>ウンヨウガイシャ</t>
    </rPh>
    <phoneticPr fontId="1"/>
  </si>
  <si>
    <t>運用会社ID</t>
    <rPh sb="0" eb="2">
      <t>ウンヨウ</t>
    </rPh>
    <rPh sb="2" eb="4">
      <t>ガイシャ</t>
    </rPh>
    <phoneticPr fontId="1"/>
  </si>
  <si>
    <t>資産ID</t>
    <rPh sb="0" eb="2">
      <t>シサン</t>
    </rPh>
    <phoneticPr fontId="1"/>
  </si>
  <si>
    <t>UNIQUE</t>
    <phoneticPr fontId="1"/>
  </si>
  <si>
    <t>IDX1</t>
    <phoneticPr fontId="1"/>
  </si>
  <si>
    <t>IDX2</t>
    <phoneticPr fontId="1"/>
  </si>
  <si>
    <t>IDX3</t>
  </si>
  <si>
    <t>IDX4</t>
  </si>
  <si>
    <t>IDX5</t>
  </si>
  <si>
    <t>mgmt_company_id</t>
    <phoneticPr fontId="1"/>
  </si>
  <si>
    <t>mgmt_company_class</t>
    <phoneticPr fontId="1"/>
  </si>
  <si>
    <t>運用会社区分</t>
    <rPh sb="0" eb="2">
      <t>ウンヨウ</t>
    </rPh>
    <rPh sb="2" eb="4">
      <t>カイシャ</t>
    </rPh>
    <rPh sb="4" eb="6">
      <t>クブン</t>
    </rPh>
    <phoneticPr fontId="1"/>
  </si>
  <si>
    <t>mgmt_companies</t>
    <phoneticPr fontId="1"/>
  </si>
  <si>
    <t>MgmtCompanyClass</t>
    <phoneticPr fontId="1"/>
  </si>
  <si>
    <t>基準年月</t>
    <rPh sb="0" eb="2">
      <t>キジュン</t>
    </rPh>
    <rPh sb="2" eb="4">
      <t>ネンゲツ</t>
    </rPh>
    <phoneticPr fontId="1"/>
  </si>
  <si>
    <t>金額</t>
    <rPh sb="0" eb="2">
      <t>キンガク</t>
    </rPh>
    <phoneticPr fontId="1"/>
  </si>
  <si>
    <t>備考</t>
    <rPh sb="0" eb="2">
      <t>ビコウ</t>
    </rPh>
    <phoneticPr fontId="1"/>
  </si>
  <si>
    <t>remarks</t>
    <phoneticPr fontId="1"/>
  </si>
  <si>
    <t>asset_id</t>
    <phoneticPr fontId="1"/>
  </si>
  <si>
    <t>amount</t>
    <phoneticPr fontId="1"/>
  </si>
  <si>
    <t>資産クラス</t>
    <rPh sb="0" eb="2">
      <t>シサン</t>
    </rPh>
    <phoneticPr fontId="1"/>
  </si>
  <si>
    <t>asset_class</t>
    <phoneticPr fontId="1"/>
  </si>
  <si>
    <t>AssetClass</t>
    <phoneticPr fontId="1"/>
  </si>
  <si>
    <t>金融機関コード</t>
    <rPh sb="0" eb="2">
      <t>キンユウ</t>
    </rPh>
    <rPh sb="2" eb="4">
      <t>キカン</t>
    </rPh>
    <phoneticPr fontId="1"/>
  </si>
  <si>
    <t>SWIFTコード</t>
    <phoneticPr fontId="1"/>
  </si>
  <si>
    <t>bank_code</t>
    <phoneticPr fontId="1"/>
  </si>
  <si>
    <t>swift_code</t>
    <phoneticPr fontId="1"/>
  </si>
  <si>
    <t>支店コード</t>
    <rPh sb="0" eb="2">
      <t>シテン</t>
    </rPh>
    <phoneticPr fontId="1"/>
  </si>
  <si>
    <t>会社名</t>
    <rPh sb="0" eb="3">
      <t>カイシャメイ</t>
    </rPh>
    <phoneticPr fontId="1"/>
  </si>
  <si>
    <t>会社名カナ</t>
    <rPh sb="0" eb="3">
      <t>カイシャメイ</t>
    </rPh>
    <phoneticPr fontId="1"/>
  </si>
  <si>
    <t>会社名EN</t>
    <rPh sb="0" eb="3">
      <t>カイシャメイ</t>
    </rPh>
    <phoneticPr fontId="1"/>
  </si>
  <si>
    <t>支店名</t>
    <rPh sb="0" eb="3">
      <t>シテンメイ</t>
    </rPh>
    <phoneticPr fontId="1"/>
  </si>
  <si>
    <t>支店名カナ</t>
    <rPh sb="0" eb="3">
      <t>シテンメイ</t>
    </rPh>
    <phoneticPr fontId="1"/>
  </si>
  <si>
    <t>支店名EN</t>
    <rPh sb="0" eb="3">
      <t>シテンメイ</t>
    </rPh>
    <phoneticPr fontId="1"/>
  </si>
  <si>
    <t>company_name</t>
    <phoneticPr fontId="1"/>
  </si>
  <si>
    <t>branch_code</t>
    <phoneticPr fontId="1"/>
  </si>
  <si>
    <t>company_name_kana</t>
    <phoneticPr fontId="1"/>
  </si>
  <si>
    <t>company_name_en</t>
    <phoneticPr fontId="1"/>
  </si>
  <si>
    <t>branch_name</t>
    <phoneticPr fontId="1"/>
  </si>
  <si>
    <t>branch_name_kana</t>
    <phoneticPr fontId="1"/>
  </si>
  <si>
    <t>branch_name_en</t>
    <phoneticPr fontId="1"/>
  </si>
  <si>
    <t>MgmtCompanyStatus</t>
    <phoneticPr fontId="1"/>
  </si>
  <si>
    <t>資産負債区分</t>
    <rPh sb="0" eb="2">
      <t>シサン</t>
    </rPh>
    <rPh sb="2" eb="4">
      <t>フサイ</t>
    </rPh>
    <rPh sb="4" eb="6">
      <t>クブン</t>
    </rPh>
    <phoneticPr fontId="1"/>
  </si>
  <si>
    <t>asset_liab_type</t>
    <phoneticPr fontId="1"/>
  </si>
  <si>
    <t>AssetLiabType</t>
    <phoneticPr fontId="1"/>
  </si>
  <si>
    <t>所有者</t>
    <rPh sb="0" eb="3">
      <t>ショユウシャ</t>
    </rPh>
    <phoneticPr fontId="1"/>
  </si>
  <si>
    <t>所有者ID</t>
    <rPh sb="0" eb="3">
      <t>ショユウシャ</t>
    </rPh>
    <phoneticPr fontId="1"/>
  </si>
  <si>
    <t>owner_id</t>
    <phoneticPr fontId="1"/>
  </si>
  <si>
    <t>owners</t>
    <phoneticPr fontId="1"/>
  </si>
  <si>
    <t>所有者名</t>
    <rPh sb="0" eb="3">
      <t>ショユウシャ</t>
    </rPh>
    <rPh sb="3" eb="4">
      <t>メイ</t>
    </rPh>
    <phoneticPr fontId="1"/>
  </si>
  <si>
    <t>owner_name</t>
    <phoneticPr fontId="1"/>
  </si>
  <si>
    <t>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</si>
</sst>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gu 1M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/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2" borderId="5" xfId="0" applyFont="1" applyFill="1" applyBorder="1" applyAlignment="1">
      <alignment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</cellXfs>
  <cellStyles count="1">
    <cellStyle name="標準" xfId="0" builtinId="0"/>
  </cellStyles>
  <dxfs count="7"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zoomScale="85" zoomScaleNormal="85" workbookViewId="0">
      <selection activeCell="F20" sqref="F20"/>
    </sheetView>
  </sheetViews>
  <sheetFormatPr defaultColWidth="6.5" defaultRowHeight="14.25"/>
  <cols>
    <col min="1" max="1" width="2.125" style="4" customWidth="1"/>
    <col min="2" max="2" width="6.5" style="4"/>
    <col min="3" max="3" width="26.5" style="4" customWidth="1"/>
    <col min="4" max="4" width="25.875" style="4" customWidth="1"/>
    <col min="5" max="5" width="11.375" style="3" customWidth="1"/>
    <col min="6" max="6" width="11.375" style="4" customWidth="1"/>
    <col min="7" max="7" width="19.5" style="4" customWidth="1"/>
    <col min="8" max="16384" width="6.5" style="4"/>
  </cols>
  <sheetData>
    <row r="1" spans="1:6">
      <c r="A1" s="4" t="s">
        <v>0</v>
      </c>
    </row>
    <row r="3" spans="1:6">
      <c r="B3" s="5" t="s">
        <v>1</v>
      </c>
      <c r="C3" s="5" t="s">
        <v>3</v>
      </c>
      <c r="D3" s="5" t="s">
        <v>2</v>
      </c>
      <c r="E3" s="5" t="s">
        <v>5</v>
      </c>
      <c r="F3" s="5" t="s">
        <v>4</v>
      </c>
    </row>
    <row r="4" spans="1:6">
      <c r="B4" s="4">
        <f t="shared" ref="B4:B14" si="0">ROW()-3</f>
        <v>1</v>
      </c>
      <c r="C4" s="4" t="s">
        <v>167</v>
      </c>
      <c r="D4" s="4" t="s">
        <v>170</v>
      </c>
      <c r="E4" s="3" t="s">
        <v>8</v>
      </c>
    </row>
    <row r="5" spans="1:6">
      <c r="B5" s="4">
        <f>ROW()-3</f>
        <v>2</v>
      </c>
      <c r="C5" s="4" t="s">
        <v>47</v>
      </c>
      <c r="D5" s="4" t="s">
        <v>48</v>
      </c>
      <c r="E5" s="3" t="s">
        <v>8</v>
      </c>
    </row>
    <row r="6" spans="1:6">
      <c r="B6" s="4">
        <f t="shared" si="0"/>
        <v>3</v>
      </c>
      <c r="C6" s="4" t="s">
        <v>6</v>
      </c>
      <c r="D6" s="4" t="s">
        <v>10</v>
      </c>
      <c r="E6" s="3" t="s">
        <v>8</v>
      </c>
    </row>
    <row r="7" spans="1:6">
      <c r="B7" s="4">
        <f t="shared" si="0"/>
        <v>4</v>
      </c>
      <c r="C7" s="4" t="s">
        <v>9</v>
      </c>
      <c r="D7" s="4" t="s">
        <v>11</v>
      </c>
      <c r="E7" s="3" t="s">
        <v>12</v>
      </c>
    </row>
    <row r="8" spans="1:6">
      <c r="B8" s="4">
        <f t="shared" si="0"/>
        <v>5</v>
      </c>
      <c r="C8" s="4" t="s">
        <v>118</v>
      </c>
      <c r="D8" s="4" t="s">
        <v>119</v>
      </c>
      <c r="E8" s="3" t="s">
        <v>12</v>
      </c>
    </row>
    <row r="9" spans="1:6">
      <c r="B9" s="4">
        <f t="shared" si="0"/>
        <v>6</v>
      </c>
      <c r="C9" s="4" t="s">
        <v>120</v>
      </c>
      <c r="D9" s="4" t="s">
        <v>121</v>
      </c>
      <c r="E9" s="3" t="s">
        <v>12</v>
      </c>
    </row>
    <row r="10" spans="1:6">
      <c r="B10" s="4">
        <f t="shared" si="0"/>
        <v>7</v>
      </c>
      <c r="C10" s="4" t="s">
        <v>122</v>
      </c>
      <c r="D10" s="4" t="s">
        <v>134</v>
      </c>
      <c r="E10" s="3" t="s">
        <v>8</v>
      </c>
    </row>
    <row r="11" spans="1:6">
      <c r="B11" s="4">
        <f t="shared" si="0"/>
        <v>8</v>
      </c>
    </row>
    <row r="12" spans="1:6">
      <c r="B12" s="4">
        <f t="shared" si="0"/>
        <v>9</v>
      </c>
    </row>
    <row r="13" spans="1:6">
      <c r="B13" s="4">
        <f t="shared" si="0"/>
        <v>10</v>
      </c>
    </row>
    <row r="14" spans="1:6">
      <c r="B14" s="4">
        <f t="shared" si="0"/>
        <v>11</v>
      </c>
    </row>
  </sheetData>
  <phoneticPr fontId="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28A0-2987-4357-B9D1-1A7206EB055D}">
  <dimension ref="A1:T7"/>
  <sheetViews>
    <sheetView showGridLines="0" zoomScale="85" zoomScaleNormal="85" workbookViewId="0">
      <selection activeCell="N20" sqref="A16:N20"/>
    </sheetView>
  </sheetViews>
  <sheetFormatPr defaultRowHeight="14.25"/>
  <cols>
    <col min="1" max="1" width="5.875" style="2" customWidth="1"/>
    <col min="2" max="2" width="29.125" style="2" customWidth="1"/>
    <col min="3" max="3" width="34.25" style="2" customWidth="1"/>
    <col min="4" max="4" width="12.75" style="3" customWidth="1"/>
    <col min="5" max="5" width="10.75" style="3" customWidth="1"/>
    <col min="6" max="6" width="24.75" style="3" customWidth="1"/>
    <col min="7" max="16" width="8.625" style="3" customWidth="1"/>
    <col min="17" max="17" width="37.25" style="2" customWidth="1"/>
    <col min="18" max="18" width="2" style="2" customWidth="1"/>
    <col min="19" max="19" width="32.375" style="2" customWidth="1"/>
    <col min="20" max="16384" width="9" style="2"/>
  </cols>
  <sheetData>
    <row r="1" spans="1:20">
      <c r="A1" s="10" t="s">
        <v>2</v>
      </c>
      <c r="B1" s="11"/>
      <c r="C1" s="14" t="str">
        <f ca="1">_xlfn.XLOOKUP(C2, '01_tables'!D:D, '01_tables'!C:C)</f>
        <v>所有者</v>
      </c>
    </row>
    <row r="2" spans="1:20">
      <c r="A2" s="12"/>
      <c r="B2" s="15"/>
      <c r="C2" s="16" t="str" cm="1">
        <f t="array" aca="1" ref="C2" ca="1">RIGHT(CELL("filename",A1),LEN(CELL("filename",A1))-FIND("]",CELL("filename",A1)))</f>
        <v>owners</v>
      </c>
    </row>
    <row r="3" spans="1:20" ht="85.5" customHeight="1">
      <c r="A3" s="13" t="s">
        <v>19</v>
      </c>
      <c r="B3" s="17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</row>
    <row r="4" spans="1:20">
      <c r="A4" s="7" t="s">
        <v>1</v>
      </c>
      <c r="B4" s="7" t="s">
        <v>13</v>
      </c>
      <c r="C4" s="7" t="s">
        <v>14</v>
      </c>
      <c r="D4" s="7" t="s">
        <v>15</v>
      </c>
      <c r="E4" s="7" t="s">
        <v>37</v>
      </c>
      <c r="F4" s="7" t="s">
        <v>18</v>
      </c>
      <c r="G4" s="7" t="s">
        <v>16</v>
      </c>
      <c r="H4" s="7" t="s">
        <v>17</v>
      </c>
      <c r="I4" s="7" t="s">
        <v>125</v>
      </c>
      <c r="J4" s="7" t="s">
        <v>44</v>
      </c>
      <c r="K4" s="7" t="s">
        <v>45</v>
      </c>
      <c r="L4" s="7" t="s">
        <v>126</v>
      </c>
      <c r="M4" s="7" t="s">
        <v>127</v>
      </c>
      <c r="N4" s="7" t="s">
        <v>128</v>
      </c>
      <c r="O4" s="7" t="s">
        <v>129</v>
      </c>
      <c r="P4" s="7" t="s">
        <v>130</v>
      </c>
      <c r="Q4" s="7" t="s">
        <v>19</v>
      </c>
      <c r="T4" s="2" t="str">
        <f ca="1">"COMMENT ON TABLE dvl." &amp; C2 &amp; " IS '"&amp; C1 &amp; "';"</f>
        <v>COMMENT ON TABLE dvl.owners IS '所有者';</v>
      </c>
    </row>
    <row r="5" spans="1:20">
      <c r="A5" s="8">
        <f>ROW()-4</f>
        <v>1</v>
      </c>
      <c r="B5" s="8" t="s">
        <v>168</v>
      </c>
      <c r="C5" s="8" t="s">
        <v>169</v>
      </c>
      <c r="D5" s="9" t="s">
        <v>29</v>
      </c>
      <c r="E5" s="9" t="s">
        <v>82</v>
      </c>
      <c r="F5" s="9" t="s">
        <v>82</v>
      </c>
      <c r="G5" s="9">
        <v>1</v>
      </c>
      <c r="H5" s="9" t="s">
        <v>82</v>
      </c>
      <c r="I5" s="9" t="s">
        <v>82</v>
      </c>
      <c r="J5" s="9" t="s">
        <v>81</v>
      </c>
      <c r="K5" s="9" t="s">
        <v>82</v>
      </c>
      <c r="L5" s="9" t="s">
        <v>82</v>
      </c>
      <c r="M5" s="9" t="s">
        <v>82</v>
      </c>
      <c r="N5" s="9" t="s">
        <v>82</v>
      </c>
      <c r="O5" s="9" t="s">
        <v>82</v>
      </c>
      <c r="P5" s="9" t="s">
        <v>82</v>
      </c>
      <c r="Q5" s="8"/>
      <c r="S5" s="2" t="str">
        <f>C5&amp;" "&amp;D5&amp;IF(E5="-","","("&amp;E5&amp;")")&amp;","</f>
        <v>owner_id INTEGER,</v>
      </c>
      <c r="T5" s="2" t="str">
        <f ca="1">"COMMENT ON COLUMN dvl." &amp; $C$2 &amp;"." &amp; C5 &amp; " IS '"&amp; B5 &amp; "';"</f>
        <v>COMMENT ON COLUMN dvl.owners.owner_id IS '所有者ID';</v>
      </c>
    </row>
    <row r="6" spans="1:20">
      <c r="A6" s="8">
        <f>ROW()-4</f>
        <v>2</v>
      </c>
      <c r="B6" s="8" t="s">
        <v>171</v>
      </c>
      <c r="C6" s="8" t="s">
        <v>172</v>
      </c>
      <c r="D6" s="9" t="s">
        <v>28</v>
      </c>
      <c r="E6" s="9">
        <v>100</v>
      </c>
      <c r="F6" s="9" t="s">
        <v>82</v>
      </c>
      <c r="G6" s="9" t="s">
        <v>82</v>
      </c>
      <c r="H6" s="9" t="s">
        <v>82</v>
      </c>
      <c r="I6" s="9" t="s">
        <v>82</v>
      </c>
      <c r="J6" s="9" t="s">
        <v>81</v>
      </c>
      <c r="K6" s="9" t="s">
        <v>82</v>
      </c>
      <c r="L6" s="9" t="s">
        <v>82</v>
      </c>
      <c r="M6" s="9" t="s">
        <v>82</v>
      </c>
      <c r="N6" s="9" t="s">
        <v>82</v>
      </c>
      <c r="O6" s="9" t="s">
        <v>82</v>
      </c>
      <c r="P6" s="9" t="s">
        <v>82</v>
      </c>
      <c r="Q6" s="8"/>
      <c r="S6" s="2" t="str">
        <f t="shared" ref="S6" si="0">C6&amp;" "&amp;D6&amp;IF(E6="-","","("&amp;E6&amp;")")&amp;","</f>
        <v>owner_name VARCHAR(100),</v>
      </c>
      <c r="T6" s="2" t="str">
        <f t="shared" ref="T6" ca="1" si="1">"COMMENT ON COLUMN dvl." &amp; $C$2 &amp;"." &amp; C6 &amp; " IS '"&amp; B6 &amp; "';"</f>
        <v>COMMENT ON COLUMN dvl.owners.owner_name IS '所有者名';</v>
      </c>
    </row>
    <row r="7" spans="1:20">
      <c r="A7" s="21" t="s">
        <v>46</v>
      </c>
      <c r="B7" s="21" t="s">
        <v>46</v>
      </c>
      <c r="C7" s="21" t="s">
        <v>46</v>
      </c>
      <c r="D7" s="21" t="s">
        <v>46</v>
      </c>
      <c r="E7" s="21" t="s">
        <v>46</v>
      </c>
      <c r="F7" s="21" t="s">
        <v>46</v>
      </c>
      <c r="G7" s="21" t="s">
        <v>46</v>
      </c>
      <c r="H7" s="21" t="s">
        <v>46</v>
      </c>
      <c r="I7" s="21" t="s">
        <v>46</v>
      </c>
      <c r="J7" s="21" t="s">
        <v>46</v>
      </c>
      <c r="K7" s="21" t="s">
        <v>46</v>
      </c>
      <c r="L7" s="21" t="s">
        <v>46</v>
      </c>
      <c r="M7" s="21" t="s">
        <v>46</v>
      </c>
      <c r="N7" s="21" t="s">
        <v>46</v>
      </c>
      <c r="O7" s="21" t="s">
        <v>46</v>
      </c>
      <c r="P7" s="21" t="s">
        <v>46</v>
      </c>
      <c r="Q7" s="21" t="s">
        <v>46</v>
      </c>
    </row>
  </sheetData>
  <phoneticPr fontId="1"/>
  <conditionalFormatting sqref="A5:P6">
    <cfRule type="expression" dxfId="6" priority="2">
      <formula>A5=""</formula>
    </cfRule>
  </conditionalFormatting>
  <dataValidations count="2">
    <dataValidation type="list" showInputMessage="1" showErrorMessage="1" sqref="D5:D6" xr:uid="{E55F77B8-EEB5-4F65-84E6-C35B9040F141}">
      <formula1>型</formula1>
    </dataValidation>
    <dataValidation type="list" allowBlank="1" showInputMessage="1" showErrorMessage="1" sqref="J5:J6 L5:P6" xr:uid="{0E58351E-8C34-4E70-904C-ED013E6D9E96}">
      <formula1>NOTNULL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F27F-DF8F-4489-B51B-478285E1F251}">
  <dimension ref="A1:T20"/>
  <sheetViews>
    <sheetView showGridLines="0" zoomScale="85" zoomScaleNormal="85" workbookViewId="0">
      <selection activeCell="C43" sqref="C43"/>
    </sheetView>
  </sheetViews>
  <sheetFormatPr defaultRowHeight="14.25" outlineLevelCol="1"/>
  <cols>
    <col min="1" max="1" width="5.875" style="2" customWidth="1"/>
    <col min="2" max="2" width="29.125" style="2" customWidth="1"/>
    <col min="3" max="3" width="34.25" style="2" customWidth="1"/>
    <col min="4" max="4" width="12.75" style="3" customWidth="1"/>
    <col min="5" max="5" width="10.75" style="3" customWidth="1"/>
    <col min="6" max="6" width="24.75" style="3" customWidth="1"/>
    <col min="7" max="11" width="8.625" style="3" customWidth="1"/>
    <col min="12" max="16" width="8.625" style="3" customWidth="1" outlineLevel="1"/>
    <col min="17" max="17" width="37.25" style="2" customWidth="1"/>
    <col min="18" max="18" width="2.25" style="2" customWidth="1"/>
    <col min="19" max="19" width="41" style="2" customWidth="1"/>
    <col min="20" max="16384" width="9" style="2"/>
  </cols>
  <sheetData>
    <row r="1" spans="1:20">
      <c r="A1" s="10" t="s">
        <v>2</v>
      </c>
      <c r="B1" s="11"/>
      <c r="C1" s="14" t="str">
        <f ca="1">_xlfn.XLOOKUP(C2, '01_tables'!D:D, '01_tables'!C:C)</f>
        <v>銘柄</v>
      </c>
    </row>
    <row r="2" spans="1:20">
      <c r="A2" s="12"/>
      <c r="B2" s="15"/>
      <c r="C2" s="16" t="str" cm="1">
        <f t="array" aca="1" ref="C2" ca="1">RIGHT(CELL("filename",A1),LEN(CELL("filename",A1))-FIND("]",CELL("filename",A1)))</f>
        <v>stocks</v>
      </c>
    </row>
    <row r="3" spans="1:20" ht="85.5" customHeight="1">
      <c r="A3" s="13" t="s">
        <v>19</v>
      </c>
      <c r="B3" s="17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</row>
    <row r="4" spans="1:20">
      <c r="A4" s="7" t="s">
        <v>1</v>
      </c>
      <c r="B4" s="7" t="s">
        <v>13</v>
      </c>
      <c r="C4" s="7" t="s">
        <v>14</v>
      </c>
      <c r="D4" s="7" t="s">
        <v>15</v>
      </c>
      <c r="E4" s="7" t="s">
        <v>37</v>
      </c>
      <c r="F4" s="7" t="s">
        <v>18</v>
      </c>
      <c r="G4" s="7" t="s">
        <v>16</v>
      </c>
      <c r="H4" s="7" t="s">
        <v>17</v>
      </c>
      <c r="I4" s="7" t="s">
        <v>125</v>
      </c>
      <c r="J4" s="7" t="s">
        <v>44</v>
      </c>
      <c r="K4" s="7" t="s">
        <v>45</v>
      </c>
      <c r="L4" s="7" t="s">
        <v>126</v>
      </c>
      <c r="M4" s="7" t="s">
        <v>127</v>
      </c>
      <c r="N4" s="7" t="s">
        <v>128</v>
      </c>
      <c r="O4" s="7" t="s">
        <v>129</v>
      </c>
      <c r="P4" s="7" t="s">
        <v>130</v>
      </c>
      <c r="Q4" s="7" t="s">
        <v>19</v>
      </c>
      <c r="T4" s="2" t="str">
        <f ca="1">"COMMENT ON TABLE dvl." &amp; C2 &amp; " IS '"&amp; C1 &amp; "';"</f>
        <v>COMMENT ON TABLE dvl.stocks IS '銘柄';</v>
      </c>
    </row>
    <row r="5" spans="1:20">
      <c r="A5" s="8">
        <f>ROW()-4</f>
        <v>1</v>
      </c>
      <c r="B5" s="8" t="s">
        <v>53</v>
      </c>
      <c r="C5" s="8" t="s">
        <v>54</v>
      </c>
      <c r="D5" s="9" t="s">
        <v>38</v>
      </c>
      <c r="E5" s="9" t="s">
        <v>82</v>
      </c>
      <c r="F5" s="9" t="s">
        <v>82</v>
      </c>
      <c r="G5" s="9">
        <v>1</v>
      </c>
      <c r="H5" s="9" t="s">
        <v>82</v>
      </c>
      <c r="I5" s="9" t="s">
        <v>82</v>
      </c>
      <c r="J5" s="9" t="s">
        <v>81</v>
      </c>
      <c r="K5" s="9" t="s">
        <v>82</v>
      </c>
      <c r="L5" s="9" t="s">
        <v>82</v>
      </c>
      <c r="M5" s="9" t="s">
        <v>82</v>
      </c>
      <c r="N5" s="9" t="s">
        <v>82</v>
      </c>
      <c r="O5" s="9" t="s">
        <v>82</v>
      </c>
      <c r="P5" s="9" t="s">
        <v>82</v>
      </c>
      <c r="Q5" s="8"/>
      <c r="S5" s="2" t="str">
        <f>C5&amp;" "&amp;D5&amp;IF(E5="-","","("&amp;E5&amp;")")&amp;","</f>
        <v>stock_id SERIAL,</v>
      </c>
      <c r="T5" s="2" t="str">
        <f ca="1">"COMMENT ON COLUMN dvl." &amp; $C$2 &amp;"." &amp; C5 &amp; " IS '"&amp; B5 &amp; "';"</f>
        <v>COMMENT ON COLUMN dvl.stocks.stock_id IS '銘柄ID';</v>
      </c>
    </row>
    <row r="6" spans="1:20">
      <c r="A6" s="8">
        <f t="shared" ref="A6:A19" si="0">ROW()-4</f>
        <v>2</v>
      </c>
      <c r="B6" s="8" t="s">
        <v>84</v>
      </c>
      <c r="C6" s="8" t="s">
        <v>99</v>
      </c>
      <c r="D6" s="9" t="s">
        <v>28</v>
      </c>
      <c r="E6" s="9">
        <v>4</v>
      </c>
      <c r="F6" s="9" t="s">
        <v>82</v>
      </c>
      <c r="G6" s="9" t="s">
        <v>82</v>
      </c>
      <c r="H6" s="9" t="s">
        <v>82</v>
      </c>
      <c r="I6" s="9">
        <v>1</v>
      </c>
      <c r="J6" s="9" t="s">
        <v>81</v>
      </c>
      <c r="K6" s="9" t="s">
        <v>82</v>
      </c>
      <c r="L6" s="9" t="s">
        <v>82</v>
      </c>
      <c r="M6" s="9" t="s">
        <v>82</v>
      </c>
      <c r="N6" s="9" t="s">
        <v>82</v>
      </c>
      <c r="O6" s="9" t="s">
        <v>82</v>
      </c>
      <c r="P6" s="9" t="s">
        <v>82</v>
      </c>
      <c r="Q6" s="8"/>
      <c r="S6" s="2" t="str">
        <f t="shared" ref="S6:S19" si="1">C6&amp;" "&amp;D6&amp;IF(E6="-","","("&amp;E6&amp;")")&amp;","</f>
        <v>ticker VARCHAR(4),</v>
      </c>
      <c r="T6" s="2" t="str">
        <f t="shared" ref="T6:T19" ca="1" si="2">"COMMENT ON COLUMN dvl." &amp; $C$2 &amp;"." &amp; C6 &amp; " IS '"&amp; B6 &amp; "';"</f>
        <v>COMMENT ON COLUMN dvl.stocks.ticker IS 'ティッカー';</v>
      </c>
    </row>
    <row r="7" spans="1:20">
      <c r="A7" s="8">
        <f t="shared" si="0"/>
        <v>3</v>
      </c>
      <c r="B7" s="8" t="s">
        <v>88</v>
      </c>
      <c r="C7" s="8" t="s">
        <v>100</v>
      </c>
      <c r="D7" s="9" t="s">
        <v>28</v>
      </c>
      <c r="E7" s="9">
        <v>200</v>
      </c>
      <c r="F7" s="9" t="s">
        <v>82</v>
      </c>
      <c r="G7" s="9" t="s">
        <v>82</v>
      </c>
      <c r="H7" s="9" t="s">
        <v>82</v>
      </c>
      <c r="I7" s="9" t="s">
        <v>82</v>
      </c>
      <c r="J7" s="9" t="s">
        <v>81</v>
      </c>
      <c r="K7" s="9" t="s">
        <v>82</v>
      </c>
      <c r="L7" s="9" t="s">
        <v>82</v>
      </c>
      <c r="M7" s="9" t="s">
        <v>82</v>
      </c>
      <c r="N7" s="9" t="s">
        <v>82</v>
      </c>
      <c r="O7" s="9" t="s">
        <v>82</v>
      </c>
      <c r="P7" s="9" t="s">
        <v>82</v>
      </c>
      <c r="Q7" s="8"/>
      <c r="S7" s="2" t="str">
        <f t="shared" si="1"/>
        <v>stock_name VARCHAR(200),</v>
      </c>
      <c r="T7" s="2" t="str">
        <f t="shared" ca="1" si="2"/>
        <v>COMMENT ON COLUMN dvl.stocks.stock_name IS '銘柄名';</v>
      </c>
    </row>
    <row r="8" spans="1:20">
      <c r="A8" s="8">
        <f t="shared" si="0"/>
        <v>4</v>
      </c>
      <c r="B8" s="8" t="s">
        <v>91</v>
      </c>
      <c r="C8" s="8" t="s">
        <v>101</v>
      </c>
      <c r="D8" s="9" t="s">
        <v>28</v>
      </c>
      <c r="E8" s="9">
        <v>200</v>
      </c>
      <c r="F8" s="9" t="s">
        <v>82</v>
      </c>
      <c r="G8" s="9" t="s">
        <v>82</v>
      </c>
      <c r="H8" s="9" t="s">
        <v>82</v>
      </c>
      <c r="I8" s="9" t="s">
        <v>82</v>
      </c>
      <c r="J8" s="9" t="s">
        <v>82</v>
      </c>
      <c r="K8" s="9" t="s">
        <v>82</v>
      </c>
      <c r="L8" s="9" t="s">
        <v>82</v>
      </c>
      <c r="M8" s="9" t="s">
        <v>82</v>
      </c>
      <c r="N8" s="9" t="s">
        <v>82</v>
      </c>
      <c r="O8" s="9" t="s">
        <v>82</v>
      </c>
      <c r="P8" s="9" t="s">
        <v>82</v>
      </c>
      <c r="Q8" s="8"/>
      <c r="S8" s="2" t="str">
        <f t="shared" si="1"/>
        <v>stock_abbr_name VARCHAR(200),</v>
      </c>
      <c r="T8" s="2" t="str">
        <f t="shared" ca="1" si="2"/>
        <v>COMMENT ON COLUMN dvl.stocks.stock_abbr_name IS '銘柄名（略称）';</v>
      </c>
    </row>
    <row r="9" spans="1:20">
      <c r="A9" s="8">
        <f t="shared" si="0"/>
        <v>5</v>
      </c>
      <c r="B9" s="8" t="s">
        <v>85</v>
      </c>
      <c r="C9" s="8" t="s">
        <v>102</v>
      </c>
      <c r="D9" s="9" t="s">
        <v>28</v>
      </c>
      <c r="E9" s="9">
        <v>1</v>
      </c>
      <c r="F9" s="9" t="s">
        <v>104</v>
      </c>
      <c r="G9" s="9" t="s">
        <v>82</v>
      </c>
      <c r="H9" s="9" t="s">
        <v>82</v>
      </c>
      <c r="I9" s="9" t="s">
        <v>82</v>
      </c>
      <c r="J9" s="9" t="s">
        <v>81</v>
      </c>
      <c r="K9" s="9" t="s">
        <v>82</v>
      </c>
      <c r="L9" s="9" t="s">
        <v>82</v>
      </c>
      <c r="M9" s="9" t="s">
        <v>82</v>
      </c>
      <c r="N9" s="9" t="s">
        <v>82</v>
      </c>
      <c r="O9" s="9" t="s">
        <v>82</v>
      </c>
      <c r="P9" s="9" t="s">
        <v>82</v>
      </c>
      <c r="Q9" s="8"/>
      <c r="S9" s="2" t="str">
        <f t="shared" si="1"/>
        <v>status VARCHAR(1),</v>
      </c>
      <c r="T9" s="2" t="str">
        <f t="shared" ca="1" si="2"/>
        <v>COMMENT ON COLUMN dvl.stocks.status IS 'ステータス';</v>
      </c>
    </row>
    <row r="10" spans="1:20">
      <c r="A10" s="8">
        <f t="shared" si="0"/>
        <v>6</v>
      </c>
      <c r="B10" s="8" t="s">
        <v>86</v>
      </c>
      <c r="C10" s="8" t="s">
        <v>103</v>
      </c>
      <c r="D10" s="9" t="s">
        <v>28</v>
      </c>
      <c r="E10" s="9">
        <v>2</v>
      </c>
      <c r="F10" s="9" t="s">
        <v>105</v>
      </c>
      <c r="G10" s="9" t="s">
        <v>82</v>
      </c>
      <c r="H10" s="9" t="s">
        <v>82</v>
      </c>
      <c r="I10" s="9" t="s">
        <v>82</v>
      </c>
      <c r="J10" s="9" t="s">
        <v>81</v>
      </c>
      <c r="K10" s="9" t="s">
        <v>82</v>
      </c>
      <c r="L10" s="9" t="s">
        <v>82</v>
      </c>
      <c r="M10" s="9" t="s">
        <v>82</v>
      </c>
      <c r="N10" s="9" t="s">
        <v>82</v>
      </c>
      <c r="O10" s="9" t="s">
        <v>82</v>
      </c>
      <c r="P10" s="9" t="s">
        <v>82</v>
      </c>
      <c r="Q10" s="8"/>
      <c r="S10" s="2" t="str">
        <f t="shared" si="1"/>
        <v>country VARCHAR(2),</v>
      </c>
      <c r="T10" s="2" t="str">
        <f t="shared" ca="1" si="2"/>
        <v>COMMENT ON COLUMN dvl.stocks.country IS '国';</v>
      </c>
    </row>
    <row r="11" spans="1:20">
      <c r="A11" s="8">
        <f t="shared" si="0"/>
        <v>7</v>
      </c>
      <c r="B11" s="8" t="s">
        <v>107</v>
      </c>
      <c r="C11" s="8" t="s">
        <v>26</v>
      </c>
      <c r="D11" s="9" t="s">
        <v>28</v>
      </c>
      <c r="E11" s="9">
        <v>3</v>
      </c>
      <c r="F11" s="9" t="s">
        <v>25</v>
      </c>
      <c r="G11" s="9" t="s">
        <v>82</v>
      </c>
      <c r="H11" s="9" t="s">
        <v>82</v>
      </c>
      <c r="I11" s="9" t="s">
        <v>82</v>
      </c>
      <c r="J11" s="9" t="s">
        <v>81</v>
      </c>
      <c r="K11" s="9" t="s">
        <v>82</v>
      </c>
      <c r="L11" s="9" t="s">
        <v>82</v>
      </c>
      <c r="M11" s="9" t="s">
        <v>82</v>
      </c>
      <c r="N11" s="9" t="s">
        <v>82</v>
      </c>
      <c r="O11" s="9" t="s">
        <v>82</v>
      </c>
      <c r="P11" s="9" t="s">
        <v>82</v>
      </c>
      <c r="Q11" s="8"/>
      <c r="S11" s="2" t="str">
        <f t="shared" si="1"/>
        <v>currency VARCHAR(3),</v>
      </c>
      <c r="T11" s="2" t="str">
        <f t="shared" ca="1" si="2"/>
        <v>COMMENT ON COLUMN dvl.stocks.currency IS '通貨';</v>
      </c>
    </row>
    <row r="12" spans="1:20">
      <c r="A12" s="8">
        <f t="shared" si="0"/>
        <v>8</v>
      </c>
      <c r="B12" s="8" t="s">
        <v>87</v>
      </c>
      <c r="C12" s="8" t="s">
        <v>106</v>
      </c>
      <c r="D12" s="9" t="s">
        <v>27</v>
      </c>
      <c r="E12" s="9">
        <v>6</v>
      </c>
      <c r="F12" s="9" t="s">
        <v>114</v>
      </c>
      <c r="G12" s="9" t="s">
        <v>82</v>
      </c>
      <c r="H12" s="9" t="s">
        <v>82</v>
      </c>
      <c r="I12" s="9" t="s">
        <v>82</v>
      </c>
      <c r="J12" s="9" t="s">
        <v>81</v>
      </c>
      <c r="K12" s="9" t="s">
        <v>82</v>
      </c>
      <c r="L12" s="9" t="s">
        <v>82</v>
      </c>
      <c r="M12" s="9" t="s">
        <v>82</v>
      </c>
      <c r="N12" s="9" t="s">
        <v>82</v>
      </c>
      <c r="O12" s="9" t="s">
        <v>82</v>
      </c>
      <c r="P12" s="9" t="s">
        <v>82</v>
      </c>
      <c r="Q12" s="8"/>
      <c r="S12" s="2" t="str">
        <f t="shared" si="1"/>
        <v>market_code VARCHAR(6),</v>
      </c>
      <c r="T12" s="2" t="str">
        <f t="shared" ca="1" si="2"/>
        <v>COMMENT ON COLUMN dvl.stocks.market_code IS '市場コード';</v>
      </c>
    </row>
    <row r="13" spans="1:20">
      <c r="A13" s="8">
        <f t="shared" si="0"/>
        <v>9</v>
      </c>
      <c r="B13" s="8" t="s">
        <v>89</v>
      </c>
      <c r="C13" s="8" t="s">
        <v>90</v>
      </c>
      <c r="D13" s="9" t="s">
        <v>34</v>
      </c>
      <c r="E13" s="9" t="s">
        <v>82</v>
      </c>
      <c r="F13" s="9" t="s">
        <v>82</v>
      </c>
      <c r="G13" s="9" t="s">
        <v>82</v>
      </c>
      <c r="H13" s="9" t="s">
        <v>82</v>
      </c>
      <c r="I13" s="9" t="s">
        <v>82</v>
      </c>
      <c r="J13" s="9" t="s">
        <v>81</v>
      </c>
      <c r="K13" s="9" t="s">
        <v>82</v>
      </c>
      <c r="L13" s="9" t="s">
        <v>82</v>
      </c>
      <c r="M13" s="9" t="s">
        <v>82</v>
      </c>
      <c r="N13" s="9" t="s">
        <v>82</v>
      </c>
      <c r="O13" s="9" t="s">
        <v>82</v>
      </c>
      <c r="P13" s="9" t="s">
        <v>82</v>
      </c>
      <c r="Q13" s="8"/>
      <c r="S13" s="2" t="str">
        <f t="shared" si="1"/>
        <v>is_etf BOOLEAN,</v>
      </c>
      <c r="T13" s="2" t="str">
        <f t="shared" ca="1" si="2"/>
        <v>COMMENT ON COLUMN dvl.stocks.is_etf IS 'ETF区分';</v>
      </c>
    </row>
    <row r="14" spans="1:20">
      <c r="A14" s="8">
        <f t="shared" si="0"/>
        <v>10</v>
      </c>
      <c r="B14" s="8" t="s">
        <v>92</v>
      </c>
      <c r="C14" s="8" t="s">
        <v>108</v>
      </c>
      <c r="D14" s="9" t="s">
        <v>28</v>
      </c>
      <c r="E14" s="9" t="s">
        <v>82</v>
      </c>
      <c r="F14" s="22" t="s">
        <v>113</v>
      </c>
      <c r="G14" s="9" t="s">
        <v>82</v>
      </c>
      <c r="H14" s="9" t="s">
        <v>82</v>
      </c>
      <c r="I14" s="9" t="s">
        <v>82</v>
      </c>
      <c r="J14" s="9" t="s">
        <v>82</v>
      </c>
      <c r="K14" s="9" t="s">
        <v>82</v>
      </c>
      <c r="L14" s="9" t="s">
        <v>82</v>
      </c>
      <c r="M14" s="9" t="s">
        <v>82</v>
      </c>
      <c r="N14" s="9" t="s">
        <v>82</v>
      </c>
      <c r="O14" s="9" t="s">
        <v>82</v>
      </c>
      <c r="P14" s="9" t="s">
        <v>82</v>
      </c>
      <c r="Q14" s="8"/>
      <c r="S14" s="2" t="str">
        <f t="shared" si="1"/>
        <v>sector_1 VARCHAR,</v>
      </c>
      <c r="T14" s="2" t="str">
        <f t="shared" ca="1" si="2"/>
        <v>COMMENT ON COLUMN dvl.stocks.sector_1 IS 'セクター分類1';</v>
      </c>
    </row>
    <row r="15" spans="1:20">
      <c r="A15" s="8">
        <f t="shared" si="0"/>
        <v>11</v>
      </c>
      <c r="B15" s="8" t="s">
        <v>93</v>
      </c>
      <c r="C15" s="8" t="s">
        <v>109</v>
      </c>
      <c r="D15" s="9" t="s">
        <v>28</v>
      </c>
      <c r="E15" s="9" t="s">
        <v>82</v>
      </c>
      <c r="F15" s="22" t="s">
        <v>113</v>
      </c>
      <c r="G15" s="9" t="s">
        <v>82</v>
      </c>
      <c r="H15" s="9" t="s">
        <v>82</v>
      </c>
      <c r="I15" s="9" t="s">
        <v>82</v>
      </c>
      <c r="J15" s="9" t="s">
        <v>82</v>
      </c>
      <c r="K15" s="9" t="s">
        <v>82</v>
      </c>
      <c r="L15" s="9" t="s">
        <v>82</v>
      </c>
      <c r="M15" s="9" t="s">
        <v>82</v>
      </c>
      <c r="N15" s="9" t="s">
        <v>82</v>
      </c>
      <c r="O15" s="9" t="s">
        <v>82</v>
      </c>
      <c r="P15" s="9" t="s">
        <v>82</v>
      </c>
      <c r="Q15" s="8"/>
      <c r="S15" s="2" t="str">
        <f t="shared" si="1"/>
        <v>sector_2 VARCHAR,</v>
      </c>
      <c r="T15" s="2" t="str">
        <f t="shared" ca="1" si="2"/>
        <v>COMMENT ON COLUMN dvl.stocks.sector_2 IS 'セクター分類2';</v>
      </c>
    </row>
    <row r="16" spans="1:20">
      <c r="A16" s="8">
        <f t="shared" si="0"/>
        <v>12</v>
      </c>
      <c r="B16" s="8" t="s">
        <v>96</v>
      </c>
      <c r="C16" s="8" t="s">
        <v>95</v>
      </c>
      <c r="D16" s="9" t="s">
        <v>28</v>
      </c>
      <c r="E16" s="9">
        <v>1</v>
      </c>
      <c r="F16" s="9" t="s">
        <v>112</v>
      </c>
      <c r="G16" s="9" t="s">
        <v>82</v>
      </c>
      <c r="H16" s="9" t="s">
        <v>82</v>
      </c>
      <c r="I16" s="9" t="s">
        <v>82</v>
      </c>
      <c r="J16" s="9" t="s">
        <v>81</v>
      </c>
      <c r="K16" s="9" t="s">
        <v>82</v>
      </c>
      <c r="L16" s="9" t="s">
        <v>82</v>
      </c>
      <c r="M16" s="9" t="s">
        <v>82</v>
      </c>
      <c r="N16" s="9" t="s">
        <v>82</v>
      </c>
      <c r="O16" s="9" t="s">
        <v>82</v>
      </c>
      <c r="P16" s="9" t="s">
        <v>82</v>
      </c>
      <c r="Q16" s="8"/>
      <c r="S16" s="2" t="str">
        <f t="shared" si="1"/>
        <v>divunit_site_kind VARCHAR(1),</v>
      </c>
      <c r="T16" s="2" t="str">
        <f t="shared" ca="1" si="2"/>
        <v>COMMENT ON COLUMN dvl.stocks.divunit_site_kind IS '配当単位区分';</v>
      </c>
    </row>
    <row r="17" spans="1:20">
      <c r="A17" s="8">
        <f t="shared" si="0"/>
        <v>13</v>
      </c>
      <c r="B17" s="8" t="s">
        <v>94</v>
      </c>
      <c r="C17" s="8" t="s">
        <v>115</v>
      </c>
      <c r="D17" s="9" t="s">
        <v>28</v>
      </c>
      <c r="E17" s="9">
        <v>1000</v>
      </c>
      <c r="F17" s="9" t="s">
        <v>82</v>
      </c>
      <c r="G17" s="9" t="s">
        <v>82</v>
      </c>
      <c r="H17" s="9" t="s">
        <v>82</v>
      </c>
      <c r="I17" s="9" t="s">
        <v>82</v>
      </c>
      <c r="J17" s="9" t="s">
        <v>81</v>
      </c>
      <c r="K17" s="9" t="s">
        <v>82</v>
      </c>
      <c r="L17" s="9" t="s">
        <v>82</v>
      </c>
      <c r="M17" s="9" t="s">
        <v>82</v>
      </c>
      <c r="N17" s="9" t="s">
        <v>82</v>
      </c>
      <c r="O17" s="9" t="s">
        <v>82</v>
      </c>
      <c r="P17" s="9" t="s">
        <v>82</v>
      </c>
      <c r="Q17" s="8"/>
      <c r="S17" s="2" t="str">
        <f t="shared" si="1"/>
        <v>divunit_referred_url VARCHAR(1000),</v>
      </c>
      <c r="T17" s="2" t="str">
        <f t="shared" ca="1" si="2"/>
        <v>COMMENT ON COLUMN dvl.stocks.divunit_referred_url IS '配当単位取得URL';</v>
      </c>
    </row>
    <row r="18" spans="1:20">
      <c r="A18" s="8">
        <f t="shared" si="0"/>
        <v>14</v>
      </c>
      <c r="B18" s="8" t="s">
        <v>97</v>
      </c>
      <c r="C18" s="8" t="s">
        <v>111</v>
      </c>
      <c r="D18" s="9" t="s">
        <v>32</v>
      </c>
      <c r="E18" s="9" t="s">
        <v>82</v>
      </c>
      <c r="F18" s="9" t="s">
        <v>82</v>
      </c>
      <c r="G18" s="9" t="s">
        <v>82</v>
      </c>
      <c r="H18" s="9" t="s">
        <v>82</v>
      </c>
      <c r="I18" s="9" t="s">
        <v>82</v>
      </c>
      <c r="J18" s="9" t="s">
        <v>81</v>
      </c>
      <c r="K18" s="9" t="s">
        <v>82</v>
      </c>
      <c r="L18" s="9" t="s">
        <v>82</v>
      </c>
      <c r="M18" s="9" t="s">
        <v>82</v>
      </c>
      <c r="N18" s="9" t="s">
        <v>82</v>
      </c>
      <c r="O18" s="9" t="s">
        <v>82</v>
      </c>
      <c r="P18" s="9" t="s">
        <v>82</v>
      </c>
      <c r="Q18" s="8"/>
      <c r="S18" s="2" t="str">
        <f t="shared" si="1"/>
        <v>updated_at TIMESTAMP WITH TIME ZONE,</v>
      </c>
      <c r="T18" s="2" t="str">
        <f t="shared" ca="1" si="2"/>
        <v>COMMENT ON COLUMN dvl.stocks.updated_at IS '更新日時';</v>
      </c>
    </row>
    <row r="19" spans="1:20">
      <c r="A19" s="8">
        <f t="shared" si="0"/>
        <v>15</v>
      </c>
      <c r="B19" s="8" t="s">
        <v>98</v>
      </c>
      <c r="C19" s="8" t="s">
        <v>110</v>
      </c>
      <c r="D19" s="9" t="s">
        <v>28</v>
      </c>
      <c r="E19" s="9">
        <v>10</v>
      </c>
      <c r="F19" s="9" t="s">
        <v>82</v>
      </c>
      <c r="G19" s="9" t="s">
        <v>82</v>
      </c>
      <c r="H19" s="9" t="s">
        <v>82</v>
      </c>
      <c r="I19" s="9" t="s">
        <v>82</v>
      </c>
      <c r="J19" s="9" t="s">
        <v>81</v>
      </c>
      <c r="K19" s="9" t="s">
        <v>82</v>
      </c>
      <c r="L19" s="9" t="s">
        <v>82</v>
      </c>
      <c r="M19" s="9" t="s">
        <v>82</v>
      </c>
      <c r="N19" s="9" t="s">
        <v>82</v>
      </c>
      <c r="O19" s="9" t="s">
        <v>82</v>
      </c>
      <c r="P19" s="9" t="s">
        <v>82</v>
      </c>
      <c r="Q19" s="8"/>
      <c r="S19" s="2" t="str">
        <f t="shared" si="1"/>
        <v>updated_by VARCHAR(10),</v>
      </c>
      <c r="T19" s="2" t="str">
        <f t="shared" ca="1" si="2"/>
        <v>COMMENT ON COLUMN dvl.stocks.updated_by IS '更新者';</v>
      </c>
    </row>
    <row r="20" spans="1:20">
      <c r="A20" s="21" t="s">
        <v>46</v>
      </c>
      <c r="B20" s="21" t="s">
        <v>46</v>
      </c>
      <c r="C20" s="21" t="s">
        <v>46</v>
      </c>
      <c r="D20" s="21" t="s">
        <v>46</v>
      </c>
      <c r="E20" s="21" t="s">
        <v>46</v>
      </c>
      <c r="F20" s="21" t="s">
        <v>46</v>
      </c>
      <c r="G20" s="21" t="s">
        <v>46</v>
      </c>
      <c r="H20" s="21" t="s">
        <v>46</v>
      </c>
      <c r="I20" s="21" t="s">
        <v>46</v>
      </c>
      <c r="J20" s="21" t="s">
        <v>46</v>
      </c>
      <c r="K20" s="21" t="s">
        <v>46</v>
      </c>
      <c r="L20" s="21" t="s">
        <v>46</v>
      </c>
      <c r="M20" s="21" t="s">
        <v>46</v>
      </c>
      <c r="N20" s="21" t="s">
        <v>46</v>
      </c>
      <c r="O20" s="21" t="s">
        <v>46</v>
      </c>
      <c r="P20" s="21" t="s">
        <v>46</v>
      </c>
      <c r="Q20" s="21" t="s">
        <v>46</v>
      </c>
    </row>
  </sheetData>
  <phoneticPr fontId="1"/>
  <conditionalFormatting sqref="A5:P19">
    <cfRule type="expression" dxfId="5" priority="1">
      <formula>A5=""</formula>
    </cfRule>
  </conditionalFormatting>
  <dataValidations count="2">
    <dataValidation type="list" showInputMessage="1" showErrorMessage="1" sqref="D5:D19" xr:uid="{5F44D5CD-E801-42D8-B21E-714A2149993E}">
      <formula1>型</formula1>
    </dataValidation>
    <dataValidation type="list" allowBlank="1" showInputMessage="1" showErrorMessage="1" sqref="J5:J19 L5:P19" xr:uid="{2DC4C0A9-4D20-4BF0-AB33-2C4C1844B75F}">
      <formula1>NOTNULL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A089-34A4-4056-B606-481619A3BAC7}">
  <dimension ref="A1:T10"/>
  <sheetViews>
    <sheetView showGridLines="0" zoomScale="85" zoomScaleNormal="85" workbookViewId="0">
      <selection activeCell="A4" sqref="A4:XFD4"/>
    </sheetView>
  </sheetViews>
  <sheetFormatPr defaultRowHeight="14.25"/>
  <cols>
    <col min="1" max="1" width="5.875" style="2" customWidth="1"/>
    <col min="2" max="2" width="20.875" style="2" customWidth="1"/>
    <col min="3" max="3" width="34.25" style="2" customWidth="1"/>
    <col min="4" max="4" width="12.75" style="3" customWidth="1"/>
    <col min="5" max="5" width="10.75" style="3" customWidth="1"/>
    <col min="6" max="6" width="26.75" style="3" customWidth="1"/>
    <col min="7" max="16" width="8.625" style="3" customWidth="1"/>
    <col min="17" max="17" width="37.25" style="2" customWidth="1"/>
    <col min="18" max="18" width="2.25" style="2" customWidth="1"/>
    <col min="19" max="19" width="26.875" style="2" customWidth="1"/>
    <col min="20" max="16384" width="9" style="2"/>
  </cols>
  <sheetData>
    <row r="1" spans="1:20">
      <c r="A1" s="10" t="s">
        <v>2</v>
      </c>
      <c r="B1" s="11"/>
      <c r="C1" s="14" t="str">
        <f>_xlfn.XLOOKUP(C2, '01_tables'!D:D, '01_tables'!C:C)</f>
        <v>為替レート</v>
      </c>
    </row>
    <row r="2" spans="1:20">
      <c r="A2" s="12"/>
      <c r="B2" s="15"/>
      <c r="C2" s="16" t="s">
        <v>10</v>
      </c>
    </row>
    <row r="3" spans="1:20" ht="85.5" customHeight="1">
      <c r="A3" s="13" t="s">
        <v>19</v>
      </c>
      <c r="B3" s="17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</row>
    <row r="4" spans="1:20">
      <c r="A4" s="7" t="s">
        <v>1</v>
      </c>
      <c r="B4" s="7" t="s">
        <v>13</v>
      </c>
      <c r="C4" s="7" t="s">
        <v>14</v>
      </c>
      <c r="D4" s="7" t="s">
        <v>15</v>
      </c>
      <c r="E4" s="7" t="s">
        <v>37</v>
      </c>
      <c r="F4" s="7" t="s">
        <v>18</v>
      </c>
      <c r="G4" s="7" t="s">
        <v>16</v>
      </c>
      <c r="H4" s="7" t="s">
        <v>17</v>
      </c>
      <c r="I4" s="7" t="s">
        <v>125</v>
      </c>
      <c r="J4" s="7" t="s">
        <v>44</v>
      </c>
      <c r="K4" s="7" t="s">
        <v>45</v>
      </c>
      <c r="L4" s="7" t="s">
        <v>126</v>
      </c>
      <c r="M4" s="7" t="s">
        <v>127</v>
      </c>
      <c r="N4" s="7" t="s">
        <v>128</v>
      </c>
      <c r="O4" s="7" t="s">
        <v>129</v>
      </c>
      <c r="P4" s="7" t="s">
        <v>130</v>
      </c>
      <c r="Q4" s="7" t="s">
        <v>19</v>
      </c>
      <c r="T4" s="2" t="str">
        <f>"COMMENT ON TABLE dvl." &amp; C2 &amp; " IS '"&amp; C1 &amp; "';"</f>
        <v>COMMENT ON TABLE dvl.exchange_rates IS '為替レート';</v>
      </c>
    </row>
    <row r="5" spans="1:20">
      <c r="A5" s="8">
        <f>ROW()-4</f>
        <v>1</v>
      </c>
      <c r="B5" s="8" t="s">
        <v>20</v>
      </c>
      <c r="C5" s="8" t="s">
        <v>21</v>
      </c>
      <c r="D5" s="9" t="s">
        <v>38</v>
      </c>
      <c r="E5" s="9" t="s">
        <v>82</v>
      </c>
      <c r="F5" s="9" t="s">
        <v>82</v>
      </c>
      <c r="G5" s="9">
        <v>1</v>
      </c>
      <c r="H5" s="9" t="s">
        <v>82</v>
      </c>
      <c r="I5" s="9" t="s">
        <v>82</v>
      </c>
      <c r="J5" s="9" t="s">
        <v>81</v>
      </c>
      <c r="K5" s="9" t="s">
        <v>82</v>
      </c>
      <c r="L5" s="9" t="s">
        <v>82</v>
      </c>
      <c r="M5" s="9" t="s">
        <v>82</v>
      </c>
      <c r="N5" s="9" t="s">
        <v>82</v>
      </c>
      <c r="O5" s="9" t="s">
        <v>82</v>
      </c>
      <c r="P5" s="9" t="s">
        <v>82</v>
      </c>
      <c r="Q5" s="8"/>
      <c r="S5" s="2" t="str">
        <f>C5&amp;" "&amp;D5&amp;IF(E5="-","","("&amp;E5&amp;")")&amp;","</f>
        <v>rate_id SERIAL,</v>
      </c>
      <c r="T5" s="2" t="str">
        <f>"COMMENT ON COLUMN dvl." &amp; $C$2 &amp;"." &amp; C5 &amp; " IS '"&amp; B5 &amp; "';"</f>
        <v>COMMENT ON COLUMN dvl.exchange_rates.rate_id IS 'レートID';</v>
      </c>
    </row>
    <row r="6" spans="1:20">
      <c r="A6" s="8">
        <f>ROW()-4</f>
        <v>2</v>
      </c>
      <c r="B6" s="8" t="s">
        <v>22</v>
      </c>
      <c r="C6" s="8" t="s">
        <v>23</v>
      </c>
      <c r="D6" s="9" t="s">
        <v>33</v>
      </c>
      <c r="E6" s="9" t="s">
        <v>82</v>
      </c>
      <c r="F6" s="9" t="s">
        <v>82</v>
      </c>
      <c r="G6" s="9" t="s">
        <v>82</v>
      </c>
      <c r="H6" s="9" t="s">
        <v>82</v>
      </c>
      <c r="I6" s="9">
        <v>1</v>
      </c>
      <c r="J6" s="9" t="s">
        <v>81</v>
      </c>
      <c r="K6" s="9" t="s">
        <v>82</v>
      </c>
      <c r="L6" s="9" t="s">
        <v>82</v>
      </c>
      <c r="M6" s="9" t="s">
        <v>82</v>
      </c>
      <c r="N6" s="9" t="s">
        <v>82</v>
      </c>
      <c r="O6" s="9" t="s">
        <v>82</v>
      </c>
      <c r="P6" s="9" t="s">
        <v>82</v>
      </c>
      <c r="Q6" s="8"/>
      <c r="S6" s="2" t="str">
        <f t="shared" ref="S6:S9" si="0">C6&amp;" "&amp;D6&amp;IF(E6="-","","("&amp;E6&amp;")")&amp;","</f>
        <v>base_date TIMESTAMP WITH TIME ZONE,</v>
      </c>
      <c r="T6" s="2" t="str">
        <f t="shared" ref="T6:T9" si="1">"COMMENT ON COLUMN dvl." &amp; $C$2 &amp;"." &amp; C6 &amp; " IS '"&amp; B6 &amp; "';"</f>
        <v>COMMENT ON COLUMN dvl.exchange_rates.base_date IS '基準日';</v>
      </c>
    </row>
    <row r="7" spans="1:20">
      <c r="A7" s="8">
        <f>ROW()-4</f>
        <v>3</v>
      </c>
      <c r="B7" s="8" t="s">
        <v>24</v>
      </c>
      <c r="C7" s="8" t="s">
        <v>26</v>
      </c>
      <c r="D7" s="9" t="s">
        <v>28</v>
      </c>
      <c r="E7" s="9">
        <v>3</v>
      </c>
      <c r="F7" s="9" t="s">
        <v>25</v>
      </c>
      <c r="G7" s="9" t="s">
        <v>82</v>
      </c>
      <c r="H7" s="9" t="s">
        <v>82</v>
      </c>
      <c r="I7" s="9" t="s">
        <v>82</v>
      </c>
      <c r="J7" s="9" t="s">
        <v>81</v>
      </c>
      <c r="K7" s="9" t="s">
        <v>82</v>
      </c>
      <c r="L7" s="9" t="s">
        <v>82</v>
      </c>
      <c r="M7" s="9" t="s">
        <v>82</v>
      </c>
      <c r="N7" s="9" t="s">
        <v>82</v>
      </c>
      <c r="O7" s="9" t="s">
        <v>82</v>
      </c>
      <c r="P7" s="9" t="s">
        <v>82</v>
      </c>
      <c r="Q7" s="8"/>
      <c r="S7" s="2" t="str">
        <f t="shared" si="0"/>
        <v>currency VARCHAR(3),</v>
      </c>
      <c r="T7" s="2" t="str">
        <f t="shared" si="1"/>
        <v>COMMENT ON COLUMN dvl.exchange_rates.currency IS '通貨コード';</v>
      </c>
    </row>
    <row r="8" spans="1:20">
      <c r="A8" s="8">
        <f>ROW()-4</f>
        <v>4</v>
      </c>
      <c r="B8" s="8" t="s">
        <v>39</v>
      </c>
      <c r="C8" s="8" t="s">
        <v>40</v>
      </c>
      <c r="D8" s="9" t="s">
        <v>28</v>
      </c>
      <c r="E8" s="9">
        <v>3</v>
      </c>
      <c r="F8" s="9" t="s">
        <v>41</v>
      </c>
      <c r="G8" s="9" t="s">
        <v>82</v>
      </c>
      <c r="H8" s="9" t="s">
        <v>82</v>
      </c>
      <c r="I8" s="9" t="s">
        <v>82</v>
      </c>
      <c r="J8" s="9" t="s">
        <v>81</v>
      </c>
      <c r="K8" s="9" t="s">
        <v>82</v>
      </c>
      <c r="L8" s="9" t="s">
        <v>82</v>
      </c>
      <c r="M8" s="9" t="s">
        <v>82</v>
      </c>
      <c r="N8" s="9" t="s">
        <v>82</v>
      </c>
      <c r="O8" s="9" t="s">
        <v>82</v>
      </c>
      <c r="P8" s="9" t="s">
        <v>82</v>
      </c>
      <c r="Q8" s="8"/>
      <c r="S8" s="2" t="str">
        <f t="shared" si="0"/>
        <v>rate_origin VARCHAR(3),</v>
      </c>
      <c r="T8" s="2" t="str">
        <f t="shared" si="1"/>
        <v>COMMENT ON COLUMN dvl.exchange_rates.rate_origin IS 'レート区分';</v>
      </c>
    </row>
    <row r="9" spans="1:20">
      <c r="A9" s="8">
        <f>ROW()-4</f>
        <v>5</v>
      </c>
      <c r="B9" s="8" t="s">
        <v>42</v>
      </c>
      <c r="C9" s="8" t="s">
        <v>7</v>
      </c>
      <c r="D9" s="9" t="s">
        <v>30</v>
      </c>
      <c r="E9" s="9" t="s">
        <v>43</v>
      </c>
      <c r="F9" s="9" t="s">
        <v>82</v>
      </c>
      <c r="G9" s="9" t="s">
        <v>82</v>
      </c>
      <c r="H9" s="9" t="s">
        <v>82</v>
      </c>
      <c r="I9" s="9" t="s">
        <v>82</v>
      </c>
      <c r="J9" s="9" t="s">
        <v>81</v>
      </c>
      <c r="K9" s="9" t="s">
        <v>82</v>
      </c>
      <c r="L9" s="9" t="s">
        <v>82</v>
      </c>
      <c r="M9" s="9" t="s">
        <v>82</v>
      </c>
      <c r="N9" s="9" t="s">
        <v>82</v>
      </c>
      <c r="O9" s="9" t="s">
        <v>82</v>
      </c>
      <c r="P9" s="9" t="s">
        <v>82</v>
      </c>
      <c r="Q9" s="8"/>
      <c r="S9" s="2" t="str">
        <f t="shared" si="0"/>
        <v>rate NUMERIC(7,4),</v>
      </c>
      <c r="T9" s="2" t="str">
        <f t="shared" si="1"/>
        <v>COMMENT ON COLUMN dvl.exchange_rates.rate IS 'レート';</v>
      </c>
    </row>
    <row r="10" spans="1:20">
      <c r="A10" s="21" t="s">
        <v>46</v>
      </c>
      <c r="B10" s="21" t="s">
        <v>46</v>
      </c>
      <c r="C10" s="21" t="s">
        <v>46</v>
      </c>
      <c r="D10" s="21" t="s">
        <v>46</v>
      </c>
      <c r="E10" s="21" t="s">
        <v>46</v>
      </c>
      <c r="F10" s="21" t="s">
        <v>46</v>
      </c>
      <c r="G10" s="21" t="s">
        <v>46</v>
      </c>
      <c r="H10" s="21" t="s">
        <v>46</v>
      </c>
      <c r="I10" s="21" t="s">
        <v>46</v>
      </c>
      <c r="J10" s="21" t="s">
        <v>46</v>
      </c>
      <c r="K10" s="21" t="s">
        <v>46</v>
      </c>
      <c r="L10" s="21" t="s">
        <v>46</v>
      </c>
      <c r="M10" s="21" t="s">
        <v>46</v>
      </c>
      <c r="N10" s="21" t="s">
        <v>46</v>
      </c>
      <c r="O10" s="21" t="s">
        <v>46</v>
      </c>
      <c r="P10" s="21" t="s">
        <v>46</v>
      </c>
      <c r="Q10" s="21" t="s">
        <v>46</v>
      </c>
    </row>
  </sheetData>
  <phoneticPr fontId="1"/>
  <conditionalFormatting sqref="A5:P9">
    <cfRule type="expression" dxfId="4" priority="1">
      <formula>A5=""</formula>
    </cfRule>
  </conditionalFormatting>
  <dataValidations count="2">
    <dataValidation type="list" showInputMessage="1" showErrorMessage="1" sqref="D5:D9" xr:uid="{21FDD6F0-78C5-496A-BDA3-FD7B7A3D1035}">
      <formula1>型</formula1>
    </dataValidation>
    <dataValidation type="list" allowBlank="1" showInputMessage="1" showErrorMessage="1" sqref="J5:J9 L5:P9" xr:uid="{BB822ADC-68CE-4802-BE15-174F9FABD1A4}">
      <formula1>NOTNULL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F076-32FE-4EE8-902C-48F9F973E49E}">
  <dimension ref="A1:T22"/>
  <sheetViews>
    <sheetView showGridLines="0" zoomScale="85" zoomScaleNormal="85" workbookViewId="0">
      <selection activeCell="A6" sqref="A6"/>
    </sheetView>
  </sheetViews>
  <sheetFormatPr defaultRowHeight="14.25"/>
  <cols>
    <col min="1" max="1" width="5.875" style="2" customWidth="1"/>
    <col min="2" max="2" width="29.125" style="2" customWidth="1"/>
    <col min="3" max="3" width="34.25" style="2" customWidth="1"/>
    <col min="4" max="4" width="12.75" style="3" customWidth="1"/>
    <col min="5" max="5" width="10.75" style="3" customWidth="1"/>
    <col min="6" max="6" width="24.75" style="3" customWidth="1"/>
    <col min="7" max="16" width="8.625" style="3" customWidth="1"/>
    <col min="17" max="17" width="37.25" style="2" customWidth="1"/>
    <col min="18" max="18" width="2" style="2" customWidth="1"/>
    <col min="19" max="19" width="32.375" style="2" customWidth="1"/>
    <col min="20" max="16384" width="9" style="2"/>
  </cols>
  <sheetData>
    <row r="1" spans="1:20">
      <c r="A1" s="10" t="s">
        <v>2</v>
      </c>
      <c r="B1" s="11"/>
      <c r="C1" s="14" t="str">
        <f ca="1">_xlfn.XLOOKUP(C2, '01_tables'!D:D, '01_tables'!C:C)</f>
        <v>配当収入</v>
      </c>
    </row>
    <row r="2" spans="1:20">
      <c r="A2" s="12"/>
      <c r="B2" s="15"/>
      <c r="C2" s="16" t="str" cm="1">
        <f t="array" aca="1" ref="C2" ca="1">RIGHT(CELL("filename",A1),LEN(CELL("filename",A1))-FIND("]",CELL("filename",A1)))</f>
        <v>dividend_incomes</v>
      </c>
    </row>
    <row r="3" spans="1:20" ht="85.5" customHeight="1">
      <c r="A3" s="13" t="s">
        <v>19</v>
      </c>
      <c r="B3" s="17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</row>
    <row r="4" spans="1:20">
      <c r="A4" s="7" t="s">
        <v>1</v>
      </c>
      <c r="B4" s="7" t="s">
        <v>13</v>
      </c>
      <c r="C4" s="7" t="s">
        <v>14</v>
      </c>
      <c r="D4" s="7" t="s">
        <v>15</v>
      </c>
      <c r="E4" s="7" t="s">
        <v>37</v>
      </c>
      <c r="F4" s="7" t="s">
        <v>18</v>
      </c>
      <c r="G4" s="7" t="s">
        <v>16</v>
      </c>
      <c r="H4" s="7" t="s">
        <v>17</v>
      </c>
      <c r="I4" s="7" t="s">
        <v>125</v>
      </c>
      <c r="J4" s="7" t="s">
        <v>44</v>
      </c>
      <c r="K4" s="7" t="s">
        <v>45</v>
      </c>
      <c r="L4" s="7" t="s">
        <v>126</v>
      </c>
      <c r="M4" s="7" t="s">
        <v>127</v>
      </c>
      <c r="N4" s="7" t="s">
        <v>128</v>
      </c>
      <c r="O4" s="7" t="s">
        <v>129</v>
      </c>
      <c r="P4" s="7" t="s">
        <v>130</v>
      </c>
      <c r="Q4" s="7" t="s">
        <v>19</v>
      </c>
      <c r="T4" s="2" t="str">
        <f ca="1">"COMMENT ON TABLE dvl." &amp; C2 &amp; " IS '"&amp; C1 &amp; "';"</f>
        <v>COMMENT ON TABLE dvl.dividend_incomes IS '配当収入';</v>
      </c>
    </row>
    <row r="5" spans="1:20">
      <c r="A5" s="8">
        <f>ROW()-4</f>
        <v>1</v>
      </c>
      <c r="B5" s="8" t="s">
        <v>49</v>
      </c>
      <c r="C5" s="8" t="s">
        <v>50</v>
      </c>
      <c r="D5" s="9" t="s">
        <v>38</v>
      </c>
      <c r="E5" s="9" t="s">
        <v>82</v>
      </c>
      <c r="F5" s="9" t="s">
        <v>82</v>
      </c>
      <c r="G5" s="9">
        <v>1</v>
      </c>
      <c r="H5" s="9" t="s">
        <v>82</v>
      </c>
      <c r="I5" s="9" t="s">
        <v>82</v>
      </c>
      <c r="J5" s="9" t="s">
        <v>81</v>
      </c>
      <c r="K5" s="9" t="s">
        <v>82</v>
      </c>
      <c r="L5" s="9" t="s">
        <v>82</v>
      </c>
      <c r="M5" s="9" t="s">
        <v>82</v>
      </c>
      <c r="N5" s="9" t="s">
        <v>82</v>
      </c>
      <c r="O5" s="9" t="s">
        <v>82</v>
      </c>
      <c r="P5" s="9" t="s">
        <v>82</v>
      </c>
      <c r="Q5" s="8"/>
      <c r="S5" s="2" t="str">
        <f>C5&amp;" "&amp;D5&amp;IF(E5="-","","("&amp;E5&amp;")")&amp;","</f>
        <v>div_income_id SERIAL,</v>
      </c>
      <c r="T5" s="2" t="str">
        <f ca="1">"COMMENT ON COLUMN dvl." &amp; $C$2 &amp;"." &amp; C5 &amp; " IS '"&amp; B5 &amp; "';"</f>
        <v>COMMENT ON COLUMN dvl.dividend_incomes.div_income_id IS '配当収入ID';</v>
      </c>
    </row>
    <row r="6" spans="1:20">
      <c r="A6" s="8">
        <f>ROW()-4</f>
        <v>2</v>
      </c>
      <c r="B6" s="8" t="s">
        <v>53</v>
      </c>
      <c r="C6" s="8" t="s">
        <v>54</v>
      </c>
      <c r="D6" s="9" t="s">
        <v>29</v>
      </c>
      <c r="E6" s="9" t="s">
        <v>82</v>
      </c>
      <c r="F6" s="9" t="s">
        <v>82</v>
      </c>
      <c r="G6" s="9" t="s">
        <v>82</v>
      </c>
      <c r="H6" s="9" t="s">
        <v>81</v>
      </c>
      <c r="I6" s="9" t="s">
        <v>82</v>
      </c>
      <c r="J6" s="9" t="s">
        <v>81</v>
      </c>
      <c r="K6" s="9" t="s">
        <v>82</v>
      </c>
      <c r="L6" s="9" t="s">
        <v>82</v>
      </c>
      <c r="M6" s="9" t="s">
        <v>82</v>
      </c>
      <c r="N6" s="9" t="s">
        <v>82</v>
      </c>
      <c r="O6" s="9" t="s">
        <v>82</v>
      </c>
      <c r="P6" s="9" t="s">
        <v>82</v>
      </c>
      <c r="Q6" s="8"/>
      <c r="S6" s="2" t="str">
        <f>C6&amp;" "&amp;D6&amp;IF(E6="-","","("&amp;E6&amp;")")&amp;","</f>
        <v>stock_id INTEGER,</v>
      </c>
      <c r="T6" s="2" t="str">
        <f ca="1">"COMMENT ON COLUMN dvl." &amp; $C$2 &amp;"." &amp; C6 &amp; " IS '"&amp; B6 &amp; "';"</f>
        <v>COMMENT ON COLUMN dvl.dividend_incomes.stock_id IS '銘柄ID';</v>
      </c>
    </row>
    <row r="7" spans="1:20">
      <c r="A7" s="8">
        <f>ROW()-4</f>
        <v>3</v>
      </c>
      <c r="B7" s="8" t="s">
        <v>51</v>
      </c>
      <c r="C7" s="8" t="s">
        <v>52</v>
      </c>
      <c r="D7" s="9" t="s">
        <v>33</v>
      </c>
      <c r="E7" s="9" t="s">
        <v>82</v>
      </c>
      <c r="F7" s="9" t="s">
        <v>82</v>
      </c>
      <c r="G7" s="9" t="s">
        <v>82</v>
      </c>
      <c r="H7" s="9" t="s">
        <v>82</v>
      </c>
      <c r="I7" s="9" t="s">
        <v>82</v>
      </c>
      <c r="J7" s="9" t="s">
        <v>81</v>
      </c>
      <c r="K7" s="9" t="s">
        <v>82</v>
      </c>
      <c r="L7" s="9" t="s">
        <v>82</v>
      </c>
      <c r="M7" s="9" t="s">
        <v>82</v>
      </c>
      <c r="N7" s="9" t="s">
        <v>82</v>
      </c>
      <c r="O7" s="9" t="s">
        <v>82</v>
      </c>
      <c r="P7" s="9" t="s">
        <v>82</v>
      </c>
      <c r="Q7" s="8"/>
      <c r="S7" s="2" t="str">
        <f t="shared" ref="S7:S10" si="0">C7&amp;" "&amp;D7&amp;IF(E7="-","","("&amp;E7&amp;")")&amp;","</f>
        <v>receipt_date TIMESTAMP WITH TIME ZONE,</v>
      </c>
      <c r="T7" s="2" t="str">
        <f t="shared" ref="T7:T10" ca="1" si="1">"COMMENT ON COLUMN dvl." &amp; $C$2 &amp;"." &amp; C7 &amp; " IS '"&amp; B7 &amp; "';"</f>
        <v>COMMENT ON COLUMN dvl.dividend_incomes.receipt_date IS '受取日';</v>
      </c>
    </row>
    <row r="8" spans="1:20">
      <c r="A8" s="8">
        <f>ROW()-4</f>
        <v>4</v>
      </c>
      <c r="B8" s="8" t="s">
        <v>55</v>
      </c>
      <c r="C8" s="8" t="s">
        <v>56</v>
      </c>
      <c r="D8" s="9" t="s">
        <v>30</v>
      </c>
      <c r="E8" s="9">
        <v>10</v>
      </c>
      <c r="F8" s="9" t="s">
        <v>82</v>
      </c>
      <c r="G8" s="9" t="s">
        <v>82</v>
      </c>
      <c r="H8" s="9" t="s">
        <v>82</v>
      </c>
      <c r="I8" s="9" t="s">
        <v>82</v>
      </c>
      <c r="J8" s="9" t="s">
        <v>81</v>
      </c>
      <c r="K8" s="9" t="s">
        <v>82</v>
      </c>
      <c r="L8" s="9" t="s">
        <v>82</v>
      </c>
      <c r="M8" s="9" t="s">
        <v>82</v>
      </c>
      <c r="N8" s="9" t="s">
        <v>82</v>
      </c>
      <c r="O8" s="9" t="s">
        <v>82</v>
      </c>
      <c r="P8" s="9" t="s">
        <v>82</v>
      </c>
      <c r="Q8" s="8"/>
      <c r="S8" s="2" t="str">
        <f t="shared" si="0"/>
        <v>receipt_amount NUMERIC(10),</v>
      </c>
      <c r="T8" s="2" t="str">
        <f t="shared" ca="1" si="1"/>
        <v>COMMENT ON COLUMN dvl.dividend_incomes.receipt_amount IS '受取金額';</v>
      </c>
    </row>
    <row r="9" spans="1:20">
      <c r="A9" s="8">
        <f>ROW()-4</f>
        <v>5</v>
      </c>
      <c r="B9" s="8" t="s">
        <v>57</v>
      </c>
      <c r="C9" s="8" t="s">
        <v>72</v>
      </c>
      <c r="D9" s="9" t="s">
        <v>30</v>
      </c>
      <c r="E9" s="9" t="s">
        <v>83</v>
      </c>
      <c r="F9" s="9" t="s">
        <v>82</v>
      </c>
      <c r="G9" s="9" t="s">
        <v>82</v>
      </c>
      <c r="H9" s="9" t="s">
        <v>82</v>
      </c>
      <c r="I9" s="9" t="s">
        <v>82</v>
      </c>
      <c r="J9" s="9" t="s">
        <v>82</v>
      </c>
      <c r="K9" s="9" t="s">
        <v>82</v>
      </c>
      <c r="L9" s="9" t="s">
        <v>82</v>
      </c>
      <c r="M9" s="9" t="s">
        <v>82</v>
      </c>
      <c r="N9" s="9" t="s">
        <v>82</v>
      </c>
      <c r="O9" s="9" t="s">
        <v>82</v>
      </c>
      <c r="P9" s="9" t="s">
        <v>82</v>
      </c>
      <c r="Q9" s="8"/>
      <c r="S9" s="2" t="str">
        <f t="shared" si="0"/>
        <v>receipt_amount_f NUMERIC(14,6),</v>
      </c>
      <c r="T9" s="2" t="str">
        <f t="shared" ca="1" si="1"/>
        <v>COMMENT ON COLUMN dvl.dividend_incomes.receipt_amount_f IS '受取金額（外貨）';</v>
      </c>
    </row>
    <row r="10" spans="1:20">
      <c r="A10" s="8">
        <f>ROW()-4</f>
        <v>6</v>
      </c>
      <c r="B10" s="8" t="s">
        <v>58</v>
      </c>
      <c r="C10" s="8" t="s">
        <v>73</v>
      </c>
      <c r="D10" s="9" t="s">
        <v>30</v>
      </c>
      <c r="E10" s="9" t="s">
        <v>83</v>
      </c>
      <c r="F10" s="9" t="s">
        <v>82</v>
      </c>
      <c r="G10" s="9" t="s">
        <v>82</v>
      </c>
      <c r="H10" s="9" t="s">
        <v>82</v>
      </c>
      <c r="I10" s="9" t="s">
        <v>82</v>
      </c>
      <c r="J10" s="9" t="s">
        <v>81</v>
      </c>
      <c r="K10" s="9" t="s">
        <v>82</v>
      </c>
      <c r="L10" s="9" t="s">
        <v>82</v>
      </c>
      <c r="M10" s="9" t="s">
        <v>82</v>
      </c>
      <c r="N10" s="9" t="s">
        <v>82</v>
      </c>
      <c r="O10" s="9" t="s">
        <v>82</v>
      </c>
      <c r="P10" s="9" t="s">
        <v>82</v>
      </c>
      <c r="Q10" s="8"/>
      <c r="S10" s="2" t="str">
        <f t="shared" si="0"/>
        <v>div_unit NUMERIC(14,6),</v>
      </c>
      <c r="T10" s="2" t="str">
        <f t="shared" ca="1" si="1"/>
        <v>COMMENT ON COLUMN dvl.dividend_incomes.div_unit IS '1株配当額';</v>
      </c>
    </row>
    <row r="11" spans="1:20">
      <c r="A11" s="8">
        <f>ROW()-4</f>
        <v>7</v>
      </c>
      <c r="B11" s="8" t="s">
        <v>59</v>
      </c>
      <c r="C11" s="8" t="s">
        <v>74</v>
      </c>
      <c r="D11" s="9" t="s">
        <v>29</v>
      </c>
      <c r="E11" s="9" t="s">
        <v>82</v>
      </c>
      <c r="F11" s="9" t="s">
        <v>82</v>
      </c>
      <c r="G11" s="9" t="s">
        <v>82</v>
      </c>
      <c r="H11" s="9" t="s">
        <v>82</v>
      </c>
      <c r="I11" s="9" t="s">
        <v>82</v>
      </c>
      <c r="J11" s="9" t="s">
        <v>81</v>
      </c>
      <c r="K11" s="9" t="s">
        <v>82</v>
      </c>
      <c r="L11" s="9" t="s">
        <v>82</v>
      </c>
      <c r="M11" s="9" t="s">
        <v>82</v>
      </c>
      <c r="N11" s="9" t="s">
        <v>82</v>
      </c>
      <c r="O11" s="9" t="s">
        <v>82</v>
      </c>
      <c r="P11" s="9" t="s">
        <v>82</v>
      </c>
      <c r="Q11" s="8"/>
      <c r="S11" s="2" t="str">
        <f t="shared" ref="S11:S21" si="2">C11&amp;" "&amp;D11&amp;IF(E11="-","","("&amp;E11&amp;")")&amp;","</f>
        <v>quantity INTEGER,</v>
      </c>
      <c r="T11" s="2" t="str">
        <f t="shared" ref="T11:T21" ca="1" si="3">"COMMENT ON COLUMN dvl." &amp; $C$2 &amp;"." &amp; C11 &amp; " IS '"&amp; B11 &amp; "';"</f>
        <v>COMMENT ON COLUMN dvl.dividend_incomes.quantity IS '保有数';</v>
      </c>
    </row>
    <row r="12" spans="1:20">
      <c r="A12" s="8">
        <f>ROW()-4</f>
        <v>8</v>
      </c>
      <c r="B12" s="8" t="s">
        <v>60</v>
      </c>
      <c r="C12" s="8" t="s">
        <v>75</v>
      </c>
      <c r="D12" s="9" t="s">
        <v>30</v>
      </c>
      <c r="E12" s="9">
        <v>10</v>
      </c>
      <c r="F12" s="9" t="s">
        <v>82</v>
      </c>
      <c r="G12" s="9" t="s">
        <v>82</v>
      </c>
      <c r="H12" s="9" t="s">
        <v>82</v>
      </c>
      <c r="I12" s="9" t="s">
        <v>82</v>
      </c>
      <c r="J12" s="9" t="s">
        <v>81</v>
      </c>
      <c r="K12" s="9" t="s">
        <v>82</v>
      </c>
      <c r="L12" s="9" t="s">
        <v>82</v>
      </c>
      <c r="M12" s="9" t="s">
        <v>82</v>
      </c>
      <c r="N12" s="9" t="s">
        <v>82</v>
      </c>
      <c r="O12" s="9" t="s">
        <v>82</v>
      </c>
      <c r="P12" s="9" t="s">
        <v>82</v>
      </c>
      <c r="Q12" s="8"/>
      <c r="S12" s="2" t="str">
        <f t="shared" si="2"/>
        <v>div_amount NUMERIC(10),</v>
      </c>
      <c r="T12" s="2" t="str">
        <f t="shared" ca="1" si="3"/>
        <v>COMMENT ON COLUMN dvl.dividend_incomes.div_amount IS '配当金額';</v>
      </c>
    </row>
    <row r="13" spans="1:20">
      <c r="A13" s="8">
        <f>ROW()-4</f>
        <v>9</v>
      </c>
      <c r="B13" s="8" t="s">
        <v>61</v>
      </c>
      <c r="C13" s="8" t="s">
        <v>76</v>
      </c>
      <c r="D13" s="9" t="s">
        <v>30</v>
      </c>
      <c r="E13" s="9" t="s">
        <v>83</v>
      </c>
      <c r="F13" s="9" t="s">
        <v>82</v>
      </c>
      <c r="G13" s="9" t="s">
        <v>82</v>
      </c>
      <c r="H13" s="9" t="s">
        <v>82</v>
      </c>
      <c r="I13" s="9" t="s">
        <v>82</v>
      </c>
      <c r="J13" s="9" t="s">
        <v>82</v>
      </c>
      <c r="K13" s="9" t="s">
        <v>82</v>
      </c>
      <c r="L13" s="9" t="s">
        <v>82</v>
      </c>
      <c r="M13" s="9" t="s">
        <v>82</v>
      </c>
      <c r="N13" s="9" t="s">
        <v>82</v>
      </c>
      <c r="O13" s="9" t="s">
        <v>82</v>
      </c>
      <c r="P13" s="9" t="s">
        <v>82</v>
      </c>
      <c r="Q13" s="8"/>
      <c r="S13" s="2" t="str">
        <f t="shared" si="2"/>
        <v>div_amount_f NUMERIC(14,6),</v>
      </c>
      <c r="T13" s="2" t="str">
        <f t="shared" ca="1" si="3"/>
        <v>COMMENT ON COLUMN dvl.dividend_incomes.div_amount_f IS '配当金額（外貨）';</v>
      </c>
    </row>
    <row r="14" spans="1:20">
      <c r="A14" s="8">
        <f>ROW()-4</f>
        <v>10</v>
      </c>
      <c r="B14" s="8" t="s">
        <v>62</v>
      </c>
      <c r="C14" s="8" t="s">
        <v>77</v>
      </c>
      <c r="D14" s="9" t="s">
        <v>30</v>
      </c>
      <c r="E14" s="9">
        <v>10</v>
      </c>
      <c r="F14" s="9" t="s">
        <v>82</v>
      </c>
      <c r="G14" s="9" t="s">
        <v>82</v>
      </c>
      <c r="H14" s="9" t="s">
        <v>82</v>
      </c>
      <c r="I14" s="9" t="s">
        <v>82</v>
      </c>
      <c r="J14" s="9" t="s">
        <v>81</v>
      </c>
      <c r="K14" s="9" t="s">
        <v>82</v>
      </c>
      <c r="L14" s="9" t="s">
        <v>82</v>
      </c>
      <c r="M14" s="9" t="s">
        <v>82</v>
      </c>
      <c r="N14" s="9" t="s">
        <v>82</v>
      </c>
      <c r="O14" s="9" t="s">
        <v>82</v>
      </c>
      <c r="P14" s="9" t="s">
        <v>82</v>
      </c>
      <c r="Q14" s="8"/>
      <c r="S14" s="2" t="str">
        <f t="shared" si="2"/>
        <v>income_tax NUMERIC(10),</v>
      </c>
      <c r="T14" s="2" t="str">
        <f t="shared" ca="1" si="3"/>
        <v>COMMENT ON COLUMN dvl.dividend_incomes.income_tax IS '所得税';</v>
      </c>
    </row>
    <row r="15" spans="1:20">
      <c r="A15" s="8">
        <f>ROW()-4</f>
        <v>11</v>
      </c>
      <c r="B15" s="8" t="s">
        <v>63</v>
      </c>
      <c r="C15" s="8" t="s">
        <v>78</v>
      </c>
      <c r="D15" s="9" t="s">
        <v>30</v>
      </c>
      <c r="E15" s="9">
        <v>10</v>
      </c>
      <c r="F15" s="9" t="s">
        <v>82</v>
      </c>
      <c r="G15" s="9" t="s">
        <v>82</v>
      </c>
      <c r="H15" s="9" t="s">
        <v>82</v>
      </c>
      <c r="I15" s="9" t="s">
        <v>82</v>
      </c>
      <c r="J15" s="9" t="s">
        <v>81</v>
      </c>
      <c r="K15" s="9" t="s">
        <v>82</v>
      </c>
      <c r="L15" s="9" t="s">
        <v>82</v>
      </c>
      <c r="M15" s="9" t="s">
        <v>82</v>
      </c>
      <c r="N15" s="9" t="s">
        <v>82</v>
      </c>
      <c r="O15" s="9" t="s">
        <v>82</v>
      </c>
      <c r="P15" s="9" t="s">
        <v>82</v>
      </c>
      <c r="Q15" s="8"/>
      <c r="S15" s="2" t="str">
        <f t="shared" si="2"/>
        <v>local_tax NUMERIC(10),</v>
      </c>
      <c r="T15" s="2" t="str">
        <f t="shared" ca="1" si="3"/>
        <v>COMMENT ON COLUMN dvl.dividend_incomes.local_tax IS '地方税';</v>
      </c>
    </row>
    <row r="16" spans="1:20">
      <c r="A16" s="8">
        <f>ROW()-4</f>
        <v>12</v>
      </c>
      <c r="B16" s="8" t="s">
        <v>64</v>
      </c>
      <c r="C16" s="8" t="s">
        <v>116</v>
      </c>
      <c r="D16" s="9" t="s">
        <v>30</v>
      </c>
      <c r="E16" s="9">
        <v>10</v>
      </c>
      <c r="F16" s="9" t="s">
        <v>82</v>
      </c>
      <c r="G16" s="9" t="s">
        <v>82</v>
      </c>
      <c r="H16" s="9" t="s">
        <v>82</v>
      </c>
      <c r="I16" s="9" t="s">
        <v>82</v>
      </c>
      <c r="J16" s="9" t="s">
        <v>82</v>
      </c>
      <c r="K16" s="9" t="s">
        <v>82</v>
      </c>
      <c r="L16" s="9" t="s">
        <v>82</v>
      </c>
      <c r="M16" s="9" t="s">
        <v>82</v>
      </c>
      <c r="N16" s="9" t="s">
        <v>82</v>
      </c>
      <c r="O16" s="9" t="s">
        <v>82</v>
      </c>
      <c r="P16" s="9" t="s">
        <v>82</v>
      </c>
      <c r="Q16" s="8"/>
      <c r="S16" s="2" t="str">
        <f t="shared" si="2"/>
        <v>foreign_tax NUMERIC(10),</v>
      </c>
      <c r="T16" s="2" t="str">
        <f t="shared" ca="1" si="3"/>
        <v>COMMENT ON COLUMN dvl.dividend_incomes.foreign_tax IS '外国源泉徴収税額';</v>
      </c>
    </row>
    <row r="17" spans="1:20">
      <c r="A17" s="8">
        <f>ROW()-4</f>
        <v>13</v>
      </c>
      <c r="B17" s="8" t="s">
        <v>65</v>
      </c>
      <c r="C17" s="8" t="s">
        <v>117</v>
      </c>
      <c r="D17" s="9" t="s">
        <v>30</v>
      </c>
      <c r="E17" s="9" t="s">
        <v>83</v>
      </c>
      <c r="F17" s="9" t="s">
        <v>82</v>
      </c>
      <c r="G17" s="9" t="s">
        <v>82</v>
      </c>
      <c r="H17" s="9" t="s">
        <v>82</v>
      </c>
      <c r="I17" s="9" t="s">
        <v>82</v>
      </c>
      <c r="J17" s="9" t="s">
        <v>82</v>
      </c>
      <c r="K17" s="9" t="s">
        <v>82</v>
      </c>
      <c r="L17" s="9" t="s">
        <v>82</v>
      </c>
      <c r="M17" s="9" t="s">
        <v>82</v>
      </c>
      <c r="N17" s="9" t="s">
        <v>82</v>
      </c>
      <c r="O17" s="9" t="s">
        <v>82</v>
      </c>
      <c r="P17" s="9" t="s">
        <v>82</v>
      </c>
      <c r="Q17" s="8"/>
      <c r="S17" s="2" t="str">
        <f t="shared" si="2"/>
        <v>foreign_tax_f NUMERIC(14,6),</v>
      </c>
      <c r="T17" s="2" t="str">
        <f t="shared" ca="1" si="3"/>
        <v>COMMENT ON COLUMN dvl.dividend_incomes.foreign_tax_f IS '外国源泉徴収税額（外貨）';</v>
      </c>
    </row>
    <row r="18" spans="1:20">
      <c r="A18" s="8">
        <f>ROW()-4</f>
        <v>14</v>
      </c>
      <c r="B18" s="8" t="s">
        <v>66</v>
      </c>
      <c r="C18" s="8" t="s">
        <v>79</v>
      </c>
      <c r="D18" s="9" t="s">
        <v>29</v>
      </c>
      <c r="E18" s="9" t="s">
        <v>82</v>
      </c>
      <c r="F18" s="9" t="s">
        <v>82</v>
      </c>
      <c r="G18" s="9" t="s">
        <v>82</v>
      </c>
      <c r="H18" s="9" t="s">
        <v>81</v>
      </c>
      <c r="I18" s="9" t="s">
        <v>82</v>
      </c>
      <c r="J18" s="9" t="s">
        <v>82</v>
      </c>
      <c r="K18" s="9" t="s">
        <v>82</v>
      </c>
      <c r="L18" s="9" t="s">
        <v>82</v>
      </c>
      <c r="M18" s="9" t="s">
        <v>82</v>
      </c>
      <c r="N18" s="9" t="s">
        <v>82</v>
      </c>
      <c r="O18" s="9" t="s">
        <v>82</v>
      </c>
      <c r="P18" s="9" t="s">
        <v>82</v>
      </c>
      <c r="Q18" s="8"/>
      <c r="S18" s="2" t="str">
        <f t="shared" si="2"/>
        <v>report_rate_id INTEGER,</v>
      </c>
      <c r="T18" s="2" t="str">
        <f t="shared" ca="1" si="3"/>
        <v>COMMENT ON COLUMN dvl.dividend_incomes.report_rate_id IS '申告レートID';</v>
      </c>
    </row>
    <row r="19" spans="1:20">
      <c r="A19" s="8">
        <f>ROW()-4</f>
        <v>15</v>
      </c>
      <c r="B19" s="8" t="s">
        <v>67</v>
      </c>
      <c r="C19" s="8" t="s">
        <v>80</v>
      </c>
      <c r="D19" s="9" t="s">
        <v>29</v>
      </c>
      <c r="E19" s="9" t="s">
        <v>82</v>
      </c>
      <c r="F19" s="9" t="s">
        <v>82</v>
      </c>
      <c r="G19" s="9" t="s">
        <v>82</v>
      </c>
      <c r="H19" s="9" t="s">
        <v>81</v>
      </c>
      <c r="I19" s="9" t="s">
        <v>82</v>
      </c>
      <c r="J19" s="9" t="s">
        <v>82</v>
      </c>
      <c r="K19" s="9" t="s">
        <v>82</v>
      </c>
      <c r="L19" s="9" t="s">
        <v>82</v>
      </c>
      <c r="M19" s="9" t="s">
        <v>82</v>
      </c>
      <c r="N19" s="9" t="s">
        <v>82</v>
      </c>
      <c r="O19" s="9" t="s">
        <v>82</v>
      </c>
      <c r="P19" s="9" t="s">
        <v>82</v>
      </c>
      <c r="Q19" s="8"/>
      <c r="S19" s="2" t="str">
        <f t="shared" si="2"/>
        <v>receipt_rate_id INTEGER,</v>
      </c>
      <c r="T19" s="2" t="str">
        <f t="shared" ca="1" si="3"/>
        <v>COMMENT ON COLUMN dvl.dividend_incomes.receipt_rate_id IS '受取基準レートID';</v>
      </c>
    </row>
    <row r="20" spans="1:20">
      <c r="A20" s="8">
        <f>ROW()-4</f>
        <v>16</v>
      </c>
      <c r="B20" s="8" t="s">
        <v>68</v>
      </c>
      <c r="C20" s="8" t="s">
        <v>70</v>
      </c>
      <c r="D20" s="9" t="s">
        <v>33</v>
      </c>
      <c r="E20" s="9" t="s">
        <v>82</v>
      </c>
      <c r="F20" s="9" t="s">
        <v>82</v>
      </c>
      <c r="G20" s="9" t="s">
        <v>82</v>
      </c>
      <c r="H20" s="9" t="s">
        <v>82</v>
      </c>
      <c r="I20" s="9" t="s">
        <v>82</v>
      </c>
      <c r="J20" s="9" t="s">
        <v>81</v>
      </c>
      <c r="K20" s="9" t="s">
        <v>82</v>
      </c>
      <c r="L20" s="9" t="s">
        <v>82</v>
      </c>
      <c r="M20" s="9" t="s">
        <v>82</v>
      </c>
      <c r="N20" s="9" t="s">
        <v>82</v>
      </c>
      <c r="O20" s="9" t="s">
        <v>82</v>
      </c>
      <c r="P20" s="9" t="s">
        <v>82</v>
      </c>
      <c r="Q20" s="8"/>
      <c r="S20" s="2" t="str">
        <f t="shared" si="2"/>
        <v>created_at TIMESTAMP WITH TIME ZONE,</v>
      </c>
      <c r="T20" s="2" t="str">
        <f t="shared" ca="1" si="3"/>
        <v>COMMENT ON COLUMN dvl.dividend_incomes.created_at IS '作成日時';</v>
      </c>
    </row>
    <row r="21" spans="1:20">
      <c r="A21" s="8">
        <f>ROW()-4</f>
        <v>17</v>
      </c>
      <c r="B21" s="8" t="s">
        <v>69</v>
      </c>
      <c r="C21" s="8" t="s">
        <v>71</v>
      </c>
      <c r="D21" s="9" t="s">
        <v>28</v>
      </c>
      <c r="E21" s="9">
        <v>10</v>
      </c>
      <c r="F21" s="9" t="s">
        <v>82</v>
      </c>
      <c r="G21" s="9" t="s">
        <v>82</v>
      </c>
      <c r="H21" s="9" t="s">
        <v>82</v>
      </c>
      <c r="I21" s="9" t="s">
        <v>82</v>
      </c>
      <c r="J21" s="9" t="s">
        <v>81</v>
      </c>
      <c r="K21" s="9" t="s">
        <v>82</v>
      </c>
      <c r="L21" s="9" t="s">
        <v>82</v>
      </c>
      <c r="M21" s="9" t="s">
        <v>82</v>
      </c>
      <c r="N21" s="9" t="s">
        <v>82</v>
      </c>
      <c r="O21" s="9" t="s">
        <v>82</v>
      </c>
      <c r="P21" s="9" t="s">
        <v>82</v>
      </c>
      <c r="Q21" s="8"/>
      <c r="S21" s="2" t="str">
        <f t="shared" si="2"/>
        <v>created_by VARCHAR(10),</v>
      </c>
      <c r="T21" s="2" t="str">
        <f t="shared" ca="1" si="3"/>
        <v>COMMENT ON COLUMN dvl.dividend_incomes.created_by IS '作成者';</v>
      </c>
    </row>
    <row r="22" spans="1:20">
      <c r="A22" s="21" t="s">
        <v>46</v>
      </c>
      <c r="B22" s="21" t="s">
        <v>46</v>
      </c>
      <c r="C22" s="21" t="s">
        <v>46</v>
      </c>
      <c r="D22" s="21" t="s">
        <v>46</v>
      </c>
      <c r="E22" s="21" t="s">
        <v>46</v>
      </c>
      <c r="F22" s="21" t="s">
        <v>46</v>
      </c>
      <c r="G22" s="21" t="s">
        <v>46</v>
      </c>
      <c r="H22" s="21" t="s">
        <v>46</v>
      </c>
      <c r="I22" s="21" t="s">
        <v>46</v>
      </c>
      <c r="J22" s="21" t="s">
        <v>46</v>
      </c>
      <c r="K22" s="21" t="s">
        <v>46</v>
      </c>
      <c r="L22" s="21" t="s">
        <v>46</v>
      </c>
      <c r="M22" s="21" t="s">
        <v>46</v>
      </c>
      <c r="N22" s="21" t="s">
        <v>46</v>
      </c>
      <c r="O22" s="21" t="s">
        <v>46</v>
      </c>
      <c r="P22" s="21" t="s">
        <v>46</v>
      </c>
      <c r="Q22" s="21" t="s">
        <v>46</v>
      </c>
    </row>
  </sheetData>
  <phoneticPr fontId="1"/>
  <conditionalFormatting sqref="A5:P21">
    <cfRule type="expression" dxfId="3" priority="1">
      <formula>A5=""</formula>
    </cfRule>
  </conditionalFormatting>
  <dataValidations count="2">
    <dataValidation type="list" allowBlank="1" showInputMessage="1" showErrorMessage="1" sqref="J5:J21 L5:P21" xr:uid="{7E7E23AA-1D01-4D56-9D08-CDF4280EF219}">
      <formula1>NOTNULL</formula1>
    </dataValidation>
    <dataValidation type="list" showInputMessage="1" showErrorMessage="1" sqref="D5:D21" xr:uid="{070F58EC-56F6-4DF6-B935-6FF973C5BE03}">
      <formula1>型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C06F-9532-4095-AA2C-075DB2FCF0A7}">
  <dimension ref="A1:T19"/>
  <sheetViews>
    <sheetView showGridLines="0" topLeftCell="B1" zoomScale="85" zoomScaleNormal="85" workbookViewId="0">
      <selection activeCell="F14" sqref="C14:F14"/>
    </sheetView>
  </sheetViews>
  <sheetFormatPr defaultRowHeight="14.25"/>
  <cols>
    <col min="1" max="1" width="5.875" style="2" customWidth="1"/>
    <col min="2" max="2" width="29.125" style="2" customWidth="1"/>
    <col min="3" max="3" width="34.25" style="2" customWidth="1"/>
    <col min="4" max="4" width="12.75" style="3" customWidth="1"/>
    <col min="5" max="5" width="10.75" style="3" customWidth="1"/>
    <col min="6" max="6" width="24.75" style="3" customWidth="1"/>
    <col min="7" max="16" width="8.625" style="3" customWidth="1"/>
    <col min="17" max="17" width="37.25" style="2" customWidth="1"/>
    <col min="18" max="18" width="2" style="2" customWidth="1"/>
    <col min="19" max="19" width="32.375" style="2" customWidth="1"/>
    <col min="20" max="16384" width="9" style="2"/>
  </cols>
  <sheetData>
    <row r="1" spans="1:20">
      <c r="A1" s="10" t="s">
        <v>2</v>
      </c>
      <c r="B1" s="11"/>
      <c r="C1" s="14" t="str">
        <f ca="1">_xlfn.XLOOKUP(C2, '01_tables'!D:D, '01_tables'!C:C)</f>
        <v>運用会社</v>
      </c>
    </row>
    <row r="2" spans="1:20">
      <c r="A2" s="12"/>
      <c r="B2" s="15"/>
      <c r="C2" s="16" t="str" cm="1">
        <f t="array" aca="1" ref="C2" ca="1">RIGHT(CELL("filename",A1),LEN(CELL("filename",A1))-FIND("]",CELL("filename",A1)))</f>
        <v>mgmt_companies</v>
      </c>
    </row>
    <row r="3" spans="1:20" ht="85.5" customHeight="1">
      <c r="A3" s="13" t="s">
        <v>19</v>
      </c>
      <c r="B3" s="17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</row>
    <row r="4" spans="1:20">
      <c r="A4" s="7" t="s">
        <v>1</v>
      </c>
      <c r="B4" s="7" t="s">
        <v>13</v>
      </c>
      <c r="C4" s="7" t="s">
        <v>14</v>
      </c>
      <c r="D4" s="7" t="s">
        <v>15</v>
      </c>
      <c r="E4" s="7" t="s">
        <v>37</v>
      </c>
      <c r="F4" s="7" t="s">
        <v>18</v>
      </c>
      <c r="G4" s="7" t="s">
        <v>16</v>
      </c>
      <c r="H4" s="7" t="s">
        <v>17</v>
      </c>
      <c r="I4" s="7" t="s">
        <v>125</v>
      </c>
      <c r="J4" s="7" t="s">
        <v>44</v>
      </c>
      <c r="K4" s="7" t="s">
        <v>45</v>
      </c>
      <c r="L4" s="7" t="s">
        <v>126</v>
      </c>
      <c r="M4" s="7" t="s">
        <v>127</v>
      </c>
      <c r="N4" s="7" t="s">
        <v>128</v>
      </c>
      <c r="O4" s="7" t="s">
        <v>129</v>
      </c>
      <c r="P4" s="7" t="s">
        <v>130</v>
      </c>
      <c r="Q4" s="7" t="s">
        <v>19</v>
      </c>
      <c r="T4" s="2" t="str">
        <f ca="1">"COMMENT ON TABLE dvl." &amp; C2 &amp; " IS '"&amp; C1 &amp; "';"</f>
        <v>COMMENT ON TABLE dvl.mgmt_companies IS '運用会社';</v>
      </c>
    </row>
    <row r="5" spans="1:20">
      <c r="A5" s="8">
        <f>ROW()-4</f>
        <v>1</v>
      </c>
      <c r="B5" s="8" t="s">
        <v>123</v>
      </c>
      <c r="C5" s="8" t="s">
        <v>131</v>
      </c>
      <c r="D5" s="9" t="s">
        <v>29</v>
      </c>
      <c r="E5" s="9" t="s">
        <v>82</v>
      </c>
      <c r="F5" s="9" t="s">
        <v>82</v>
      </c>
      <c r="G5" s="9">
        <v>1</v>
      </c>
      <c r="H5" s="9" t="s">
        <v>82</v>
      </c>
      <c r="I5" s="9" t="s">
        <v>82</v>
      </c>
      <c r="J5" s="9" t="s">
        <v>81</v>
      </c>
      <c r="K5" s="9" t="s">
        <v>82</v>
      </c>
      <c r="L5" s="9" t="s">
        <v>82</v>
      </c>
      <c r="M5" s="9" t="s">
        <v>82</v>
      </c>
      <c r="N5" s="9" t="s">
        <v>82</v>
      </c>
      <c r="O5" s="9" t="s">
        <v>82</v>
      </c>
      <c r="P5" s="9" t="s">
        <v>82</v>
      </c>
      <c r="Q5" s="8"/>
      <c r="S5" s="2" t="str">
        <f>C5&amp;" "&amp;D5&amp;IF(E5="-","","("&amp;E5&amp;")")&amp;","</f>
        <v>mgmt_company_id INTEGER,</v>
      </c>
      <c r="T5" s="2" t="str">
        <f ca="1">"COMMENT ON COLUMN dvl." &amp; $C$2 &amp;"." &amp; C5 &amp; " IS '"&amp; B5 &amp; "';"</f>
        <v>COMMENT ON COLUMN dvl.mgmt_companies.mgmt_company_id IS '運用会社ID';</v>
      </c>
    </row>
    <row r="6" spans="1:20">
      <c r="A6" s="8">
        <f>ROW()-4</f>
        <v>2</v>
      </c>
      <c r="B6" s="8" t="s">
        <v>133</v>
      </c>
      <c r="C6" s="8" t="s">
        <v>132</v>
      </c>
      <c r="D6" s="9" t="s">
        <v>28</v>
      </c>
      <c r="E6" s="9">
        <v>2</v>
      </c>
      <c r="F6" s="9" t="s">
        <v>135</v>
      </c>
      <c r="G6" s="9" t="s">
        <v>82</v>
      </c>
      <c r="H6" s="9" t="s">
        <v>82</v>
      </c>
      <c r="I6" s="9" t="s">
        <v>82</v>
      </c>
      <c r="J6" s="9" t="s">
        <v>81</v>
      </c>
      <c r="K6" s="9" t="s">
        <v>82</v>
      </c>
      <c r="L6" s="9" t="s">
        <v>82</v>
      </c>
      <c r="M6" s="9" t="s">
        <v>82</v>
      </c>
      <c r="N6" s="9" t="s">
        <v>82</v>
      </c>
      <c r="O6" s="9" t="s">
        <v>82</v>
      </c>
      <c r="P6" s="9" t="s">
        <v>82</v>
      </c>
      <c r="Q6" s="8"/>
      <c r="S6" s="2" t="str">
        <f t="shared" ref="S6:S18" si="0">C6&amp;" "&amp;D6&amp;IF(E6="-","","("&amp;E6&amp;")")&amp;","</f>
        <v>mgmt_company_class VARCHAR(2),</v>
      </c>
      <c r="T6" s="2" t="str">
        <f t="shared" ref="T6:T18" ca="1" si="1">"COMMENT ON COLUMN dvl." &amp; $C$2 &amp;"." &amp; C6 &amp; " IS '"&amp; B6 &amp; "';"</f>
        <v>COMMENT ON COLUMN dvl.mgmt_companies.mgmt_company_class IS '運用会社区分';</v>
      </c>
    </row>
    <row r="7" spans="1:20">
      <c r="A7" s="8">
        <f>ROW()-4</f>
        <v>3</v>
      </c>
      <c r="B7" s="8" t="s">
        <v>85</v>
      </c>
      <c r="C7" s="8" t="s">
        <v>102</v>
      </c>
      <c r="D7" s="9" t="s">
        <v>28</v>
      </c>
      <c r="E7" s="9">
        <v>1</v>
      </c>
      <c r="F7" s="9" t="s">
        <v>163</v>
      </c>
      <c r="G7" s="9" t="s">
        <v>82</v>
      </c>
      <c r="H7" s="9" t="s">
        <v>82</v>
      </c>
      <c r="I7" s="9" t="s">
        <v>82</v>
      </c>
      <c r="J7" s="9" t="s">
        <v>81</v>
      </c>
      <c r="K7" s="9" t="s">
        <v>82</v>
      </c>
      <c r="L7" s="9" t="s">
        <v>82</v>
      </c>
      <c r="M7" s="9" t="s">
        <v>82</v>
      </c>
      <c r="N7" s="9" t="s">
        <v>82</v>
      </c>
      <c r="O7" s="9" t="s">
        <v>82</v>
      </c>
      <c r="P7" s="9" t="s">
        <v>82</v>
      </c>
      <c r="Q7" s="8"/>
      <c r="S7" s="2" t="str">
        <f t="shared" ref="S7" si="2">C7&amp;" "&amp;D7&amp;IF(E7="-","","("&amp;E7&amp;")")&amp;","</f>
        <v>status VARCHAR(1),</v>
      </c>
      <c r="T7" s="2" t="str">
        <f t="shared" ref="T7" ca="1" si="3">"COMMENT ON COLUMN dvl." &amp; $C$2 &amp;"." &amp; C7 &amp; " IS '"&amp; B7 &amp; "';"</f>
        <v>COMMENT ON COLUMN dvl.mgmt_companies.status IS 'ステータス';</v>
      </c>
    </row>
    <row r="8" spans="1:20">
      <c r="A8" s="8">
        <f t="shared" ref="A8:A18" si="4">ROW()-4</f>
        <v>4</v>
      </c>
      <c r="B8" s="8" t="s">
        <v>145</v>
      </c>
      <c r="C8" s="8" t="s">
        <v>147</v>
      </c>
      <c r="D8" s="9" t="s">
        <v>28</v>
      </c>
      <c r="E8" s="9">
        <v>4</v>
      </c>
      <c r="F8" s="9" t="s">
        <v>82</v>
      </c>
      <c r="G8" s="9" t="s">
        <v>82</v>
      </c>
      <c r="H8" s="9" t="s">
        <v>82</v>
      </c>
      <c r="I8" s="9">
        <v>1</v>
      </c>
      <c r="J8" s="9" t="s">
        <v>82</v>
      </c>
      <c r="K8" s="9" t="s">
        <v>82</v>
      </c>
      <c r="L8" s="9" t="s">
        <v>82</v>
      </c>
      <c r="M8" s="9" t="s">
        <v>82</v>
      </c>
      <c r="N8" s="9" t="s">
        <v>82</v>
      </c>
      <c r="O8" s="9" t="s">
        <v>82</v>
      </c>
      <c r="P8" s="9" t="s">
        <v>82</v>
      </c>
      <c r="Q8" s="8"/>
      <c r="S8" s="2" t="str">
        <f t="shared" si="0"/>
        <v>bank_code VARCHAR(4),</v>
      </c>
      <c r="T8" s="2" t="str">
        <f t="shared" ca="1" si="1"/>
        <v>COMMENT ON COLUMN dvl.mgmt_companies.bank_code IS '金融機関コード';</v>
      </c>
    </row>
    <row r="9" spans="1:20">
      <c r="A9" s="8">
        <f t="shared" si="4"/>
        <v>5</v>
      </c>
      <c r="B9" s="8" t="s">
        <v>149</v>
      </c>
      <c r="C9" s="8" t="s">
        <v>157</v>
      </c>
      <c r="D9" s="9" t="s">
        <v>28</v>
      </c>
      <c r="E9" s="9">
        <v>3</v>
      </c>
      <c r="F9" s="9" t="s">
        <v>82</v>
      </c>
      <c r="G9" s="9" t="s">
        <v>82</v>
      </c>
      <c r="H9" s="9" t="s">
        <v>82</v>
      </c>
      <c r="I9" s="9">
        <v>1</v>
      </c>
      <c r="J9" s="9" t="s">
        <v>82</v>
      </c>
      <c r="K9" s="9" t="s">
        <v>82</v>
      </c>
      <c r="L9" s="9" t="s">
        <v>82</v>
      </c>
      <c r="M9" s="9" t="s">
        <v>82</v>
      </c>
      <c r="N9" s="9" t="s">
        <v>82</v>
      </c>
      <c r="O9" s="9" t="s">
        <v>82</v>
      </c>
      <c r="P9" s="9" t="s">
        <v>82</v>
      </c>
      <c r="Q9" s="8"/>
      <c r="S9" s="2" t="str">
        <f t="shared" si="0"/>
        <v>branch_code VARCHAR(3),</v>
      </c>
      <c r="T9" s="2" t="str">
        <f t="shared" ca="1" si="1"/>
        <v>COMMENT ON COLUMN dvl.mgmt_companies.branch_code IS '支店コード';</v>
      </c>
    </row>
    <row r="10" spans="1:20">
      <c r="A10" s="8">
        <f t="shared" si="4"/>
        <v>6</v>
      </c>
      <c r="B10" s="8" t="s">
        <v>146</v>
      </c>
      <c r="C10" s="8" t="s">
        <v>148</v>
      </c>
      <c r="D10" s="9" t="s">
        <v>28</v>
      </c>
      <c r="E10" s="9">
        <v>11</v>
      </c>
      <c r="F10" s="9" t="s">
        <v>82</v>
      </c>
      <c r="G10" s="9" t="s">
        <v>82</v>
      </c>
      <c r="H10" s="9" t="s">
        <v>82</v>
      </c>
      <c r="I10" s="9">
        <v>2</v>
      </c>
      <c r="J10" s="9" t="s">
        <v>82</v>
      </c>
      <c r="K10" s="9" t="s">
        <v>82</v>
      </c>
      <c r="L10" s="9" t="s">
        <v>82</v>
      </c>
      <c r="M10" s="9" t="s">
        <v>82</v>
      </c>
      <c r="N10" s="9" t="s">
        <v>82</v>
      </c>
      <c r="O10" s="9" t="s">
        <v>82</v>
      </c>
      <c r="P10" s="9" t="s">
        <v>82</v>
      </c>
      <c r="Q10" s="8"/>
      <c r="S10" s="2" t="str">
        <f t="shared" si="0"/>
        <v>swift_code VARCHAR(11),</v>
      </c>
      <c r="T10" s="2" t="str">
        <f t="shared" ca="1" si="1"/>
        <v>COMMENT ON COLUMN dvl.mgmt_companies.swift_code IS 'SWIFTコード';</v>
      </c>
    </row>
    <row r="11" spans="1:20">
      <c r="A11" s="8">
        <f t="shared" si="4"/>
        <v>7</v>
      </c>
      <c r="B11" s="8" t="s">
        <v>150</v>
      </c>
      <c r="C11" s="8" t="s">
        <v>156</v>
      </c>
      <c r="D11" s="9" t="s">
        <v>28</v>
      </c>
      <c r="E11" s="9">
        <v>100</v>
      </c>
      <c r="F11" s="9" t="s">
        <v>82</v>
      </c>
      <c r="G11" s="9" t="s">
        <v>82</v>
      </c>
      <c r="H11" s="9" t="s">
        <v>82</v>
      </c>
      <c r="I11" s="9" t="s">
        <v>82</v>
      </c>
      <c r="J11" s="9" t="s">
        <v>81</v>
      </c>
      <c r="K11" s="9" t="s">
        <v>82</v>
      </c>
      <c r="L11" s="9" t="s">
        <v>82</v>
      </c>
      <c r="M11" s="9" t="s">
        <v>82</v>
      </c>
      <c r="N11" s="9" t="s">
        <v>82</v>
      </c>
      <c r="O11" s="9" t="s">
        <v>82</v>
      </c>
      <c r="P11" s="9" t="s">
        <v>82</v>
      </c>
      <c r="Q11" s="8"/>
      <c r="S11" s="2" t="str">
        <f t="shared" si="0"/>
        <v>company_name VARCHAR(100),</v>
      </c>
      <c r="T11" s="2" t="str">
        <f t="shared" ca="1" si="1"/>
        <v>COMMENT ON COLUMN dvl.mgmt_companies.company_name IS '会社名';</v>
      </c>
    </row>
    <row r="12" spans="1:20">
      <c r="A12" s="8">
        <f t="shared" si="4"/>
        <v>8</v>
      </c>
      <c r="B12" s="8" t="s">
        <v>151</v>
      </c>
      <c r="C12" s="8" t="s">
        <v>158</v>
      </c>
      <c r="D12" s="9" t="s">
        <v>28</v>
      </c>
      <c r="E12" s="9">
        <v>100</v>
      </c>
      <c r="F12" s="9" t="s">
        <v>82</v>
      </c>
      <c r="G12" s="9" t="s">
        <v>82</v>
      </c>
      <c r="H12" s="9" t="s">
        <v>82</v>
      </c>
      <c r="I12" s="9" t="s">
        <v>82</v>
      </c>
      <c r="J12" s="9" t="s">
        <v>81</v>
      </c>
      <c r="K12" s="9" t="s">
        <v>82</v>
      </c>
      <c r="L12" s="9" t="s">
        <v>82</v>
      </c>
      <c r="M12" s="9" t="s">
        <v>82</v>
      </c>
      <c r="N12" s="9" t="s">
        <v>82</v>
      </c>
      <c r="O12" s="9" t="s">
        <v>82</v>
      </c>
      <c r="P12" s="9" t="s">
        <v>82</v>
      </c>
      <c r="Q12" s="8"/>
      <c r="S12" s="2" t="str">
        <f t="shared" si="0"/>
        <v>company_name_kana VARCHAR(100),</v>
      </c>
      <c r="T12" s="2" t="str">
        <f t="shared" ca="1" si="1"/>
        <v>COMMENT ON COLUMN dvl.mgmt_companies.company_name_kana IS '会社名カナ';</v>
      </c>
    </row>
    <row r="13" spans="1:20">
      <c r="A13" s="8">
        <f t="shared" si="4"/>
        <v>9</v>
      </c>
      <c r="B13" s="8" t="s">
        <v>152</v>
      </c>
      <c r="C13" s="8" t="s">
        <v>159</v>
      </c>
      <c r="D13" s="9" t="s">
        <v>28</v>
      </c>
      <c r="E13" s="9">
        <v>100</v>
      </c>
      <c r="F13" s="9" t="s">
        <v>82</v>
      </c>
      <c r="G13" s="9" t="s">
        <v>82</v>
      </c>
      <c r="H13" s="9" t="s">
        <v>82</v>
      </c>
      <c r="I13" s="9" t="s">
        <v>82</v>
      </c>
      <c r="J13" s="9" t="s">
        <v>81</v>
      </c>
      <c r="K13" s="9" t="s">
        <v>82</v>
      </c>
      <c r="L13" s="9" t="s">
        <v>82</v>
      </c>
      <c r="M13" s="9" t="s">
        <v>82</v>
      </c>
      <c r="N13" s="9" t="s">
        <v>82</v>
      </c>
      <c r="O13" s="9" t="s">
        <v>82</v>
      </c>
      <c r="P13" s="9" t="s">
        <v>82</v>
      </c>
      <c r="Q13" s="8"/>
      <c r="S13" s="2" t="str">
        <f t="shared" si="0"/>
        <v>company_name_en VARCHAR(100),</v>
      </c>
      <c r="T13" s="2" t="str">
        <f t="shared" ca="1" si="1"/>
        <v>COMMENT ON COLUMN dvl.mgmt_companies.company_name_en IS '会社名EN';</v>
      </c>
    </row>
    <row r="14" spans="1:20">
      <c r="A14" s="8">
        <f t="shared" si="4"/>
        <v>10</v>
      </c>
      <c r="B14" s="8" t="s">
        <v>153</v>
      </c>
      <c r="C14" s="8" t="s">
        <v>160</v>
      </c>
      <c r="D14" s="9" t="s">
        <v>28</v>
      </c>
      <c r="E14" s="9">
        <v>100</v>
      </c>
      <c r="F14" s="9" t="s">
        <v>82</v>
      </c>
      <c r="G14" s="9" t="s">
        <v>82</v>
      </c>
      <c r="H14" s="9" t="s">
        <v>82</v>
      </c>
      <c r="I14" s="9" t="s">
        <v>82</v>
      </c>
      <c r="J14" s="9" t="s">
        <v>82</v>
      </c>
      <c r="K14" s="9" t="s">
        <v>82</v>
      </c>
      <c r="L14" s="9" t="s">
        <v>82</v>
      </c>
      <c r="M14" s="9" t="s">
        <v>82</v>
      </c>
      <c r="N14" s="9" t="s">
        <v>82</v>
      </c>
      <c r="O14" s="9" t="s">
        <v>82</v>
      </c>
      <c r="P14" s="9" t="s">
        <v>82</v>
      </c>
      <c r="Q14" s="8"/>
      <c r="S14" s="2" t="str">
        <f t="shared" si="0"/>
        <v>branch_name VARCHAR(100),</v>
      </c>
      <c r="T14" s="2" t="str">
        <f t="shared" ca="1" si="1"/>
        <v>COMMENT ON COLUMN dvl.mgmt_companies.branch_name IS '支店名';</v>
      </c>
    </row>
    <row r="15" spans="1:20">
      <c r="A15" s="8">
        <f t="shared" si="4"/>
        <v>11</v>
      </c>
      <c r="B15" s="8" t="s">
        <v>154</v>
      </c>
      <c r="C15" s="8" t="s">
        <v>161</v>
      </c>
      <c r="D15" s="9" t="s">
        <v>28</v>
      </c>
      <c r="E15" s="9">
        <v>100</v>
      </c>
      <c r="F15" s="9" t="s">
        <v>82</v>
      </c>
      <c r="G15" s="9" t="s">
        <v>82</v>
      </c>
      <c r="H15" s="9" t="s">
        <v>82</v>
      </c>
      <c r="I15" s="9" t="s">
        <v>82</v>
      </c>
      <c r="J15" s="9" t="s">
        <v>82</v>
      </c>
      <c r="K15" s="9" t="s">
        <v>82</v>
      </c>
      <c r="L15" s="9" t="s">
        <v>82</v>
      </c>
      <c r="M15" s="9" t="s">
        <v>82</v>
      </c>
      <c r="N15" s="9" t="s">
        <v>82</v>
      </c>
      <c r="O15" s="9" t="s">
        <v>82</v>
      </c>
      <c r="P15" s="9" t="s">
        <v>82</v>
      </c>
      <c r="Q15" s="8"/>
      <c r="S15" s="2" t="str">
        <f t="shared" si="0"/>
        <v>branch_name_kana VARCHAR(100),</v>
      </c>
      <c r="T15" s="2" t="str">
        <f t="shared" ca="1" si="1"/>
        <v>COMMENT ON COLUMN dvl.mgmt_companies.branch_name_kana IS '支店名カナ';</v>
      </c>
    </row>
    <row r="16" spans="1:20">
      <c r="A16" s="8">
        <f t="shared" si="4"/>
        <v>12</v>
      </c>
      <c r="B16" s="8" t="s">
        <v>155</v>
      </c>
      <c r="C16" s="8" t="s">
        <v>162</v>
      </c>
      <c r="D16" s="9" t="s">
        <v>28</v>
      </c>
      <c r="E16" s="9">
        <v>100</v>
      </c>
      <c r="F16" s="9" t="s">
        <v>82</v>
      </c>
      <c r="G16" s="9" t="s">
        <v>82</v>
      </c>
      <c r="H16" s="9" t="s">
        <v>82</v>
      </c>
      <c r="I16" s="9" t="s">
        <v>82</v>
      </c>
      <c r="J16" s="9" t="s">
        <v>82</v>
      </c>
      <c r="K16" s="9" t="s">
        <v>82</v>
      </c>
      <c r="L16" s="9" t="s">
        <v>82</v>
      </c>
      <c r="M16" s="9" t="s">
        <v>82</v>
      </c>
      <c r="N16" s="9" t="s">
        <v>82</v>
      </c>
      <c r="O16" s="9" t="s">
        <v>82</v>
      </c>
      <c r="P16" s="9" t="s">
        <v>82</v>
      </c>
      <c r="Q16" s="8"/>
      <c r="S16" s="2" t="str">
        <f t="shared" si="0"/>
        <v>branch_name_en VARCHAR(100),</v>
      </c>
      <c r="T16" s="2" t="str">
        <f t="shared" ca="1" si="1"/>
        <v>COMMENT ON COLUMN dvl.mgmt_companies.branch_name_en IS '支店名EN';</v>
      </c>
    </row>
    <row r="17" spans="1:20">
      <c r="A17" s="8">
        <f t="shared" si="4"/>
        <v>13</v>
      </c>
      <c r="B17" s="8" t="s">
        <v>97</v>
      </c>
      <c r="C17" s="8" t="s">
        <v>111</v>
      </c>
      <c r="D17" s="9" t="s">
        <v>32</v>
      </c>
      <c r="E17" s="9" t="s">
        <v>82</v>
      </c>
      <c r="F17" s="9" t="s">
        <v>82</v>
      </c>
      <c r="G17" s="9" t="s">
        <v>82</v>
      </c>
      <c r="H17" s="9" t="s">
        <v>82</v>
      </c>
      <c r="I17" s="9" t="s">
        <v>82</v>
      </c>
      <c r="J17" s="9" t="s">
        <v>81</v>
      </c>
      <c r="K17" s="9" t="s">
        <v>82</v>
      </c>
      <c r="L17" s="9" t="s">
        <v>82</v>
      </c>
      <c r="M17" s="9" t="s">
        <v>82</v>
      </c>
      <c r="N17" s="9" t="s">
        <v>82</v>
      </c>
      <c r="O17" s="9" t="s">
        <v>82</v>
      </c>
      <c r="P17" s="9" t="s">
        <v>82</v>
      </c>
      <c r="Q17" s="8"/>
      <c r="S17" s="2" t="str">
        <f t="shared" si="0"/>
        <v>updated_at TIMESTAMP WITH TIME ZONE,</v>
      </c>
      <c r="T17" s="2" t="str">
        <f t="shared" ca="1" si="1"/>
        <v>COMMENT ON COLUMN dvl.mgmt_companies.updated_at IS '更新日時';</v>
      </c>
    </row>
    <row r="18" spans="1:20">
      <c r="A18" s="8">
        <f t="shared" si="4"/>
        <v>14</v>
      </c>
      <c r="B18" s="8" t="s">
        <v>98</v>
      </c>
      <c r="C18" s="8" t="s">
        <v>110</v>
      </c>
      <c r="D18" s="9" t="s">
        <v>28</v>
      </c>
      <c r="E18" s="9">
        <v>10</v>
      </c>
      <c r="F18" s="9" t="s">
        <v>82</v>
      </c>
      <c r="G18" s="9" t="s">
        <v>82</v>
      </c>
      <c r="H18" s="9" t="s">
        <v>82</v>
      </c>
      <c r="I18" s="9" t="s">
        <v>82</v>
      </c>
      <c r="J18" s="9" t="s">
        <v>81</v>
      </c>
      <c r="K18" s="9" t="s">
        <v>82</v>
      </c>
      <c r="L18" s="9" t="s">
        <v>82</v>
      </c>
      <c r="M18" s="9" t="s">
        <v>82</v>
      </c>
      <c r="N18" s="9" t="s">
        <v>82</v>
      </c>
      <c r="O18" s="9" t="s">
        <v>82</v>
      </c>
      <c r="P18" s="9" t="s">
        <v>82</v>
      </c>
      <c r="Q18" s="8"/>
      <c r="S18" s="2" t="str">
        <f t="shared" si="0"/>
        <v>updated_by VARCHAR(10),</v>
      </c>
      <c r="T18" s="2" t="str">
        <f t="shared" ca="1" si="1"/>
        <v>COMMENT ON COLUMN dvl.mgmt_companies.updated_by IS '更新者';</v>
      </c>
    </row>
    <row r="19" spans="1:20">
      <c r="A19" s="21" t="s">
        <v>46</v>
      </c>
      <c r="B19" s="21" t="s">
        <v>46</v>
      </c>
      <c r="C19" s="21" t="s">
        <v>46</v>
      </c>
      <c r="D19" s="21" t="s">
        <v>46</v>
      </c>
      <c r="E19" s="21" t="s">
        <v>46</v>
      </c>
      <c r="F19" s="21" t="s">
        <v>46</v>
      </c>
      <c r="G19" s="21" t="s">
        <v>46</v>
      </c>
      <c r="H19" s="21" t="s">
        <v>46</v>
      </c>
      <c r="I19" s="21" t="s">
        <v>46</v>
      </c>
      <c r="J19" s="21" t="s">
        <v>46</v>
      </c>
      <c r="K19" s="21" t="s">
        <v>46</v>
      </c>
      <c r="L19" s="21" t="s">
        <v>46</v>
      </c>
      <c r="M19" s="21" t="s">
        <v>46</v>
      </c>
      <c r="N19" s="21" t="s">
        <v>46</v>
      </c>
      <c r="O19" s="21" t="s">
        <v>46</v>
      </c>
      <c r="P19" s="21" t="s">
        <v>46</v>
      </c>
      <c r="Q19" s="21" t="s">
        <v>46</v>
      </c>
    </row>
  </sheetData>
  <phoneticPr fontId="1"/>
  <conditionalFormatting sqref="A17:C18 A5:P16">
    <cfRule type="expression" dxfId="2" priority="2">
      <formula>A5=""</formula>
    </cfRule>
  </conditionalFormatting>
  <conditionalFormatting sqref="D17:P18">
    <cfRule type="expression" dxfId="1" priority="1">
      <formula>D17=""</formula>
    </cfRule>
  </conditionalFormatting>
  <dataValidations count="2">
    <dataValidation type="list" allowBlank="1" showInputMessage="1" showErrorMessage="1" sqref="J5:J7 J11:J13 J17:J18 L5:P18" xr:uid="{D9910BCA-3CB0-406A-A129-F81207B5B340}">
      <formula1>NOTNULL</formula1>
    </dataValidation>
    <dataValidation type="list" showInputMessage="1" showErrorMessage="1" sqref="D5:D18" xr:uid="{85678261-4170-43EF-AD9E-61879584BA13}">
      <formula1>型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03C6-EB7B-4C84-B623-E6AF20DE4162}">
  <dimension ref="A1:T13"/>
  <sheetViews>
    <sheetView showGridLines="0" tabSelected="1" zoomScale="85" zoomScaleNormal="85" workbookViewId="0">
      <selection activeCell="I8" sqref="I8"/>
    </sheetView>
  </sheetViews>
  <sheetFormatPr defaultRowHeight="14.25"/>
  <cols>
    <col min="1" max="1" width="5.875" style="2" customWidth="1"/>
    <col min="2" max="2" width="29.125" style="2" customWidth="1"/>
    <col min="3" max="3" width="34.25" style="2" customWidth="1"/>
    <col min="4" max="4" width="12.75" style="3" customWidth="1"/>
    <col min="5" max="5" width="10.75" style="3" customWidth="1"/>
    <col min="6" max="6" width="24.75" style="3" customWidth="1"/>
    <col min="7" max="16" width="8.625" style="3" customWidth="1"/>
    <col min="17" max="17" width="37.25" style="2" customWidth="1"/>
    <col min="18" max="18" width="2" style="2" customWidth="1"/>
    <col min="19" max="19" width="32.375" style="2" customWidth="1"/>
    <col min="20" max="16384" width="9" style="2"/>
  </cols>
  <sheetData>
    <row r="1" spans="1:20">
      <c r="A1" s="10" t="s">
        <v>2</v>
      </c>
      <c r="B1" s="11"/>
      <c r="C1" s="14" t="str">
        <f ca="1">_xlfn.XLOOKUP(C2, '01_tables'!D:D, '01_tables'!C:C)</f>
        <v>資産</v>
      </c>
    </row>
    <row r="2" spans="1:20">
      <c r="A2" s="12"/>
      <c r="B2" s="15"/>
      <c r="C2" s="16" t="str" cm="1">
        <f t="array" aca="1" ref="C2" ca="1">RIGHT(CELL("filename",A1),LEN(CELL("filename",A1))-FIND("]",CELL("filename",A1)))</f>
        <v>assets</v>
      </c>
    </row>
    <row r="3" spans="1:20" ht="85.5" customHeight="1">
      <c r="A3" s="13" t="s">
        <v>19</v>
      </c>
      <c r="B3" s="17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</row>
    <row r="4" spans="1:20">
      <c r="A4" s="7" t="s">
        <v>1</v>
      </c>
      <c r="B4" s="7" t="s">
        <v>13</v>
      </c>
      <c r="C4" s="7" t="s">
        <v>14</v>
      </c>
      <c r="D4" s="7" t="s">
        <v>15</v>
      </c>
      <c r="E4" s="7" t="s">
        <v>37</v>
      </c>
      <c r="F4" s="7" t="s">
        <v>18</v>
      </c>
      <c r="G4" s="7" t="s">
        <v>16</v>
      </c>
      <c r="H4" s="7" t="s">
        <v>17</v>
      </c>
      <c r="I4" s="7" t="s">
        <v>125</v>
      </c>
      <c r="J4" s="7" t="s">
        <v>44</v>
      </c>
      <c r="K4" s="7" t="s">
        <v>45</v>
      </c>
      <c r="L4" s="7" t="s">
        <v>126</v>
      </c>
      <c r="M4" s="7" t="s">
        <v>127</v>
      </c>
      <c r="N4" s="7" t="s">
        <v>128</v>
      </c>
      <c r="O4" s="7" t="s">
        <v>129</v>
      </c>
      <c r="P4" s="7" t="s">
        <v>130</v>
      </c>
      <c r="Q4" s="7" t="s">
        <v>19</v>
      </c>
      <c r="T4" s="2" t="str">
        <f ca="1">"COMMENT ON TABLE dvl." &amp; C2 &amp; " IS '"&amp; C1 &amp; "';"</f>
        <v>COMMENT ON TABLE dvl.assets IS '資産';</v>
      </c>
    </row>
    <row r="5" spans="1:20">
      <c r="A5" s="8">
        <f>ROW()-4</f>
        <v>1</v>
      </c>
      <c r="B5" s="8" t="s">
        <v>124</v>
      </c>
      <c r="C5" s="8" t="s">
        <v>140</v>
      </c>
      <c r="D5" s="9" t="s">
        <v>38</v>
      </c>
      <c r="E5" s="9" t="s">
        <v>82</v>
      </c>
      <c r="F5" s="9" t="s">
        <v>82</v>
      </c>
      <c r="G5" s="9">
        <v>1</v>
      </c>
      <c r="H5" s="9" t="s">
        <v>82</v>
      </c>
      <c r="I5" s="9" t="s">
        <v>82</v>
      </c>
      <c r="J5" s="9" t="s">
        <v>81</v>
      </c>
      <c r="K5" s="9" t="s">
        <v>82</v>
      </c>
      <c r="L5" s="9" t="s">
        <v>82</v>
      </c>
      <c r="M5" s="9" t="s">
        <v>82</v>
      </c>
      <c r="N5" s="9" t="s">
        <v>82</v>
      </c>
      <c r="O5" s="9" t="s">
        <v>82</v>
      </c>
      <c r="P5" s="9" t="s">
        <v>82</v>
      </c>
      <c r="Q5" s="8"/>
      <c r="S5" s="2" t="str">
        <f>C5&amp;" "&amp;D5&amp;IF(E5="-","","("&amp;E5&amp;")")&amp;","</f>
        <v>asset_id SERIAL,</v>
      </c>
      <c r="T5" s="2" t="str">
        <f ca="1">"COMMENT ON COLUMN dvl." &amp; $C$2 &amp;"." &amp; C5 &amp; " IS '"&amp; B5 &amp; "';"</f>
        <v>COMMENT ON COLUMN dvl.assets.asset_id IS '資産ID';</v>
      </c>
    </row>
    <row r="6" spans="1:20">
      <c r="A6" s="8">
        <f t="shared" ref="A6:A12" si="0">ROW()-4</f>
        <v>2</v>
      </c>
      <c r="B6" s="8" t="s">
        <v>136</v>
      </c>
      <c r="C6" s="8" t="s">
        <v>23</v>
      </c>
      <c r="D6" s="9" t="s">
        <v>173</v>
      </c>
      <c r="E6" s="9" t="s">
        <v>82</v>
      </c>
      <c r="F6" s="9" t="s">
        <v>82</v>
      </c>
      <c r="G6" s="9" t="s">
        <v>82</v>
      </c>
      <c r="H6" s="9" t="s">
        <v>82</v>
      </c>
      <c r="I6" s="9">
        <v>1</v>
      </c>
      <c r="J6" s="9" t="s">
        <v>81</v>
      </c>
      <c r="K6" s="9" t="s">
        <v>82</v>
      </c>
      <c r="L6" s="9" t="s">
        <v>82</v>
      </c>
      <c r="M6" s="9" t="s">
        <v>82</v>
      </c>
      <c r="N6" s="9" t="s">
        <v>82</v>
      </c>
      <c r="O6" s="9" t="s">
        <v>82</v>
      </c>
      <c r="P6" s="9" t="s">
        <v>82</v>
      </c>
      <c r="Q6" s="8"/>
      <c r="S6" s="2" t="str">
        <f t="shared" ref="S6:S12" si="1">C6&amp;" "&amp;D6&amp;IF(E6="-","","("&amp;E6&amp;")")&amp;","</f>
        <v>base_date DATE,</v>
      </c>
      <c r="T6" s="2" t="str">
        <f t="shared" ref="T6:T12" ca="1" si="2">"COMMENT ON COLUMN dvl." &amp; $C$2 &amp;"." &amp; C6 &amp; " IS '"&amp; B6 &amp; "';"</f>
        <v>COMMENT ON COLUMN dvl.assets.base_date IS '基準年月';</v>
      </c>
    </row>
    <row r="7" spans="1:20">
      <c r="A7" s="8">
        <f t="shared" si="0"/>
        <v>3</v>
      </c>
      <c r="B7" s="8" t="s">
        <v>164</v>
      </c>
      <c r="C7" s="8" t="s">
        <v>165</v>
      </c>
      <c r="D7" s="9" t="s">
        <v>28</v>
      </c>
      <c r="E7" s="9">
        <v>4</v>
      </c>
      <c r="F7" s="9" t="s">
        <v>166</v>
      </c>
      <c r="G7" s="9" t="s">
        <v>82</v>
      </c>
      <c r="H7" s="9" t="s">
        <v>82</v>
      </c>
      <c r="I7" s="9" t="s">
        <v>82</v>
      </c>
      <c r="J7" s="9" t="s">
        <v>81</v>
      </c>
      <c r="K7" s="9" t="s">
        <v>82</v>
      </c>
      <c r="L7" s="9" t="s">
        <v>82</v>
      </c>
      <c r="M7" s="9" t="s">
        <v>82</v>
      </c>
      <c r="N7" s="9" t="s">
        <v>82</v>
      </c>
      <c r="O7" s="9" t="s">
        <v>82</v>
      </c>
      <c r="P7" s="9" t="s">
        <v>82</v>
      </c>
      <c r="Q7" s="8"/>
      <c r="S7" s="2" t="str">
        <f t="shared" ref="S7:S11" si="3">C7&amp;" "&amp;D7&amp;IF(E7="-","","("&amp;E7&amp;")")&amp;","</f>
        <v>asset_liab_type VARCHAR(4),</v>
      </c>
      <c r="T7" s="2" t="str">
        <f t="shared" ref="T7:T11" ca="1" si="4">"COMMENT ON COLUMN dvl." &amp; $C$2 &amp;"." &amp; C7 &amp; " IS '"&amp; B7 &amp; "';"</f>
        <v>COMMENT ON COLUMN dvl.assets.asset_liab_type IS '資産負債区分';</v>
      </c>
    </row>
    <row r="8" spans="1:20">
      <c r="A8" s="8">
        <f t="shared" si="0"/>
        <v>4</v>
      </c>
      <c r="B8" s="8" t="s">
        <v>142</v>
      </c>
      <c r="C8" s="8" t="s">
        <v>143</v>
      </c>
      <c r="D8" s="9" t="s">
        <v>28</v>
      </c>
      <c r="E8" s="9">
        <v>4</v>
      </c>
      <c r="F8" s="9" t="s">
        <v>144</v>
      </c>
      <c r="G8" s="9" t="s">
        <v>82</v>
      </c>
      <c r="H8" s="9" t="s">
        <v>82</v>
      </c>
      <c r="I8" s="9">
        <v>1</v>
      </c>
      <c r="J8" s="9" t="s">
        <v>81</v>
      </c>
      <c r="K8" s="9" t="s">
        <v>82</v>
      </c>
      <c r="L8" s="9" t="s">
        <v>82</v>
      </c>
      <c r="M8" s="9" t="s">
        <v>82</v>
      </c>
      <c r="N8" s="9" t="s">
        <v>82</v>
      </c>
      <c r="O8" s="9" t="s">
        <v>82</v>
      </c>
      <c r="P8" s="9" t="s">
        <v>82</v>
      </c>
      <c r="Q8" s="8"/>
      <c r="S8" s="2" t="str">
        <f t="shared" si="3"/>
        <v>asset_class VARCHAR(4),</v>
      </c>
      <c r="T8" s="2" t="str">
        <f t="shared" ca="1" si="4"/>
        <v>COMMENT ON COLUMN dvl.assets.asset_class IS '資産クラス';</v>
      </c>
    </row>
    <row r="9" spans="1:20">
      <c r="A9" s="8">
        <f t="shared" si="0"/>
        <v>5</v>
      </c>
      <c r="B9" s="8" t="s">
        <v>168</v>
      </c>
      <c r="C9" s="8" t="s">
        <v>169</v>
      </c>
      <c r="D9" s="9" t="s">
        <v>29</v>
      </c>
      <c r="E9" s="9" t="s">
        <v>82</v>
      </c>
      <c r="F9" s="9" t="s">
        <v>82</v>
      </c>
      <c r="G9" s="9" t="s">
        <v>82</v>
      </c>
      <c r="H9" s="9" t="s">
        <v>81</v>
      </c>
      <c r="I9" s="9">
        <v>1</v>
      </c>
      <c r="J9" s="9" t="s">
        <v>81</v>
      </c>
      <c r="K9" s="9" t="s">
        <v>82</v>
      </c>
      <c r="L9" s="9" t="s">
        <v>82</v>
      </c>
      <c r="M9" s="9" t="s">
        <v>82</v>
      </c>
      <c r="N9" s="9" t="s">
        <v>82</v>
      </c>
      <c r="O9" s="9" t="s">
        <v>82</v>
      </c>
      <c r="P9" s="9" t="s">
        <v>82</v>
      </c>
      <c r="Q9" s="8"/>
      <c r="S9" s="2" t="str">
        <f t="shared" si="3"/>
        <v>owner_id INTEGER,</v>
      </c>
      <c r="T9" s="2" t="str">
        <f t="shared" ca="1" si="4"/>
        <v>COMMENT ON COLUMN dvl.assets.owner_id IS '所有者ID';</v>
      </c>
    </row>
    <row r="10" spans="1:20">
      <c r="A10" s="8">
        <f t="shared" si="0"/>
        <v>6</v>
      </c>
      <c r="B10" s="8" t="s">
        <v>123</v>
      </c>
      <c r="C10" s="8" t="s">
        <v>131</v>
      </c>
      <c r="D10" s="9" t="s">
        <v>29</v>
      </c>
      <c r="E10" s="9" t="s">
        <v>82</v>
      </c>
      <c r="F10" s="9" t="s">
        <v>82</v>
      </c>
      <c r="G10" s="9" t="s">
        <v>82</v>
      </c>
      <c r="H10" s="9" t="s">
        <v>81</v>
      </c>
      <c r="I10" s="9">
        <v>1</v>
      </c>
      <c r="J10" s="9" t="s">
        <v>81</v>
      </c>
      <c r="K10" s="9" t="s">
        <v>82</v>
      </c>
      <c r="L10" s="9" t="s">
        <v>82</v>
      </c>
      <c r="M10" s="9" t="s">
        <v>82</v>
      </c>
      <c r="N10" s="9" t="s">
        <v>82</v>
      </c>
      <c r="O10" s="9" t="s">
        <v>82</v>
      </c>
      <c r="P10" s="9" t="s">
        <v>82</v>
      </c>
      <c r="Q10" s="8"/>
      <c r="S10" s="2" t="str">
        <f>C10&amp;" "&amp;D10&amp;IF(E10="-","","("&amp;E10&amp;")")&amp;","</f>
        <v>mgmt_company_id INTEGER,</v>
      </c>
      <c r="T10" s="2" t="str">
        <f ca="1">"COMMENT ON COLUMN dvl." &amp; $C$2 &amp;"." &amp; C10 &amp; " IS '"&amp; B10 &amp; "';"</f>
        <v>COMMENT ON COLUMN dvl.assets.mgmt_company_id IS '運用会社ID';</v>
      </c>
    </row>
    <row r="11" spans="1:20">
      <c r="A11" s="8">
        <f t="shared" si="0"/>
        <v>7</v>
      </c>
      <c r="B11" s="8" t="s">
        <v>137</v>
      </c>
      <c r="C11" s="8" t="s">
        <v>141</v>
      </c>
      <c r="D11" s="9" t="s">
        <v>30</v>
      </c>
      <c r="E11" s="9">
        <v>10</v>
      </c>
      <c r="F11" s="9" t="s">
        <v>82</v>
      </c>
      <c r="G11" s="9" t="s">
        <v>82</v>
      </c>
      <c r="H11" s="9" t="s">
        <v>82</v>
      </c>
      <c r="I11" s="9" t="s">
        <v>82</v>
      </c>
      <c r="J11" s="9" t="s">
        <v>81</v>
      </c>
      <c r="K11" s="9" t="s">
        <v>82</v>
      </c>
      <c r="L11" s="9" t="s">
        <v>82</v>
      </c>
      <c r="M11" s="9" t="s">
        <v>82</v>
      </c>
      <c r="N11" s="9" t="s">
        <v>82</v>
      </c>
      <c r="O11" s="9" t="s">
        <v>82</v>
      </c>
      <c r="P11" s="9" t="s">
        <v>82</v>
      </c>
      <c r="Q11" s="8"/>
      <c r="S11" s="2" t="str">
        <f t="shared" si="3"/>
        <v>amount NUMERIC(10),</v>
      </c>
      <c r="T11" s="2" t="str">
        <f t="shared" ca="1" si="4"/>
        <v>COMMENT ON COLUMN dvl.assets.amount IS '金額';</v>
      </c>
    </row>
    <row r="12" spans="1:20">
      <c r="A12" s="8">
        <f t="shared" si="0"/>
        <v>8</v>
      </c>
      <c r="B12" s="8" t="s">
        <v>138</v>
      </c>
      <c r="C12" s="8" t="s">
        <v>139</v>
      </c>
      <c r="D12" s="9" t="s">
        <v>28</v>
      </c>
      <c r="E12" s="9">
        <v>1000</v>
      </c>
      <c r="F12" s="9" t="s">
        <v>82</v>
      </c>
      <c r="G12" s="9" t="s">
        <v>82</v>
      </c>
      <c r="H12" s="9" t="s">
        <v>82</v>
      </c>
      <c r="I12" s="9" t="s">
        <v>82</v>
      </c>
      <c r="J12" s="9" t="s">
        <v>82</v>
      </c>
      <c r="K12" s="9" t="s">
        <v>82</v>
      </c>
      <c r="L12" s="9" t="s">
        <v>82</v>
      </c>
      <c r="M12" s="9" t="s">
        <v>82</v>
      </c>
      <c r="N12" s="9" t="s">
        <v>82</v>
      </c>
      <c r="O12" s="9" t="s">
        <v>82</v>
      </c>
      <c r="P12" s="9" t="s">
        <v>82</v>
      </c>
      <c r="Q12" s="8"/>
      <c r="S12" s="2" t="str">
        <f t="shared" si="1"/>
        <v>remarks VARCHAR(1000),</v>
      </c>
      <c r="T12" s="2" t="str">
        <f t="shared" ca="1" si="2"/>
        <v>COMMENT ON COLUMN dvl.assets.remarks IS '備考';</v>
      </c>
    </row>
    <row r="13" spans="1:20">
      <c r="A13" s="21" t="s">
        <v>46</v>
      </c>
      <c r="B13" s="21" t="s">
        <v>46</v>
      </c>
      <c r="C13" s="21" t="s">
        <v>46</v>
      </c>
      <c r="D13" s="21" t="s">
        <v>46</v>
      </c>
      <c r="E13" s="21" t="s">
        <v>46</v>
      </c>
      <c r="F13" s="21" t="s">
        <v>46</v>
      </c>
      <c r="G13" s="21" t="s">
        <v>46</v>
      </c>
      <c r="H13" s="21" t="s">
        <v>46</v>
      </c>
      <c r="I13" s="21" t="s">
        <v>46</v>
      </c>
      <c r="J13" s="21" t="s">
        <v>46</v>
      </c>
      <c r="K13" s="21" t="s">
        <v>46</v>
      </c>
      <c r="L13" s="21" t="s">
        <v>46</v>
      </c>
      <c r="M13" s="21" t="s">
        <v>46</v>
      </c>
      <c r="N13" s="21" t="s">
        <v>46</v>
      </c>
      <c r="O13" s="21" t="s">
        <v>46</v>
      </c>
      <c r="P13" s="21" t="s">
        <v>46</v>
      </c>
      <c r="Q13" s="21" t="s">
        <v>46</v>
      </c>
    </row>
  </sheetData>
  <phoneticPr fontId="1"/>
  <conditionalFormatting sqref="A5:P12">
    <cfRule type="expression" dxfId="0" priority="2">
      <formula>A5=""</formula>
    </cfRule>
  </conditionalFormatting>
  <dataValidations disablePrompts="1" count="2">
    <dataValidation type="list" allowBlank="1" showInputMessage="1" showErrorMessage="1" sqref="J5:J12 L5:P12" xr:uid="{05B06557-5DD3-4DE8-8C99-2EB0FA789384}">
      <formula1>NOTNULL</formula1>
    </dataValidation>
    <dataValidation type="list" showInputMessage="1" showErrorMessage="1" sqref="D5:D12" xr:uid="{19BEB8EB-F320-41A6-A148-050663F8DABA}">
      <formula1>型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4273-09CB-4798-AB63-166513262A3B}">
  <dimension ref="A1:F11"/>
  <sheetViews>
    <sheetView zoomScale="85" zoomScaleNormal="85" workbookViewId="0">
      <selection activeCell="C13" sqref="B13:C14"/>
    </sheetView>
  </sheetViews>
  <sheetFormatPr defaultRowHeight="14.25"/>
  <cols>
    <col min="1" max="1" width="14.625" style="1" customWidth="1"/>
    <col min="2" max="16384" width="9" style="1"/>
  </cols>
  <sheetData>
    <row r="1" spans="1:6">
      <c r="A1" s="6" t="s">
        <v>15</v>
      </c>
      <c r="B1" s="6" t="s">
        <v>44</v>
      </c>
      <c r="C1" s="6"/>
      <c r="D1" s="6"/>
      <c r="E1" s="6"/>
      <c r="F1" s="6"/>
    </row>
    <row r="2" spans="1:6">
      <c r="A2" s="1" t="s">
        <v>29</v>
      </c>
      <c r="B2" s="1" t="s">
        <v>82</v>
      </c>
    </row>
    <row r="3" spans="1:6">
      <c r="A3" s="1" t="s">
        <v>30</v>
      </c>
      <c r="B3" s="1" t="s">
        <v>81</v>
      </c>
    </row>
    <row r="4" spans="1:6">
      <c r="A4" s="1" t="s">
        <v>38</v>
      </c>
    </row>
    <row r="5" spans="1:6">
      <c r="A5" s="1" t="s">
        <v>28</v>
      </c>
    </row>
    <row r="6" spans="1:6">
      <c r="A6" s="1" t="s">
        <v>31</v>
      </c>
    </row>
    <row r="7" spans="1:6">
      <c r="A7" s="1" t="s">
        <v>173</v>
      </c>
    </row>
    <row r="8" spans="1:6">
      <c r="A8" s="1" t="s">
        <v>33</v>
      </c>
    </row>
    <row r="9" spans="1:6">
      <c r="A9" s="1" t="s">
        <v>34</v>
      </c>
    </row>
    <row r="10" spans="1:6">
      <c r="A10" s="1" t="s">
        <v>35</v>
      </c>
    </row>
    <row r="11" spans="1:6">
      <c r="A11" s="1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2</vt:i4>
      </vt:variant>
    </vt:vector>
  </HeadingPairs>
  <TitlesOfParts>
    <vt:vector size="10" baseType="lpstr">
      <vt:lpstr>01_tables</vt:lpstr>
      <vt:lpstr>owners</vt:lpstr>
      <vt:lpstr>stocks</vt:lpstr>
      <vt:lpstr>exchange_rates</vt:lpstr>
      <vt:lpstr>dividend_incomes</vt:lpstr>
      <vt:lpstr>mgmt_companies</vt:lpstr>
      <vt:lpstr>assets</vt:lpstr>
      <vt:lpstr>__codes__</vt:lpstr>
      <vt:lpstr>NOTNULL</vt:lpstr>
      <vt:lpstr>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tefuna</dc:creator>
  <cp:lastModifiedBy>tefuna</cp:lastModifiedBy>
  <dcterms:created xsi:type="dcterms:W3CDTF">2015-06-05T18:19:34Z</dcterms:created>
  <dcterms:modified xsi:type="dcterms:W3CDTF">2023-08-12T15:47:11Z</dcterms:modified>
</cp:coreProperties>
</file>