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770" yWindow="0" windowWidth="15105" windowHeight="13410" tabRatio="208" activeTab="1"/>
  </bookViews>
  <sheets>
    <sheet name="Wafer1" sheetId="1" r:id="rId1"/>
    <sheet name="Wafer3" sheetId="4" r:id="rId2"/>
  </sheets>
  <calcPr calcId="145621"/>
</workbook>
</file>

<file path=xl/calcChain.xml><?xml version="1.0" encoding="utf-8"?>
<calcChain xmlns="http://schemas.openxmlformats.org/spreadsheetml/2006/main">
  <c r="K80" i="4" l="1"/>
  <c r="H80" i="4"/>
  <c r="E80" i="4"/>
  <c r="B80" i="4"/>
  <c r="K78" i="4"/>
  <c r="H78" i="4"/>
  <c r="E78" i="4"/>
  <c r="K76" i="4"/>
  <c r="H76" i="4"/>
  <c r="E76" i="4"/>
  <c r="B77" i="4"/>
  <c r="B76" i="4"/>
  <c r="K79" i="4"/>
  <c r="H79" i="4"/>
  <c r="E79" i="4"/>
  <c r="M73" i="4"/>
  <c r="M69" i="4"/>
  <c r="M62" i="4"/>
  <c r="M58" i="4"/>
  <c r="M57" i="4"/>
  <c r="M54" i="4"/>
  <c r="M53" i="4"/>
  <c r="M50" i="4"/>
  <c r="M49" i="4"/>
  <c r="M45" i="4"/>
  <c r="J72" i="4"/>
  <c r="J70" i="4"/>
  <c r="J69" i="4"/>
  <c r="J64" i="4"/>
  <c r="J62" i="4"/>
  <c r="J61" i="4"/>
  <c r="J56" i="4"/>
  <c r="J54" i="4"/>
  <c r="J53" i="4"/>
  <c r="J48" i="4"/>
  <c r="J46" i="4"/>
  <c r="J45" i="4"/>
  <c r="G73" i="4"/>
  <c r="G72" i="4"/>
  <c r="G69" i="4"/>
  <c r="G68" i="4"/>
  <c r="G65" i="4"/>
  <c r="G64" i="4"/>
  <c r="G61" i="4"/>
  <c r="G60" i="4"/>
  <c r="G57" i="4"/>
  <c r="G53" i="4"/>
  <c r="G52" i="4"/>
  <c r="G49" i="4"/>
  <c r="G48" i="4"/>
  <c r="G45" i="4"/>
  <c r="M39" i="4"/>
  <c r="M37" i="4"/>
  <c r="M33" i="4"/>
  <c r="M30" i="4"/>
  <c r="M27" i="4"/>
  <c r="M25" i="4"/>
  <c r="M21" i="4"/>
  <c r="M18" i="4"/>
  <c r="M17" i="4"/>
  <c r="M14" i="4"/>
  <c r="M10" i="4"/>
  <c r="J38" i="4"/>
  <c r="J37" i="4"/>
  <c r="J35" i="4"/>
  <c r="J33" i="4"/>
  <c r="J31" i="4"/>
  <c r="J29" i="4"/>
  <c r="J25" i="4"/>
  <c r="J21" i="4"/>
  <c r="J18" i="4"/>
  <c r="J17" i="4"/>
  <c r="J14" i="4"/>
  <c r="J10" i="4"/>
  <c r="G38" i="4"/>
  <c r="G37" i="4"/>
  <c r="G33" i="4"/>
  <c r="G31" i="4"/>
  <c r="G29" i="4"/>
  <c r="G26" i="4"/>
  <c r="G22" i="4"/>
  <c r="G21" i="4"/>
  <c r="G17" i="4"/>
  <c r="G15" i="4"/>
  <c r="G13" i="4"/>
  <c r="G10" i="4"/>
  <c r="D39" i="4"/>
  <c r="D38" i="4"/>
  <c r="D37" i="4"/>
  <c r="D35" i="4"/>
  <c r="D34" i="4"/>
  <c r="D33" i="4"/>
  <c r="D31" i="4"/>
  <c r="D30" i="4"/>
  <c r="D29" i="4"/>
  <c r="D27" i="4"/>
  <c r="D26" i="4"/>
  <c r="D25" i="4"/>
  <c r="D23" i="4"/>
  <c r="D22" i="4"/>
  <c r="D21" i="4"/>
  <c r="D19" i="4"/>
  <c r="D18" i="4"/>
  <c r="D17" i="4"/>
  <c r="D15" i="4"/>
  <c r="D14" i="4"/>
  <c r="D13" i="4"/>
  <c r="D11" i="4"/>
  <c r="D10" i="4"/>
  <c r="B82" i="4"/>
  <c r="B84" i="4" s="1"/>
  <c r="B79" i="4"/>
  <c r="B78" i="4"/>
  <c r="K77" i="4"/>
  <c r="H77" i="4"/>
  <c r="E77" i="4"/>
  <c r="M74" i="4"/>
  <c r="J74" i="4"/>
  <c r="G74" i="4"/>
  <c r="D74" i="4"/>
  <c r="J73" i="4"/>
  <c r="D73" i="4"/>
  <c r="M72" i="4"/>
  <c r="D72" i="4"/>
  <c r="M71" i="4"/>
  <c r="J71" i="4"/>
  <c r="G71" i="4"/>
  <c r="D71" i="4"/>
  <c r="M70" i="4"/>
  <c r="G70" i="4"/>
  <c r="D70" i="4"/>
  <c r="D69" i="4"/>
  <c r="M68" i="4"/>
  <c r="J68" i="4"/>
  <c r="D68" i="4"/>
  <c r="M67" i="4"/>
  <c r="J67" i="4"/>
  <c r="G67" i="4"/>
  <c r="D67" i="4"/>
  <c r="M66" i="4"/>
  <c r="J66" i="4"/>
  <c r="G66" i="4"/>
  <c r="D66" i="4"/>
  <c r="M65" i="4"/>
  <c r="J65" i="4"/>
  <c r="D65" i="4"/>
  <c r="M64" i="4"/>
  <c r="D64" i="4"/>
  <c r="M63" i="4"/>
  <c r="J63" i="4"/>
  <c r="G63" i="4"/>
  <c r="D63" i="4"/>
  <c r="G62" i="4"/>
  <c r="D62" i="4"/>
  <c r="M61" i="4"/>
  <c r="D61" i="4"/>
  <c r="M60" i="4"/>
  <c r="J60" i="4"/>
  <c r="D60" i="4"/>
  <c r="M59" i="4"/>
  <c r="J59" i="4"/>
  <c r="G59" i="4"/>
  <c r="D59" i="4"/>
  <c r="J58" i="4"/>
  <c r="G58" i="4"/>
  <c r="D58" i="4"/>
  <c r="J57" i="4"/>
  <c r="D57" i="4"/>
  <c r="M56" i="4"/>
  <c r="D56" i="4"/>
  <c r="M55" i="4"/>
  <c r="J55" i="4"/>
  <c r="G55" i="4"/>
  <c r="D55" i="4"/>
  <c r="G54" i="4"/>
  <c r="D54" i="4"/>
  <c r="D53" i="4"/>
  <c r="M52" i="4"/>
  <c r="J52" i="4"/>
  <c r="D52" i="4"/>
  <c r="M51" i="4"/>
  <c r="J51" i="4"/>
  <c r="G51" i="4"/>
  <c r="D51" i="4"/>
  <c r="J50" i="4"/>
  <c r="G50" i="4"/>
  <c r="D50" i="4"/>
  <c r="J49" i="4"/>
  <c r="D49" i="4"/>
  <c r="M48" i="4"/>
  <c r="D48" i="4"/>
  <c r="M47" i="4"/>
  <c r="J47" i="4"/>
  <c r="G47" i="4"/>
  <c r="D47" i="4"/>
  <c r="M46" i="4"/>
  <c r="G46" i="4"/>
  <c r="D46" i="4"/>
  <c r="D45" i="4"/>
  <c r="D75" i="4" s="1"/>
  <c r="J39" i="4"/>
  <c r="G39" i="4"/>
  <c r="M38" i="4"/>
  <c r="M36" i="4"/>
  <c r="J36" i="4"/>
  <c r="G36" i="4"/>
  <c r="D36" i="4"/>
  <c r="M35" i="4"/>
  <c r="G35" i="4"/>
  <c r="M34" i="4"/>
  <c r="J34" i="4"/>
  <c r="G34" i="4"/>
  <c r="M32" i="4"/>
  <c r="J32" i="4"/>
  <c r="G32" i="4"/>
  <c r="D32" i="4"/>
  <c r="M31" i="4"/>
  <c r="J30" i="4"/>
  <c r="G30" i="4"/>
  <c r="M29" i="4"/>
  <c r="M28" i="4"/>
  <c r="J28" i="4"/>
  <c r="G28" i="4"/>
  <c r="D28" i="4"/>
  <c r="J27" i="4"/>
  <c r="G27" i="4"/>
  <c r="M26" i="4"/>
  <c r="J26" i="4"/>
  <c r="G25" i="4"/>
  <c r="M24" i="4"/>
  <c r="J24" i="4"/>
  <c r="G24" i="4"/>
  <c r="D24" i="4"/>
  <c r="M23" i="4"/>
  <c r="J23" i="4"/>
  <c r="G23" i="4"/>
  <c r="M22" i="4"/>
  <c r="J22" i="4"/>
  <c r="M20" i="4"/>
  <c r="J20" i="4"/>
  <c r="G20" i="4"/>
  <c r="D20" i="4"/>
  <c r="M19" i="4"/>
  <c r="J19" i="4"/>
  <c r="G19" i="4"/>
  <c r="G18" i="4"/>
  <c r="M16" i="4"/>
  <c r="J16" i="4"/>
  <c r="G16" i="4"/>
  <c r="D16" i="4"/>
  <c r="M15" i="4"/>
  <c r="J15" i="4"/>
  <c r="G14" i="4"/>
  <c r="M13" i="4"/>
  <c r="J13" i="4"/>
  <c r="M12" i="4"/>
  <c r="J12" i="4"/>
  <c r="G12" i="4"/>
  <c r="D12" i="4"/>
  <c r="M11" i="4"/>
  <c r="J11" i="4"/>
  <c r="G11" i="4"/>
  <c r="M75" i="4" l="1"/>
  <c r="G56" i="4"/>
  <c r="G75" i="4" s="1"/>
  <c r="J75" i="4"/>
  <c r="M40" i="4"/>
  <c r="G40" i="4"/>
  <c r="D40" i="4"/>
  <c r="J40" i="4"/>
  <c r="K77" i="1"/>
  <c r="K76" i="1"/>
  <c r="H77" i="1"/>
  <c r="H76" i="1"/>
  <c r="E77" i="1"/>
  <c r="E76" i="1"/>
  <c r="B77" i="1"/>
  <c r="B76" i="1"/>
  <c r="K78" i="1" l="1"/>
  <c r="H78" i="1"/>
  <c r="E78" i="1"/>
  <c r="B78" i="1"/>
  <c r="H80" i="1" l="1"/>
  <c r="E80" i="1"/>
  <c r="B84" i="1"/>
  <c r="B80" i="1" s="1"/>
  <c r="B82" i="1"/>
  <c r="K79" i="1"/>
  <c r="H79" i="1"/>
  <c r="E79" i="1"/>
  <c r="B79" i="1"/>
  <c r="M75" i="1"/>
  <c r="J75" i="1"/>
  <c r="G75" i="1"/>
  <c r="D75" i="1"/>
  <c r="M40" i="1"/>
  <c r="J40" i="1"/>
  <c r="G40" i="1"/>
  <c r="D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45" i="1"/>
  <c r="K80" i="1" l="1"/>
</calcChain>
</file>

<file path=xl/sharedStrings.xml><?xml version="1.0" encoding="utf-8"?>
<sst xmlns="http://schemas.openxmlformats.org/spreadsheetml/2006/main" count="126" uniqueCount="21">
  <si>
    <t>R</t>
  </si>
  <si>
    <t>INF</t>
  </si>
  <si>
    <t>After Cleave</t>
  </si>
  <si>
    <t>Before Cleave</t>
  </si>
  <si>
    <t>Before Anneal</t>
  </si>
  <si>
    <t>AR Coating</t>
  </si>
  <si>
    <t>Max Power</t>
  </si>
  <si>
    <t>I [mA]</t>
  </si>
  <si>
    <t>V [mV]</t>
  </si>
  <si>
    <t>P [mW]</t>
  </si>
  <si>
    <r>
      <t>Rseries [</t>
    </r>
    <r>
      <rPr>
        <sz val="10"/>
        <rFont val="Calibri"/>
        <family val="2"/>
      </rPr>
      <t>Ω</t>
    </r>
    <r>
      <rPr>
        <sz val="10"/>
        <rFont val="Arial"/>
        <family val="2"/>
      </rPr>
      <t>]</t>
    </r>
  </si>
  <si>
    <t>Rshunt [Ω]</t>
  </si>
  <si>
    <t>Fill Factor</t>
  </si>
  <si>
    <t>Area [m^2]</t>
  </si>
  <si>
    <t>Input Power Density [W/m^2]</t>
  </si>
  <si>
    <t>Efficiency</t>
  </si>
  <si>
    <t>Power In [W]</t>
  </si>
  <si>
    <t>Texture</t>
  </si>
  <si>
    <t>No AR Coating, No Texture</t>
  </si>
  <si>
    <t>AR Coating &amp; Texture</t>
  </si>
  <si>
    <t>Rchar [Ω]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</si>
</sst>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0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7" xfId="0" applyFont="1" applyBorder="1" applyAlignment="1">
      <alignment horizontal="center"/>
    </xf>
    <xf numFmtId="0" fontId="0" fillId="0" borderId="10" xfId="0" applyBorder="1"/>
    <xf numFmtId="0" fontId="0" fillId="0" borderId="12" xfId="0" applyFont="1" applyBorder="1" applyAlignment="1">
      <alignment horizontal="center"/>
    </xf>
    <xf numFmtId="0" fontId="0" fillId="0" borderId="13" xfId="0" applyBorder="1"/>
    <xf numFmtId="0" fontId="0" fillId="0" borderId="7" xfId="0" applyBorder="1"/>
    <xf numFmtId="0" fontId="0" fillId="0" borderId="13" xfId="0" applyFont="1" applyBorder="1" applyAlignment="1">
      <alignment horizontal="center"/>
    </xf>
    <xf numFmtId="0" fontId="0" fillId="0" borderId="14" xfId="0" applyBorder="1"/>
    <xf numFmtId="0" fontId="0" fillId="0" borderId="12" xfId="0" applyBorder="1"/>
    <xf numFmtId="0" fontId="0" fillId="0" borderId="7" xfId="0" applyBorder="1" applyAlignment="1">
      <alignment horizontal="right"/>
    </xf>
    <xf numFmtId="0" fontId="0" fillId="0" borderId="8" xfId="0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15" xfId="0" applyNumberFormat="1" applyBorder="1"/>
    <xf numFmtId="0" fontId="0" fillId="0" borderId="16" xfId="0" applyBorder="1"/>
    <xf numFmtId="2" fontId="0" fillId="0" borderId="17" xfId="0" applyNumberFormat="1" applyBorder="1"/>
    <xf numFmtId="2" fontId="0" fillId="0" borderId="14" xfId="0" applyNumberFormat="1" applyBorder="1"/>
    <xf numFmtId="0" fontId="0" fillId="0" borderId="9" xfId="0" applyBorder="1"/>
    <xf numFmtId="0" fontId="0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22" xfId="0" applyBorder="1"/>
    <xf numFmtId="0" fontId="0" fillId="0" borderId="23" xfId="0" applyBorder="1"/>
    <xf numFmtId="0" fontId="0" fillId="2" borderId="4" xfId="0" applyFill="1" applyBorder="1"/>
    <xf numFmtId="0" fontId="0" fillId="2" borderId="5" xfId="0" applyFill="1" applyBorder="1"/>
    <xf numFmtId="2" fontId="0" fillId="2" borderId="6" xfId="0" applyNumberFormat="1" applyFill="1" applyBorder="1"/>
    <xf numFmtId="0" fontId="0" fillId="0" borderId="24" xfId="0" applyBorder="1" applyAlignment="1">
      <alignment horizontal="right"/>
    </xf>
    <xf numFmtId="0" fontId="0" fillId="0" borderId="20" xfId="0" applyBorder="1"/>
    <xf numFmtId="2" fontId="0" fillId="0" borderId="21" xfId="0" applyNumberFormat="1" applyBorder="1"/>
    <xf numFmtId="0" fontId="0" fillId="0" borderId="14" xfId="0" applyBorder="1" applyAlignment="1">
      <alignment horizontal="center"/>
    </xf>
    <xf numFmtId="164" fontId="0" fillId="0" borderId="1" xfId="0" applyNumberFormat="1" applyBorder="1"/>
    <xf numFmtId="164" fontId="0" fillId="0" borderId="8" xfId="0" applyNumberFormat="1" applyBorder="1"/>
    <xf numFmtId="0" fontId="0" fillId="0" borderId="11" xfId="0" applyBorder="1"/>
    <xf numFmtId="165" fontId="0" fillId="0" borderId="13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2" fontId="0" fillId="0" borderId="10" xfId="0" applyNumberFormat="1" applyBorder="1"/>
    <xf numFmtId="165" fontId="0" fillId="0" borderId="12" xfId="0" applyNumberFormat="1" applyBorder="1"/>
    <xf numFmtId="165" fontId="0" fillId="0" borderId="14" xfId="0" applyNumberFormat="1" applyBorder="1"/>
    <xf numFmtId="0" fontId="0" fillId="0" borderId="10" xfId="0" applyBorder="1" applyAlignment="1">
      <alignment wrapText="1"/>
    </xf>
    <xf numFmtId="0" fontId="0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27" xfId="0" applyBorder="1" applyAlignment="1">
      <alignment horizontal="right"/>
    </xf>
    <xf numFmtId="0" fontId="0" fillId="0" borderId="3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3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4" xfId="0" applyBorder="1"/>
    <xf numFmtId="0" fontId="0" fillId="0" borderId="1" xfId="0" applyFill="1" applyBorder="1"/>
    <xf numFmtId="0" fontId="0" fillId="0" borderId="3" xfId="0" applyFill="1" applyBorder="1"/>
    <xf numFmtId="0" fontId="0" fillId="0" borderId="35" xfId="0" applyBorder="1" applyAlignment="1">
      <alignment horizontal="right"/>
    </xf>
    <xf numFmtId="0" fontId="0" fillId="2" borderId="36" xfId="0" applyFill="1" applyBorder="1"/>
    <xf numFmtId="0" fontId="0" fillId="0" borderId="37" xfId="0" applyBorder="1"/>
    <xf numFmtId="0" fontId="0" fillId="0" borderId="38" xfId="0" applyBorder="1"/>
    <xf numFmtId="0" fontId="0" fillId="0" borderId="23" xfId="0" applyFill="1" applyBorder="1"/>
    <xf numFmtId="2" fontId="0" fillId="0" borderId="17" xfId="0" applyNumberFormat="1" applyFill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41" xfId="0" applyNumberFormat="1" applyBorder="1"/>
    <xf numFmtId="2" fontId="0" fillId="2" borderId="42" xfId="0" applyNumberFormat="1" applyFill="1" applyBorder="1"/>
    <xf numFmtId="2" fontId="0" fillId="0" borderId="43" xfId="0" applyNumberFormat="1" applyBorder="1"/>
    <xf numFmtId="2" fontId="0" fillId="0" borderId="44" xfId="0" applyNumberFormat="1" applyBorder="1"/>
    <xf numFmtId="0" fontId="0" fillId="0" borderId="45" xfId="0" applyBorder="1"/>
    <xf numFmtId="0" fontId="0" fillId="0" borderId="46" xfId="0" applyBorder="1"/>
    <xf numFmtId="0" fontId="0" fillId="0" borderId="10" xfId="0" applyFill="1" applyBorder="1"/>
    <xf numFmtId="2" fontId="0" fillId="0" borderId="3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Texture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Wafer1!$B$1</c:f>
              <c:strCache>
                <c:ptCount val="1"/>
                <c:pt idx="0">
                  <c:v>Before Anneal</c:v>
                </c:pt>
              </c:strCache>
            </c:strRef>
          </c:tx>
          <c:spPr>
            <a:ln>
              <a:noFill/>
            </a:ln>
          </c:spPr>
          <c:xVal>
            <c:numRef>
              <c:f>Wafer1!$C$4:$C$5</c:f>
              <c:numCache>
                <c:formatCode>General</c:formatCode>
                <c:ptCount val="2"/>
                <c:pt idx="0">
                  <c:v>0</c:v>
                </c:pt>
                <c:pt idx="1">
                  <c:v>161</c:v>
                </c:pt>
              </c:numCache>
            </c:numRef>
          </c:xVal>
          <c:yVal>
            <c:numRef>
              <c:f>Wafer1!$B$4:$B$5</c:f>
              <c:numCache>
                <c:formatCode>General</c:formatCode>
                <c:ptCount val="2"/>
                <c:pt idx="0">
                  <c:v>13.62</c:v>
                </c:pt>
                <c:pt idx="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Wafer1!$B$7</c:f>
              <c:strCache>
                <c:ptCount val="1"/>
                <c:pt idx="0">
                  <c:v>Before Cleave</c:v>
                </c:pt>
              </c:strCache>
            </c:strRef>
          </c:tx>
          <c:marker>
            <c:symbol val="none"/>
          </c:marker>
          <c:xVal>
            <c:numRef>
              <c:f>Wafer1!$C$10:$C$39</c:f>
              <c:numCache>
                <c:formatCode>General</c:formatCode>
                <c:ptCount val="30"/>
                <c:pt idx="0">
                  <c:v>0</c:v>
                </c:pt>
                <c:pt idx="1">
                  <c:v>73</c:v>
                </c:pt>
                <c:pt idx="2">
                  <c:v>88</c:v>
                </c:pt>
                <c:pt idx="3">
                  <c:v>99</c:v>
                </c:pt>
                <c:pt idx="4">
                  <c:v>107</c:v>
                </c:pt>
                <c:pt idx="5">
                  <c:v>113</c:v>
                </c:pt>
                <c:pt idx="6">
                  <c:v>118</c:v>
                </c:pt>
                <c:pt idx="7">
                  <c:v>122</c:v>
                </c:pt>
                <c:pt idx="8">
                  <c:v>126</c:v>
                </c:pt>
                <c:pt idx="9">
                  <c:v>128</c:v>
                </c:pt>
                <c:pt idx="10">
                  <c:v>130</c:v>
                </c:pt>
                <c:pt idx="11">
                  <c:v>143</c:v>
                </c:pt>
                <c:pt idx="12">
                  <c:v>148</c:v>
                </c:pt>
                <c:pt idx="13">
                  <c:v>151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156</c:v>
                </c:pt>
                <c:pt idx="19">
                  <c:v>157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159</c:v>
                </c:pt>
              </c:numCache>
            </c:numRef>
          </c:xVal>
          <c:yVal>
            <c:numRef>
              <c:f>Wafer1!$B$10:$B$39</c:f>
              <c:numCache>
                <c:formatCode>General</c:formatCode>
                <c:ptCount val="30"/>
                <c:pt idx="0">
                  <c:v>40.9</c:v>
                </c:pt>
                <c:pt idx="1">
                  <c:v>32.5</c:v>
                </c:pt>
                <c:pt idx="2">
                  <c:v>27.1</c:v>
                </c:pt>
                <c:pt idx="3">
                  <c:v>23.4</c:v>
                </c:pt>
                <c:pt idx="4">
                  <c:v>20.399999999999999</c:v>
                </c:pt>
                <c:pt idx="5">
                  <c:v>18.100000000000001</c:v>
                </c:pt>
                <c:pt idx="6">
                  <c:v>16.3</c:v>
                </c:pt>
                <c:pt idx="7">
                  <c:v>14.9</c:v>
                </c:pt>
                <c:pt idx="8">
                  <c:v>13.6</c:v>
                </c:pt>
                <c:pt idx="9">
                  <c:v>12.5</c:v>
                </c:pt>
                <c:pt idx="10">
                  <c:v>11.6</c:v>
                </c:pt>
                <c:pt idx="11">
                  <c:v>6.7</c:v>
                </c:pt>
                <c:pt idx="12">
                  <c:v>4.7</c:v>
                </c:pt>
                <c:pt idx="13">
                  <c:v>3.6</c:v>
                </c:pt>
                <c:pt idx="14">
                  <c:v>3</c:v>
                </c:pt>
                <c:pt idx="15">
                  <c:v>2.5</c:v>
                </c:pt>
                <c:pt idx="16">
                  <c:v>2.2000000000000002</c:v>
                </c:pt>
                <c:pt idx="17">
                  <c:v>1.9</c:v>
                </c:pt>
                <c:pt idx="18">
                  <c:v>1.7</c:v>
                </c:pt>
                <c:pt idx="19">
                  <c:v>1.5</c:v>
                </c:pt>
                <c:pt idx="20">
                  <c:v>0.8</c:v>
                </c:pt>
                <c:pt idx="21">
                  <c:v>0.5</c:v>
                </c:pt>
                <c:pt idx="22">
                  <c:v>0.4</c:v>
                </c:pt>
                <c:pt idx="23">
                  <c:v>0.3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Wafer1!$B$42</c:f>
              <c:strCache>
                <c:ptCount val="1"/>
                <c:pt idx="0">
                  <c:v>After Cleave</c:v>
                </c:pt>
              </c:strCache>
            </c:strRef>
          </c:tx>
          <c:marker>
            <c:symbol val="none"/>
          </c:marker>
          <c:xVal>
            <c:numRef>
              <c:f>Wafer1!$C$45:$C$74</c:f>
              <c:numCache>
                <c:formatCode>General</c:formatCode>
                <c:ptCount val="30"/>
                <c:pt idx="0">
                  <c:v>0</c:v>
                </c:pt>
                <c:pt idx="1">
                  <c:v>133</c:v>
                </c:pt>
                <c:pt idx="2">
                  <c:v>161</c:v>
                </c:pt>
                <c:pt idx="3">
                  <c:v>182</c:v>
                </c:pt>
                <c:pt idx="4">
                  <c:v>192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241</c:v>
                </c:pt>
                <c:pt idx="10">
                  <c:v>246</c:v>
                </c:pt>
                <c:pt idx="11">
                  <c:v>272</c:v>
                </c:pt>
                <c:pt idx="12">
                  <c:v>282</c:v>
                </c:pt>
                <c:pt idx="13">
                  <c:v>285</c:v>
                </c:pt>
                <c:pt idx="14">
                  <c:v>288</c:v>
                </c:pt>
                <c:pt idx="15">
                  <c:v>290</c:v>
                </c:pt>
                <c:pt idx="16">
                  <c:v>291</c:v>
                </c:pt>
                <c:pt idx="17">
                  <c:v>291</c:v>
                </c:pt>
                <c:pt idx="18">
                  <c:v>292</c:v>
                </c:pt>
                <c:pt idx="19">
                  <c:v>292</c:v>
                </c:pt>
                <c:pt idx="20">
                  <c:v>295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295</c:v>
                </c:pt>
                <c:pt idx="26">
                  <c:v>294</c:v>
                </c:pt>
                <c:pt idx="27">
                  <c:v>294</c:v>
                </c:pt>
                <c:pt idx="28">
                  <c:v>294</c:v>
                </c:pt>
                <c:pt idx="29">
                  <c:v>315</c:v>
                </c:pt>
              </c:numCache>
            </c:numRef>
          </c:xVal>
          <c:yVal>
            <c:numRef>
              <c:f>Wafer1!$B$45:$B$74</c:f>
              <c:numCache>
                <c:formatCode>General</c:formatCode>
                <c:ptCount val="30"/>
                <c:pt idx="0">
                  <c:v>60.1</c:v>
                </c:pt>
                <c:pt idx="1">
                  <c:v>52.4</c:v>
                </c:pt>
                <c:pt idx="2">
                  <c:v>46.1</c:v>
                </c:pt>
                <c:pt idx="3">
                  <c:v>40.799999999999997</c:v>
                </c:pt>
                <c:pt idx="4">
                  <c:v>36.299999999999997</c:v>
                </c:pt>
                <c:pt idx="5">
                  <c:v>33.1</c:v>
                </c:pt>
                <c:pt idx="6">
                  <c:v>30.2</c:v>
                </c:pt>
                <c:pt idx="7">
                  <c:v>27.7</c:v>
                </c:pt>
                <c:pt idx="8">
                  <c:v>25.5</c:v>
                </c:pt>
                <c:pt idx="9">
                  <c:v>23.6</c:v>
                </c:pt>
                <c:pt idx="10">
                  <c:v>21.9</c:v>
                </c:pt>
                <c:pt idx="11">
                  <c:v>12.8</c:v>
                </c:pt>
                <c:pt idx="12">
                  <c:v>9</c:v>
                </c:pt>
                <c:pt idx="13">
                  <c:v>6.9</c:v>
                </c:pt>
                <c:pt idx="14">
                  <c:v>5.6</c:v>
                </c:pt>
                <c:pt idx="15">
                  <c:v>4.7</c:v>
                </c:pt>
                <c:pt idx="16">
                  <c:v>4.0999999999999996</c:v>
                </c:pt>
                <c:pt idx="17">
                  <c:v>3.5</c:v>
                </c:pt>
                <c:pt idx="18">
                  <c:v>3.2</c:v>
                </c:pt>
                <c:pt idx="19">
                  <c:v>2.8</c:v>
                </c:pt>
                <c:pt idx="20">
                  <c:v>1.4</c:v>
                </c:pt>
                <c:pt idx="21">
                  <c:v>0.9</c:v>
                </c:pt>
                <c:pt idx="22">
                  <c:v>0.7</c:v>
                </c:pt>
                <c:pt idx="23">
                  <c:v>0.6</c:v>
                </c:pt>
                <c:pt idx="24">
                  <c:v>0.5</c:v>
                </c:pt>
                <c:pt idx="25">
                  <c:v>0.4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9104"/>
        <c:axId val="74965376"/>
      </c:scatterChart>
      <c:valAx>
        <c:axId val="7495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65376"/>
        <c:crosses val="autoZero"/>
        <c:crossBetween val="midCat"/>
      </c:valAx>
      <c:valAx>
        <c:axId val="749653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5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Texture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Wafer3!$B$1</c:f>
              <c:strCache>
                <c:ptCount val="1"/>
                <c:pt idx="0">
                  <c:v>Before Anneal</c:v>
                </c:pt>
              </c:strCache>
            </c:strRef>
          </c:tx>
          <c:spPr>
            <a:ln>
              <a:noFill/>
            </a:ln>
          </c:spPr>
          <c:xVal>
            <c:numRef>
              <c:f>Wafer3!$C$4:$C$5</c:f>
              <c:numCache>
                <c:formatCode>General</c:formatCode>
                <c:ptCount val="2"/>
                <c:pt idx="0">
                  <c:v>0</c:v>
                </c:pt>
                <c:pt idx="1">
                  <c:v>160</c:v>
                </c:pt>
              </c:numCache>
            </c:numRef>
          </c:xVal>
          <c:yVal>
            <c:numRef>
              <c:f>Wafer3!$B$4:$B$5</c:f>
              <c:numCache>
                <c:formatCode>General</c:formatCode>
                <c:ptCount val="2"/>
                <c:pt idx="0">
                  <c:v>12.82</c:v>
                </c:pt>
                <c:pt idx="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Wafer3!$B$7</c:f>
              <c:strCache>
                <c:ptCount val="1"/>
                <c:pt idx="0">
                  <c:v>Before Cleave</c:v>
                </c:pt>
              </c:strCache>
            </c:strRef>
          </c:tx>
          <c:marker>
            <c:symbol val="none"/>
          </c:marker>
          <c:xVal>
            <c:numRef>
              <c:f>Wafer3!$C$10:$C$39</c:f>
              <c:numCache>
                <c:formatCode>General</c:formatCode>
                <c:ptCount val="30"/>
                <c:pt idx="0">
                  <c:v>0</c:v>
                </c:pt>
                <c:pt idx="1">
                  <c:v>69</c:v>
                </c:pt>
                <c:pt idx="2">
                  <c:v>75</c:v>
                </c:pt>
                <c:pt idx="3">
                  <c:v>85</c:v>
                </c:pt>
                <c:pt idx="4">
                  <c:v>91</c:v>
                </c:pt>
                <c:pt idx="5">
                  <c:v>100</c:v>
                </c:pt>
                <c:pt idx="6">
                  <c:v>105</c:v>
                </c:pt>
                <c:pt idx="7">
                  <c:v>108</c:v>
                </c:pt>
                <c:pt idx="8">
                  <c:v>112</c:v>
                </c:pt>
                <c:pt idx="9">
                  <c:v>114</c:v>
                </c:pt>
                <c:pt idx="10">
                  <c:v>115</c:v>
                </c:pt>
                <c:pt idx="11">
                  <c:v>128</c:v>
                </c:pt>
                <c:pt idx="12">
                  <c:v>131</c:v>
                </c:pt>
                <c:pt idx="13">
                  <c:v>135</c:v>
                </c:pt>
                <c:pt idx="14">
                  <c:v>137</c:v>
                </c:pt>
                <c:pt idx="15">
                  <c:v>137</c:v>
                </c:pt>
                <c:pt idx="16">
                  <c:v>138</c:v>
                </c:pt>
                <c:pt idx="17">
                  <c:v>139</c:v>
                </c:pt>
                <c:pt idx="18">
                  <c:v>139</c:v>
                </c:pt>
                <c:pt idx="19">
                  <c:v>139</c:v>
                </c:pt>
                <c:pt idx="20">
                  <c:v>141</c:v>
                </c:pt>
                <c:pt idx="21">
                  <c:v>141</c:v>
                </c:pt>
                <c:pt idx="22">
                  <c:v>142</c:v>
                </c:pt>
                <c:pt idx="23">
                  <c:v>142</c:v>
                </c:pt>
                <c:pt idx="24">
                  <c:v>142</c:v>
                </c:pt>
                <c:pt idx="25">
                  <c:v>142</c:v>
                </c:pt>
                <c:pt idx="26">
                  <c:v>142</c:v>
                </c:pt>
                <c:pt idx="27">
                  <c:v>142</c:v>
                </c:pt>
                <c:pt idx="28">
                  <c:v>142</c:v>
                </c:pt>
                <c:pt idx="29">
                  <c:v>140</c:v>
                </c:pt>
              </c:numCache>
            </c:numRef>
          </c:xVal>
          <c:yVal>
            <c:numRef>
              <c:f>Wafer3!$B$10:$B$39</c:f>
              <c:numCache>
                <c:formatCode>General</c:formatCode>
                <c:ptCount val="30"/>
                <c:pt idx="0">
                  <c:v>40</c:v>
                </c:pt>
                <c:pt idx="1">
                  <c:v>31</c:v>
                </c:pt>
                <c:pt idx="2">
                  <c:v>23.4</c:v>
                </c:pt>
                <c:pt idx="3">
                  <c:v>20.2</c:v>
                </c:pt>
                <c:pt idx="4">
                  <c:v>17.8</c:v>
                </c:pt>
                <c:pt idx="5">
                  <c:v>15.8</c:v>
                </c:pt>
                <c:pt idx="6">
                  <c:v>14.5</c:v>
                </c:pt>
                <c:pt idx="7">
                  <c:v>13.2</c:v>
                </c:pt>
                <c:pt idx="8">
                  <c:v>12.1</c:v>
                </c:pt>
                <c:pt idx="9">
                  <c:v>11.2</c:v>
                </c:pt>
                <c:pt idx="10">
                  <c:v>10.199999999999999</c:v>
                </c:pt>
                <c:pt idx="11">
                  <c:v>6</c:v>
                </c:pt>
                <c:pt idx="12">
                  <c:v>4.2</c:v>
                </c:pt>
                <c:pt idx="13">
                  <c:v>3.2</c:v>
                </c:pt>
                <c:pt idx="14">
                  <c:v>2.6</c:v>
                </c:pt>
                <c:pt idx="15">
                  <c:v>2.2000000000000002</c:v>
                </c:pt>
                <c:pt idx="16">
                  <c:v>1.9</c:v>
                </c:pt>
                <c:pt idx="17">
                  <c:v>1.7</c:v>
                </c:pt>
                <c:pt idx="18">
                  <c:v>1.5</c:v>
                </c:pt>
                <c:pt idx="19">
                  <c:v>1.4</c:v>
                </c:pt>
                <c:pt idx="20">
                  <c:v>0.7</c:v>
                </c:pt>
                <c:pt idx="21">
                  <c:v>0.4</c:v>
                </c:pt>
                <c:pt idx="22">
                  <c:v>0.3</c:v>
                </c:pt>
                <c:pt idx="23">
                  <c:v>0.3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Wafer3!$B$42</c:f>
              <c:strCache>
                <c:ptCount val="1"/>
                <c:pt idx="0">
                  <c:v>After Cleave</c:v>
                </c:pt>
              </c:strCache>
            </c:strRef>
          </c:tx>
          <c:marker>
            <c:symbol val="none"/>
          </c:marker>
          <c:xVal>
            <c:numRef>
              <c:f>Wafer3!$C$45:$C$74</c:f>
              <c:numCache>
                <c:formatCode>General</c:formatCode>
                <c:ptCount val="30"/>
                <c:pt idx="0">
                  <c:v>0</c:v>
                </c:pt>
                <c:pt idx="1">
                  <c:v>132</c:v>
                </c:pt>
                <c:pt idx="2">
                  <c:v>163</c:v>
                </c:pt>
                <c:pt idx="3">
                  <c:v>187</c:v>
                </c:pt>
                <c:pt idx="4">
                  <c:v>204</c:v>
                </c:pt>
                <c:pt idx="5">
                  <c:v>217</c:v>
                </c:pt>
                <c:pt idx="6">
                  <c:v>229</c:v>
                </c:pt>
                <c:pt idx="7">
                  <c:v>234</c:v>
                </c:pt>
                <c:pt idx="8">
                  <c:v>247</c:v>
                </c:pt>
                <c:pt idx="9">
                  <c:v>254</c:v>
                </c:pt>
                <c:pt idx="10">
                  <c:v>260</c:v>
                </c:pt>
                <c:pt idx="11">
                  <c:v>288</c:v>
                </c:pt>
                <c:pt idx="12">
                  <c:v>299</c:v>
                </c:pt>
                <c:pt idx="13">
                  <c:v>304</c:v>
                </c:pt>
                <c:pt idx="14">
                  <c:v>308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318</c:v>
                </c:pt>
                <c:pt idx="21">
                  <c:v>318</c:v>
                </c:pt>
                <c:pt idx="22">
                  <c:v>318</c:v>
                </c:pt>
                <c:pt idx="23">
                  <c:v>319</c:v>
                </c:pt>
                <c:pt idx="24">
                  <c:v>319</c:v>
                </c:pt>
                <c:pt idx="25">
                  <c:v>319</c:v>
                </c:pt>
                <c:pt idx="26">
                  <c:v>319</c:v>
                </c:pt>
                <c:pt idx="27">
                  <c:v>319</c:v>
                </c:pt>
                <c:pt idx="28">
                  <c:v>319</c:v>
                </c:pt>
                <c:pt idx="29">
                  <c:v>331</c:v>
                </c:pt>
              </c:numCache>
            </c:numRef>
          </c:xVal>
          <c:yVal>
            <c:numRef>
              <c:f>Wafer3!$B$45:$B$74</c:f>
              <c:numCache>
                <c:formatCode>General</c:formatCode>
                <c:ptCount val="30"/>
                <c:pt idx="0">
                  <c:v>56.5</c:v>
                </c:pt>
                <c:pt idx="1">
                  <c:v>50.6</c:v>
                </c:pt>
                <c:pt idx="2">
                  <c:v>45.1</c:v>
                </c:pt>
                <c:pt idx="3">
                  <c:v>40.5</c:v>
                </c:pt>
                <c:pt idx="4">
                  <c:v>36.799999999999997</c:v>
                </c:pt>
                <c:pt idx="5">
                  <c:v>33.4</c:v>
                </c:pt>
                <c:pt idx="6">
                  <c:v>30.6</c:v>
                </c:pt>
                <c:pt idx="7">
                  <c:v>28.2</c:v>
                </c:pt>
                <c:pt idx="8">
                  <c:v>26.1</c:v>
                </c:pt>
                <c:pt idx="9">
                  <c:v>24.3</c:v>
                </c:pt>
                <c:pt idx="10">
                  <c:v>22.7</c:v>
                </c:pt>
                <c:pt idx="11">
                  <c:v>13.5</c:v>
                </c:pt>
                <c:pt idx="12">
                  <c:v>9.5</c:v>
                </c:pt>
                <c:pt idx="13">
                  <c:v>7.3</c:v>
                </c:pt>
                <c:pt idx="14">
                  <c:v>6</c:v>
                </c:pt>
                <c:pt idx="15">
                  <c:v>5</c:v>
                </c:pt>
                <c:pt idx="16">
                  <c:v>4.3</c:v>
                </c:pt>
                <c:pt idx="17">
                  <c:v>3.8</c:v>
                </c:pt>
                <c:pt idx="18">
                  <c:v>3.4</c:v>
                </c:pt>
                <c:pt idx="19">
                  <c:v>3.1</c:v>
                </c:pt>
                <c:pt idx="20">
                  <c:v>1.5</c:v>
                </c:pt>
                <c:pt idx="21">
                  <c:v>1</c:v>
                </c:pt>
                <c:pt idx="22">
                  <c:v>0.8</c:v>
                </c:pt>
                <c:pt idx="23">
                  <c:v>0.6</c:v>
                </c:pt>
                <c:pt idx="24">
                  <c:v>0.5</c:v>
                </c:pt>
                <c:pt idx="25">
                  <c:v>0.4</c:v>
                </c:pt>
                <c:pt idx="26">
                  <c:v>0.4</c:v>
                </c:pt>
                <c:pt idx="27">
                  <c:v>0.3</c:v>
                </c:pt>
                <c:pt idx="28">
                  <c:v>0.3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0176"/>
        <c:axId val="86372352"/>
      </c:scatterChart>
      <c:valAx>
        <c:axId val="8637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372352"/>
        <c:crosses val="autoZero"/>
        <c:crossBetween val="midCat"/>
      </c:valAx>
      <c:valAx>
        <c:axId val="863723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37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Nothing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Wafer3!$B$1</c:f>
              <c:strCache>
                <c:ptCount val="1"/>
                <c:pt idx="0">
                  <c:v>Before Anneal</c:v>
                </c:pt>
              </c:strCache>
            </c:strRef>
          </c:tx>
          <c:spPr>
            <a:ln>
              <a:noFill/>
            </a:ln>
          </c:spPr>
          <c:xVal>
            <c:numRef>
              <c:f>Wafer3!$F$4:$F$5</c:f>
              <c:numCache>
                <c:formatCode>General</c:formatCode>
                <c:ptCount val="2"/>
                <c:pt idx="0">
                  <c:v>0</c:v>
                </c:pt>
                <c:pt idx="1">
                  <c:v>95</c:v>
                </c:pt>
              </c:numCache>
            </c:numRef>
          </c:xVal>
          <c:yVal>
            <c:numRef>
              <c:f>Wafer3!$E$4:$E$5</c:f>
              <c:numCache>
                <c:formatCode>General</c:formatCode>
                <c:ptCount val="2"/>
                <c:pt idx="0">
                  <c:v>7.01</c:v>
                </c:pt>
                <c:pt idx="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Wafer3!$B$7</c:f>
              <c:strCache>
                <c:ptCount val="1"/>
                <c:pt idx="0">
                  <c:v>Before Cleave</c:v>
                </c:pt>
              </c:strCache>
            </c:strRef>
          </c:tx>
          <c:marker>
            <c:symbol val="none"/>
          </c:marker>
          <c:xVal>
            <c:numRef>
              <c:f>Wafer3!$F$10:$F$39</c:f>
              <c:numCache>
                <c:formatCode>General</c:formatCode>
                <c:ptCount val="30"/>
                <c:pt idx="0">
                  <c:v>0</c:v>
                </c:pt>
                <c:pt idx="1">
                  <c:v>45</c:v>
                </c:pt>
                <c:pt idx="2">
                  <c:v>54</c:v>
                </c:pt>
                <c:pt idx="3">
                  <c:v>60</c:v>
                </c:pt>
                <c:pt idx="4">
                  <c:v>64</c:v>
                </c:pt>
                <c:pt idx="5">
                  <c:v>67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82</c:v>
                </c:pt>
                <c:pt idx="12">
                  <c:v>85</c:v>
                </c:pt>
                <c:pt idx="13">
                  <c:v>87</c:v>
                </c:pt>
                <c:pt idx="14">
                  <c:v>88</c:v>
                </c:pt>
                <c:pt idx="15">
                  <c:v>88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  <c:pt idx="19">
                  <c:v>89</c:v>
                </c:pt>
                <c:pt idx="20">
                  <c:v>90</c:v>
                </c:pt>
                <c:pt idx="21">
                  <c:v>90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95</c:v>
                </c:pt>
              </c:numCache>
            </c:numRef>
          </c:xVal>
          <c:yVal>
            <c:numRef>
              <c:f>Wafer3!$E$10:$E$39</c:f>
              <c:numCache>
                <c:formatCode>General</c:formatCode>
                <c:ptCount val="30"/>
                <c:pt idx="0">
                  <c:v>27</c:v>
                </c:pt>
                <c:pt idx="1">
                  <c:v>20.5</c:v>
                </c:pt>
                <c:pt idx="2">
                  <c:v>16.7</c:v>
                </c:pt>
                <c:pt idx="3">
                  <c:v>14.1</c:v>
                </c:pt>
                <c:pt idx="4">
                  <c:v>12.3</c:v>
                </c:pt>
                <c:pt idx="5">
                  <c:v>10.8</c:v>
                </c:pt>
                <c:pt idx="6">
                  <c:v>9.6999999999999993</c:v>
                </c:pt>
                <c:pt idx="7">
                  <c:v>8.6999999999999993</c:v>
                </c:pt>
                <c:pt idx="8">
                  <c:v>8</c:v>
                </c:pt>
                <c:pt idx="9">
                  <c:v>7.3</c:v>
                </c:pt>
                <c:pt idx="10">
                  <c:v>6.8</c:v>
                </c:pt>
                <c:pt idx="11">
                  <c:v>3.9</c:v>
                </c:pt>
                <c:pt idx="12">
                  <c:v>2.7</c:v>
                </c:pt>
                <c:pt idx="13">
                  <c:v>2.1</c:v>
                </c:pt>
                <c:pt idx="14">
                  <c:v>1.7</c:v>
                </c:pt>
                <c:pt idx="15">
                  <c:v>1.4</c:v>
                </c:pt>
                <c:pt idx="16">
                  <c:v>1.2</c:v>
                </c:pt>
                <c:pt idx="17">
                  <c:v>1.1000000000000001</c:v>
                </c:pt>
                <c:pt idx="18">
                  <c:v>0.9</c:v>
                </c:pt>
                <c:pt idx="19">
                  <c:v>0.9</c:v>
                </c:pt>
                <c:pt idx="20">
                  <c:v>0.4</c:v>
                </c:pt>
                <c:pt idx="21">
                  <c:v>0.3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0.1</c:v>
                </c:pt>
                <c:pt idx="2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Wafer3!$B$42</c:f>
              <c:strCache>
                <c:ptCount val="1"/>
                <c:pt idx="0">
                  <c:v>After Cleave</c:v>
                </c:pt>
              </c:strCache>
            </c:strRef>
          </c:tx>
          <c:marker>
            <c:symbol val="none"/>
          </c:marker>
          <c:xVal>
            <c:numRef>
              <c:f>Wafer3!$F$45:$F$74</c:f>
              <c:numCache>
                <c:formatCode>General</c:formatCode>
                <c:ptCount val="30"/>
                <c:pt idx="0">
                  <c:v>0</c:v>
                </c:pt>
                <c:pt idx="1">
                  <c:v>75</c:v>
                </c:pt>
                <c:pt idx="2">
                  <c:v>95</c:v>
                </c:pt>
                <c:pt idx="3">
                  <c:v>111</c:v>
                </c:pt>
                <c:pt idx="4">
                  <c:v>128</c:v>
                </c:pt>
                <c:pt idx="5">
                  <c:v>134</c:v>
                </c:pt>
                <c:pt idx="6">
                  <c:v>144</c:v>
                </c:pt>
                <c:pt idx="7">
                  <c:v>149</c:v>
                </c:pt>
                <c:pt idx="8">
                  <c:v>154</c:v>
                </c:pt>
                <c:pt idx="9">
                  <c:v>158</c:v>
                </c:pt>
                <c:pt idx="10">
                  <c:v>162</c:v>
                </c:pt>
                <c:pt idx="11">
                  <c:v>180</c:v>
                </c:pt>
                <c:pt idx="12">
                  <c:v>187</c:v>
                </c:pt>
                <c:pt idx="13">
                  <c:v>191</c:v>
                </c:pt>
                <c:pt idx="14">
                  <c:v>194</c:v>
                </c:pt>
                <c:pt idx="15">
                  <c:v>196</c:v>
                </c:pt>
                <c:pt idx="16">
                  <c:v>197</c:v>
                </c:pt>
                <c:pt idx="17">
                  <c:v>198</c:v>
                </c:pt>
                <c:pt idx="18">
                  <c:v>197</c:v>
                </c:pt>
                <c:pt idx="19">
                  <c:v>198</c:v>
                </c:pt>
                <c:pt idx="20">
                  <c:v>201</c:v>
                </c:pt>
                <c:pt idx="21">
                  <c:v>202</c:v>
                </c:pt>
                <c:pt idx="22">
                  <c:v>202</c:v>
                </c:pt>
                <c:pt idx="23">
                  <c:v>202</c:v>
                </c:pt>
                <c:pt idx="24">
                  <c:v>202</c:v>
                </c:pt>
                <c:pt idx="25">
                  <c:v>202</c:v>
                </c:pt>
                <c:pt idx="26">
                  <c:v>202</c:v>
                </c:pt>
                <c:pt idx="27">
                  <c:v>203</c:v>
                </c:pt>
                <c:pt idx="28">
                  <c:v>203</c:v>
                </c:pt>
                <c:pt idx="29">
                  <c:v>207</c:v>
                </c:pt>
              </c:numCache>
            </c:numRef>
          </c:xVal>
          <c:yVal>
            <c:numRef>
              <c:f>Wafer3!$E$45:$E$74</c:f>
              <c:numCache>
                <c:formatCode>General</c:formatCode>
                <c:ptCount val="30"/>
                <c:pt idx="0">
                  <c:v>36.9</c:v>
                </c:pt>
                <c:pt idx="1">
                  <c:v>32.4</c:v>
                </c:pt>
                <c:pt idx="2">
                  <c:v>28.8</c:v>
                </c:pt>
                <c:pt idx="3">
                  <c:v>25.5</c:v>
                </c:pt>
                <c:pt idx="4">
                  <c:v>21.8</c:v>
                </c:pt>
                <c:pt idx="5">
                  <c:v>19.7</c:v>
                </c:pt>
                <c:pt idx="6">
                  <c:v>18.3</c:v>
                </c:pt>
                <c:pt idx="7">
                  <c:v>16.600000000000001</c:v>
                </c:pt>
                <c:pt idx="8">
                  <c:v>15.3</c:v>
                </c:pt>
                <c:pt idx="9">
                  <c:v>14.2</c:v>
                </c:pt>
                <c:pt idx="10">
                  <c:v>13.1</c:v>
                </c:pt>
                <c:pt idx="11">
                  <c:v>7.9</c:v>
                </c:pt>
                <c:pt idx="12">
                  <c:v>5.7</c:v>
                </c:pt>
                <c:pt idx="13">
                  <c:v>4.5</c:v>
                </c:pt>
                <c:pt idx="14">
                  <c:v>3.6</c:v>
                </c:pt>
                <c:pt idx="15">
                  <c:v>3.1</c:v>
                </c:pt>
                <c:pt idx="16">
                  <c:v>2.7</c:v>
                </c:pt>
                <c:pt idx="17">
                  <c:v>2.4</c:v>
                </c:pt>
                <c:pt idx="18">
                  <c:v>2.1</c:v>
                </c:pt>
                <c:pt idx="19">
                  <c:v>1.9</c:v>
                </c:pt>
                <c:pt idx="20">
                  <c:v>1</c:v>
                </c:pt>
                <c:pt idx="21">
                  <c:v>0.6</c:v>
                </c:pt>
                <c:pt idx="22">
                  <c:v>0.5</c:v>
                </c:pt>
                <c:pt idx="23">
                  <c:v>0.4</c:v>
                </c:pt>
                <c:pt idx="24">
                  <c:v>0.3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53408"/>
        <c:axId val="86355328"/>
      </c:scatterChart>
      <c:valAx>
        <c:axId val="8635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355328"/>
        <c:crosses val="autoZero"/>
        <c:crossBetween val="midCat"/>
      </c:valAx>
      <c:valAx>
        <c:axId val="863553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353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 Coating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Wafer3!$B$1</c:f>
              <c:strCache>
                <c:ptCount val="1"/>
                <c:pt idx="0">
                  <c:v>Before Anneal</c:v>
                </c:pt>
              </c:strCache>
            </c:strRef>
          </c:tx>
          <c:spPr>
            <a:ln>
              <a:noFill/>
            </a:ln>
          </c:spPr>
          <c:xVal>
            <c:numRef>
              <c:f>Wafer3!$I$4:$I$5</c:f>
              <c:numCache>
                <c:formatCode>General</c:formatCode>
                <c:ptCount val="2"/>
                <c:pt idx="0">
                  <c:v>0</c:v>
                </c:pt>
                <c:pt idx="1">
                  <c:v>179</c:v>
                </c:pt>
              </c:numCache>
            </c:numRef>
          </c:xVal>
          <c:yVal>
            <c:numRef>
              <c:f>Wafer3!$H$4:$H$5</c:f>
              <c:numCache>
                <c:formatCode>General</c:formatCode>
                <c:ptCount val="2"/>
                <c:pt idx="0">
                  <c:v>13.24</c:v>
                </c:pt>
                <c:pt idx="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Wafer3!$B$7</c:f>
              <c:strCache>
                <c:ptCount val="1"/>
                <c:pt idx="0">
                  <c:v>Before Cleave</c:v>
                </c:pt>
              </c:strCache>
            </c:strRef>
          </c:tx>
          <c:marker>
            <c:symbol val="none"/>
          </c:marker>
          <c:xVal>
            <c:numRef>
              <c:f>Wafer3!$I$10:$I$41</c:f>
              <c:numCache>
                <c:formatCode>General</c:formatCode>
                <c:ptCount val="31"/>
                <c:pt idx="0">
                  <c:v>0</c:v>
                </c:pt>
                <c:pt idx="1">
                  <c:v>81</c:v>
                </c:pt>
                <c:pt idx="2">
                  <c:v>100</c:v>
                </c:pt>
                <c:pt idx="3">
                  <c:v>113</c:v>
                </c:pt>
                <c:pt idx="4">
                  <c:v>121</c:v>
                </c:pt>
                <c:pt idx="5">
                  <c:v>129</c:v>
                </c:pt>
                <c:pt idx="6">
                  <c:v>134</c:v>
                </c:pt>
                <c:pt idx="7">
                  <c:v>139</c:v>
                </c:pt>
                <c:pt idx="8">
                  <c:v>145</c:v>
                </c:pt>
                <c:pt idx="9">
                  <c:v>148</c:v>
                </c:pt>
                <c:pt idx="10">
                  <c:v>150</c:v>
                </c:pt>
                <c:pt idx="11">
                  <c:v>165</c:v>
                </c:pt>
                <c:pt idx="12">
                  <c:v>171</c:v>
                </c:pt>
                <c:pt idx="13">
                  <c:v>173</c:v>
                </c:pt>
                <c:pt idx="14">
                  <c:v>160</c:v>
                </c:pt>
                <c:pt idx="15">
                  <c:v>178</c:v>
                </c:pt>
                <c:pt idx="16">
                  <c:v>179</c:v>
                </c:pt>
                <c:pt idx="17">
                  <c:v>180</c:v>
                </c:pt>
                <c:pt idx="18">
                  <c:v>181</c:v>
                </c:pt>
                <c:pt idx="19">
                  <c:v>182</c:v>
                </c:pt>
                <c:pt idx="20">
                  <c:v>184</c:v>
                </c:pt>
                <c:pt idx="21">
                  <c:v>186</c:v>
                </c:pt>
                <c:pt idx="22">
                  <c:v>186</c:v>
                </c:pt>
                <c:pt idx="23">
                  <c:v>187</c:v>
                </c:pt>
                <c:pt idx="24">
                  <c:v>187</c:v>
                </c:pt>
                <c:pt idx="25">
                  <c:v>187</c:v>
                </c:pt>
                <c:pt idx="26">
                  <c:v>187</c:v>
                </c:pt>
                <c:pt idx="27">
                  <c:v>187</c:v>
                </c:pt>
                <c:pt idx="28">
                  <c:v>187</c:v>
                </c:pt>
                <c:pt idx="29">
                  <c:v>170</c:v>
                </c:pt>
              </c:numCache>
            </c:numRef>
          </c:xVal>
          <c:yVal>
            <c:numRef>
              <c:f>Wafer3!$H$10:$H$39</c:f>
              <c:numCache>
                <c:formatCode>General</c:formatCode>
                <c:ptCount val="30"/>
                <c:pt idx="0">
                  <c:v>46</c:v>
                </c:pt>
                <c:pt idx="1">
                  <c:v>38</c:v>
                </c:pt>
                <c:pt idx="2">
                  <c:v>31</c:v>
                </c:pt>
                <c:pt idx="3">
                  <c:v>26.7</c:v>
                </c:pt>
                <c:pt idx="4">
                  <c:v>23.1</c:v>
                </c:pt>
                <c:pt idx="5">
                  <c:v>20.7</c:v>
                </c:pt>
                <c:pt idx="6">
                  <c:v>18.600000000000001</c:v>
                </c:pt>
                <c:pt idx="7">
                  <c:v>17</c:v>
                </c:pt>
                <c:pt idx="8">
                  <c:v>15.7</c:v>
                </c:pt>
                <c:pt idx="9">
                  <c:v>14.5</c:v>
                </c:pt>
                <c:pt idx="10">
                  <c:v>13.4</c:v>
                </c:pt>
                <c:pt idx="11">
                  <c:v>7.7</c:v>
                </c:pt>
                <c:pt idx="12">
                  <c:v>5.5</c:v>
                </c:pt>
                <c:pt idx="13">
                  <c:v>4.2</c:v>
                </c:pt>
                <c:pt idx="14">
                  <c:v>3.4</c:v>
                </c:pt>
                <c:pt idx="15">
                  <c:v>2.9</c:v>
                </c:pt>
                <c:pt idx="16">
                  <c:v>2.5</c:v>
                </c:pt>
                <c:pt idx="17">
                  <c:v>2.2000000000000002</c:v>
                </c:pt>
                <c:pt idx="18">
                  <c:v>2</c:v>
                </c:pt>
                <c:pt idx="19">
                  <c:v>1.7</c:v>
                </c:pt>
                <c:pt idx="20">
                  <c:v>0.9</c:v>
                </c:pt>
                <c:pt idx="21">
                  <c:v>0.6</c:v>
                </c:pt>
                <c:pt idx="22">
                  <c:v>0.4</c:v>
                </c:pt>
                <c:pt idx="23">
                  <c:v>0.3</c:v>
                </c:pt>
                <c:pt idx="24">
                  <c:v>0.3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0.1</c:v>
                </c:pt>
                <c:pt idx="2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Wafer3!$B$42</c:f>
              <c:strCache>
                <c:ptCount val="1"/>
                <c:pt idx="0">
                  <c:v>After Cleave</c:v>
                </c:pt>
              </c:strCache>
            </c:strRef>
          </c:tx>
          <c:marker>
            <c:symbol val="none"/>
          </c:marker>
          <c:xVal>
            <c:numRef>
              <c:f>Wafer3!$I$45:$I$74</c:f>
              <c:numCache>
                <c:formatCode>General</c:formatCode>
                <c:ptCount val="30"/>
                <c:pt idx="0">
                  <c:v>0</c:v>
                </c:pt>
                <c:pt idx="1">
                  <c:v>175</c:v>
                </c:pt>
                <c:pt idx="2">
                  <c:v>235</c:v>
                </c:pt>
                <c:pt idx="3">
                  <c:v>284</c:v>
                </c:pt>
                <c:pt idx="4">
                  <c:v>314</c:v>
                </c:pt>
                <c:pt idx="5">
                  <c:v>333</c:v>
                </c:pt>
                <c:pt idx="6">
                  <c:v>345</c:v>
                </c:pt>
                <c:pt idx="7">
                  <c:v>354</c:v>
                </c:pt>
                <c:pt idx="8">
                  <c:v>360</c:v>
                </c:pt>
                <c:pt idx="9">
                  <c:v>365</c:v>
                </c:pt>
                <c:pt idx="10">
                  <c:v>371</c:v>
                </c:pt>
                <c:pt idx="11">
                  <c:v>388</c:v>
                </c:pt>
                <c:pt idx="12">
                  <c:v>394</c:v>
                </c:pt>
                <c:pt idx="13">
                  <c:v>397</c:v>
                </c:pt>
                <c:pt idx="14">
                  <c:v>398</c:v>
                </c:pt>
                <c:pt idx="15">
                  <c:v>399</c:v>
                </c:pt>
                <c:pt idx="16">
                  <c:v>400</c:v>
                </c:pt>
                <c:pt idx="17">
                  <c:v>399</c:v>
                </c:pt>
                <c:pt idx="18">
                  <c:v>400</c:v>
                </c:pt>
                <c:pt idx="19">
                  <c:v>400</c:v>
                </c:pt>
                <c:pt idx="20">
                  <c:v>402</c:v>
                </c:pt>
                <c:pt idx="21">
                  <c:v>402</c:v>
                </c:pt>
                <c:pt idx="22">
                  <c:v>404</c:v>
                </c:pt>
                <c:pt idx="23">
                  <c:v>404</c:v>
                </c:pt>
                <c:pt idx="24">
                  <c:v>404</c:v>
                </c:pt>
                <c:pt idx="25">
                  <c:v>404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433</c:v>
                </c:pt>
              </c:numCache>
            </c:numRef>
          </c:xVal>
          <c:yVal>
            <c:numRef>
              <c:f>Wafer3!$H$45:$H$74</c:f>
              <c:numCache>
                <c:formatCode>General</c:formatCode>
                <c:ptCount val="30"/>
                <c:pt idx="0">
                  <c:v>77.2</c:v>
                </c:pt>
                <c:pt idx="1">
                  <c:v>73.3</c:v>
                </c:pt>
                <c:pt idx="2">
                  <c:v>70.099999999999994</c:v>
                </c:pt>
                <c:pt idx="3">
                  <c:v>65</c:v>
                </c:pt>
                <c:pt idx="4">
                  <c:v>58.9</c:v>
                </c:pt>
                <c:pt idx="5">
                  <c:v>52.5</c:v>
                </c:pt>
                <c:pt idx="6">
                  <c:v>47.1</c:v>
                </c:pt>
                <c:pt idx="7">
                  <c:v>42.5</c:v>
                </c:pt>
                <c:pt idx="8">
                  <c:v>38.6</c:v>
                </c:pt>
                <c:pt idx="9">
                  <c:v>35.4</c:v>
                </c:pt>
                <c:pt idx="10">
                  <c:v>30.4</c:v>
                </c:pt>
                <c:pt idx="11">
                  <c:v>17.5</c:v>
                </c:pt>
                <c:pt idx="12">
                  <c:v>12.2</c:v>
                </c:pt>
                <c:pt idx="13">
                  <c:v>9.3000000000000007</c:v>
                </c:pt>
                <c:pt idx="14">
                  <c:v>7.5</c:v>
                </c:pt>
                <c:pt idx="15">
                  <c:v>6.3</c:v>
                </c:pt>
                <c:pt idx="16">
                  <c:v>5.5</c:v>
                </c:pt>
                <c:pt idx="17">
                  <c:v>4.8</c:v>
                </c:pt>
                <c:pt idx="18">
                  <c:v>4.2</c:v>
                </c:pt>
                <c:pt idx="19">
                  <c:v>3.9</c:v>
                </c:pt>
                <c:pt idx="20">
                  <c:v>2</c:v>
                </c:pt>
                <c:pt idx="21">
                  <c:v>1.3</c:v>
                </c:pt>
                <c:pt idx="22">
                  <c:v>1</c:v>
                </c:pt>
                <c:pt idx="23">
                  <c:v>0.8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1664"/>
        <c:axId val="88243584"/>
      </c:scatterChart>
      <c:valAx>
        <c:axId val="8824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43584"/>
        <c:crosses val="autoZero"/>
        <c:crossBetween val="midCat"/>
      </c:valAx>
      <c:valAx>
        <c:axId val="882435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41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Texture + AR Coating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Wafer3!$B$1</c:f>
              <c:strCache>
                <c:ptCount val="1"/>
                <c:pt idx="0">
                  <c:v>Before Anneal</c:v>
                </c:pt>
              </c:strCache>
            </c:strRef>
          </c:tx>
          <c:spPr>
            <a:ln>
              <a:noFill/>
            </a:ln>
          </c:spPr>
          <c:xVal>
            <c:numRef>
              <c:f>Wafer3!$L$4:$L$5</c:f>
              <c:numCache>
                <c:formatCode>General</c:formatCode>
                <c:ptCount val="2"/>
                <c:pt idx="0">
                  <c:v>0</c:v>
                </c:pt>
                <c:pt idx="1">
                  <c:v>229</c:v>
                </c:pt>
              </c:numCache>
            </c:numRef>
          </c:xVal>
          <c:yVal>
            <c:numRef>
              <c:f>Wafer3!$K$4:$K$6</c:f>
              <c:numCache>
                <c:formatCode>General</c:formatCode>
                <c:ptCount val="3"/>
                <c:pt idx="0">
                  <c:v>17.5</c:v>
                </c:pt>
                <c:pt idx="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Wafer3!$B$7</c:f>
              <c:strCache>
                <c:ptCount val="1"/>
                <c:pt idx="0">
                  <c:v>Before Cleave</c:v>
                </c:pt>
              </c:strCache>
            </c:strRef>
          </c:tx>
          <c:marker>
            <c:symbol val="none"/>
          </c:marker>
          <c:xVal>
            <c:numRef>
              <c:f>Wafer3!$L$10:$L$39</c:f>
              <c:numCache>
                <c:formatCode>General</c:formatCode>
                <c:ptCount val="30"/>
                <c:pt idx="0">
                  <c:v>0</c:v>
                </c:pt>
                <c:pt idx="1">
                  <c:v>97</c:v>
                </c:pt>
                <c:pt idx="2">
                  <c:v>117</c:v>
                </c:pt>
                <c:pt idx="3">
                  <c:v>130</c:v>
                </c:pt>
                <c:pt idx="4">
                  <c:v>140</c:v>
                </c:pt>
                <c:pt idx="5">
                  <c:v>148</c:v>
                </c:pt>
                <c:pt idx="6">
                  <c:v>140</c:v>
                </c:pt>
                <c:pt idx="7">
                  <c:v>146</c:v>
                </c:pt>
                <c:pt idx="8">
                  <c:v>150</c:v>
                </c:pt>
                <c:pt idx="9">
                  <c:v>154</c:v>
                </c:pt>
                <c:pt idx="10">
                  <c:v>158</c:v>
                </c:pt>
                <c:pt idx="11">
                  <c:v>174</c:v>
                </c:pt>
                <c:pt idx="12">
                  <c:v>180</c:v>
                </c:pt>
                <c:pt idx="13">
                  <c:v>184</c:v>
                </c:pt>
                <c:pt idx="14">
                  <c:v>187</c:v>
                </c:pt>
                <c:pt idx="15">
                  <c:v>189</c:v>
                </c:pt>
                <c:pt idx="16">
                  <c:v>190</c:v>
                </c:pt>
                <c:pt idx="17">
                  <c:v>191</c:v>
                </c:pt>
                <c:pt idx="18">
                  <c:v>192</c:v>
                </c:pt>
                <c:pt idx="19">
                  <c:v>193</c:v>
                </c:pt>
                <c:pt idx="20">
                  <c:v>196</c:v>
                </c:pt>
                <c:pt idx="21">
                  <c:v>197</c:v>
                </c:pt>
                <c:pt idx="22">
                  <c:v>197</c:v>
                </c:pt>
                <c:pt idx="23">
                  <c:v>198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191</c:v>
                </c:pt>
              </c:numCache>
            </c:numRef>
          </c:xVal>
          <c:yVal>
            <c:numRef>
              <c:f>Wafer3!$K$10:$K$39</c:f>
              <c:numCache>
                <c:formatCode>General</c:formatCode>
                <c:ptCount val="30"/>
                <c:pt idx="0">
                  <c:v>52</c:v>
                </c:pt>
                <c:pt idx="1">
                  <c:v>43.3</c:v>
                </c:pt>
                <c:pt idx="2">
                  <c:v>36.1</c:v>
                </c:pt>
                <c:pt idx="3">
                  <c:v>30.8</c:v>
                </c:pt>
                <c:pt idx="4">
                  <c:v>26.9</c:v>
                </c:pt>
                <c:pt idx="5">
                  <c:v>23.8</c:v>
                </c:pt>
                <c:pt idx="6">
                  <c:v>19.3</c:v>
                </c:pt>
                <c:pt idx="7">
                  <c:v>17.7</c:v>
                </c:pt>
                <c:pt idx="8">
                  <c:v>16.3</c:v>
                </c:pt>
                <c:pt idx="9">
                  <c:v>15.1</c:v>
                </c:pt>
                <c:pt idx="10">
                  <c:v>14</c:v>
                </c:pt>
                <c:pt idx="11">
                  <c:v>8.1999999999999993</c:v>
                </c:pt>
                <c:pt idx="12">
                  <c:v>5.7</c:v>
                </c:pt>
                <c:pt idx="13">
                  <c:v>4.4000000000000004</c:v>
                </c:pt>
                <c:pt idx="14">
                  <c:v>3.6</c:v>
                </c:pt>
                <c:pt idx="15">
                  <c:v>3.1</c:v>
                </c:pt>
                <c:pt idx="16">
                  <c:v>2.6</c:v>
                </c:pt>
                <c:pt idx="17">
                  <c:v>2.2999999999999998</c:v>
                </c:pt>
                <c:pt idx="18">
                  <c:v>2.1</c:v>
                </c:pt>
                <c:pt idx="19">
                  <c:v>1.9</c:v>
                </c:pt>
                <c:pt idx="20">
                  <c:v>0.9</c:v>
                </c:pt>
                <c:pt idx="21">
                  <c:v>0.6</c:v>
                </c:pt>
                <c:pt idx="22">
                  <c:v>0.4</c:v>
                </c:pt>
                <c:pt idx="23">
                  <c:v>0.4</c:v>
                </c:pt>
                <c:pt idx="24">
                  <c:v>0.3</c:v>
                </c:pt>
                <c:pt idx="25">
                  <c:v>0.3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Wafer3!$B$42</c:f>
              <c:strCache>
                <c:ptCount val="1"/>
                <c:pt idx="0">
                  <c:v>After Cleave</c:v>
                </c:pt>
              </c:strCache>
            </c:strRef>
          </c:tx>
          <c:marker>
            <c:symbol val="none"/>
          </c:marker>
          <c:xVal>
            <c:numRef>
              <c:f>Wafer3!$L$45:$L$74</c:f>
              <c:numCache>
                <c:formatCode>General</c:formatCode>
                <c:ptCount val="30"/>
                <c:pt idx="0">
                  <c:v>0</c:v>
                </c:pt>
                <c:pt idx="1">
                  <c:v>170</c:v>
                </c:pt>
                <c:pt idx="2">
                  <c:v>229</c:v>
                </c:pt>
                <c:pt idx="3">
                  <c:v>270</c:v>
                </c:pt>
                <c:pt idx="4">
                  <c:v>299</c:v>
                </c:pt>
                <c:pt idx="5">
                  <c:v>314</c:v>
                </c:pt>
                <c:pt idx="6">
                  <c:v>328</c:v>
                </c:pt>
                <c:pt idx="7">
                  <c:v>337</c:v>
                </c:pt>
                <c:pt idx="8">
                  <c:v>343</c:v>
                </c:pt>
                <c:pt idx="9">
                  <c:v>348</c:v>
                </c:pt>
                <c:pt idx="10">
                  <c:v>352</c:v>
                </c:pt>
                <c:pt idx="11">
                  <c:v>372</c:v>
                </c:pt>
                <c:pt idx="12">
                  <c:v>378</c:v>
                </c:pt>
                <c:pt idx="13">
                  <c:v>381</c:v>
                </c:pt>
                <c:pt idx="14">
                  <c:v>382</c:v>
                </c:pt>
                <c:pt idx="15">
                  <c:v>383</c:v>
                </c:pt>
                <c:pt idx="16">
                  <c:v>384</c:v>
                </c:pt>
                <c:pt idx="17">
                  <c:v>384</c:v>
                </c:pt>
                <c:pt idx="18">
                  <c:v>385</c:v>
                </c:pt>
                <c:pt idx="19">
                  <c:v>385</c:v>
                </c:pt>
                <c:pt idx="20">
                  <c:v>386</c:v>
                </c:pt>
                <c:pt idx="21">
                  <c:v>388</c:v>
                </c:pt>
                <c:pt idx="22">
                  <c:v>388</c:v>
                </c:pt>
                <c:pt idx="23">
                  <c:v>388</c:v>
                </c:pt>
                <c:pt idx="24">
                  <c:v>389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401</c:v>
                </c:pt>
                <c:pt idx="29">
                  <c:v>440</c:v>
                </c:pt>
              </c:numCache>
            </c:numRef>
          </c:xVal>
          <c:yVal>
            <c:numRef>
              <c:f>Wafer3!$K$45:$K$74</c:f>
              <c:numCache>
                <c:formatCode>General</c:formatCode>
                <c:ptCount val="30"/>
                <c:pt idx="0">
                  <c:v>83.8</c:v>
                </c:pt>
                <c:pt idx="1">
                  <c:v>77.3</c:v>
                </c:pt>
                <c:pt idx="2">
                  <c:v>70.900000000000006</c:v>
                </c:pt>
                <c:pt idx="3">
                  <c:v>64.099999999999994</c:v>
                </c:pt>
                <c:pt idx="4">
                  <c:v>57.2</c:v>
                </c:pt>
                <c:pt idx="5">
                  <c:v>50.9</c:v>
                </c:pt>
                <c:pt idx="6">
                  <c:v>45.5</c:v>
                </c:pt>
                <c:pt idx="7">
                  <c:v>41</c:v>
                </c:pt>
                <c:pt idx="8">
                  <c:v>38.200000000000003</c:v>
                </c:pt>
                <c:pt idx="9">
                  <c:v>34</c:v>
                </c:pt>
                <c:pt idx="10">
                  <c:v>31.4</c:v>
                </c:pt>
                <c:pt idx="11">
                  <c:v>17.5</c:v>
                </c:pt>
                <c:pt idx="12">
                  <c:v>12.1</c:v>
                </c:pt>
                <c:pt idx="13">
                  <c:v>9.1999999999999993</c:v>
                </c:pt>
                <c:pt idx="14">
                  <c:v>7.5</c:v>
                </c:pt>
                <c:pt idx="15">
                  <c:v>6.2</c:v>
                </c:pt>
                <c:pt idx="16">
                  <c:v>5.4</c:v>
                </c:pt>
                <c:pt idx="17">
                  <c:v>4.7</c:v>
                </c:pt>
                <c:pt idx="18">
                  <c:v>4.2</c:v>
                </c:pt>
                <c:pt idx="19">
                  <c:v>3.8</c:v>
                </c:pt>
                <c:pt idx="20">
                  <c:v>1.9</c:v>
                </c:pt>
                <c:pt idx="21">
                  <c:v>1.2</c:v>
                </c:pt>
                <c:pt idx="22">
                  <c:v>0.9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6080"/>
        <c:axId val="88448000"/>
      </c:scatterChart>
      <c:valAx>
        <c:axId val="8844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448000"/>
        <c:crosses val="autoZero"/>
        <c:crossBetween val="midCat"/>
      </c:valAx>
      <c:valAx>
        <c:axId val="884480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44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Texture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Wafer3!$B$44</c:f>
              <c:strCache>
                <c:ptCount val="1"/>
                <c:pt idx="0">
                  <c:v>I [mA]</c:v>
                </c:pt>
              </c:strCache>
            </c:strRef>
          </c:tx>
          <c:marker>
            <c:symbol val="none"/>
          </c:marker>
          <c:xVal>
            <c:numRef>
              <c:f>Wafer3!$C$45:$C$74</c:f>
              <c:numCache>
                <c:formatCode>General</c:formatCode>
                <c:ptCount val="30"/>
                <c:pt idx="0">
                  <c:v>0</c:v>
                </c:pt>
                <c:pt idx="1">
                  <c:v>132</c:v>
                </c:pt>
                <c:pt idx="2">
                  <c:v>163</c:v>
                </c:pt>
                <c:pt idx="3">
                  <c:v>187</c:v>
                </c:pt>
                <c:pt idx="4">
                  <c:v>204</c:v>
                </c:pt>
                <c:pt idx="5">
                  <c:v>217</c:v>
                </c:pt>
                <c:pt idx="6">
                  <c:v>229</c:v>
                </c:pt>
                <c:pt idx="7">
                  <c:v>234</c:v>
                </c:pt>
                <c:pt idx="8">
                  <c:v>247</c:v>
                </c:pt>
                <c:pt idx="9">
                  <c:v>254</c:v>
                </c:pt>
                <c:pt idx="10">
                  <c:v>260</c:v>
                </c:pt>
                <c:pt idx="11">
                  <c:v>288</c:v>
                </c:pt>
                <c:pt idx="12">
                  <c:v>299</c:v>
                </c:pt>
                <c:pt idx="13">
                  <c:v>304</c:v>
                </c:pt>
                <c:pt idx="14">
                  <c:v>308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318</c:v>
                </c:pt>
                <c:pt idx="21">
                  <c:v>318</c:v>
                </c:pt>
                <c:pt idx="22">
                  <c:v>318</c:v>
                </c:pt>
                <c:pt idx="23">
                  <c:v>319</c:v>
                </c:pt>
                <c:pt idx="24">
                  <c:v>319</c:v>
                </c:pt>
                <c:pt idx="25">
                  <c:v>319</c:v>
                </c:pt>
                <c:pt idx="26">
                  <c:v>319</c:v>
                </c:pt>
                <c:pt idx="27">
                  <c:v>319</c:v>
                </c:pt>
                <c:pt idx="28">
                  <c:v>319</c:v>
                </c:pt>
                <c:pt idx="29">
                  <c:v>331</c:v>
                </c:pt>
              </c:numCache>
            </c:numRef>
          </c:xVal>
          <c:yVal>
            <c:numRef>
              <c:f>Wafer3!$B$45:$B$74</c:f>
              <c:numCache>
                <c:formatCode>General</c:formatCode>
                <c:ptCount val="30"/>
                <c:pt idx="0">
                  <c:v>56.5</c:v>
                </c:pt>
                <c:pt idx="1">
                  <c:v>50.6</c:v>
                </c:pt>
                <c:pt idx="2">
                  <c:v>45.1</c:v>
                </c:pt>
                <c:pt idx="3">
                  <c:v>40.5</c:v>
                </c:pt>
                <c:pt idx="4">
                  <c:v>36.799999999999997</c:v>
                </c:pt>
                <c:pt idx="5">
                  <c:v>33.4</c:v>
                </c:pt>
                <c:pt idx="6">
                  <c:v>30.6</c:v>
                </c:pt>
                <c:pt idx="7">
                  <c:v>28.2</c:v>
                </c:pt>
                <c:pt idx="8">
                  <c:v>26.1</c:v>
                </c:pt>
                <c:pt idx="9">
                  <c:v>24.3</c:v>
                </c:pt>
                <c:pt idx="10">
                  <c:v>22.7</c:v>
                </c:pt>
                <c:pt idx="11">
                  <c:v>13.5</c:v>
                </c:pt>
                <c:pt idx="12">
                  <c:v>9.5</c:v>
                </c:pt>
                <c:pt idx="13">
                  <c:v>7.3</c:v>
                </c:pt>
                <c:pt idx="14">
                  <c:v>6</c:v>
                </c:pt>
                <c:pt idx="15">
                  <c:v>5</c:v>
                </c:pt>
                <c:pt idx="16">
                  <c:v>4.3</c:v>
                </c:pt>
                <c:pt idx="17">
                  <c:v>3.8</c:v>
                </c:pt>
                <c:pt idx="18">
                  <c:v>3.4</c:v>
                </c:pt>
                <c:pt idx="19">
                  <c:v>3.1</c:v>
                </c:pt>
                <c:pt idx="20">
                  <c:v>1.5</c:v>
                </c:pt>
                <c:pt idx="21">
                  <c:v>1</c:v>
                </c:pt>
                <c:pt idx="22">
                  <c:v>0.8</c:v>
                </c:pt>
                <c:pt idx="23">
                  <c:v>0.6</c:v>
                </c:pt>
                <c:pt idx="24">
                  <c:v>0.5</c:v>
                </c:pt>
                <c:pt idx="25">
                  <c:v>0.4</c:v>
                </c:pt>
                <c:pt idx="26">
                  <c:v>0.4</c:v>
                </c:pt>
                <c:pt idx="27">
                  <c:v>0.3</c:v>
                </c:pt>
                <c:pt idx="28">
                  <c:v>0.3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7888"/>
        <c:axId val="88439808"/>
      </c:scatterChart>
      <c:scatterChart>
        <c:scatterStyle val="smoothMarker"/>
        <c:varyColors val="0"/>
        <c:ser>
          <c:idx val="0"/>
          <c:order val="0"/>
          <c:tx>
            <c:strRef>
              <c:f>Wafer3!$D$44</c:f>
              <c:strCache>
                <c:ptCount val="1"/>
                <c:pt idx="0">
                  <c:v>P [mW]</c:v>
                </c:pt>
              </c:strCache>
            </c:strRef>
          </c:tx>
          <c:marker>
            <c:symbol val="none"/>
          </c:marker>
          <c:xVal>
            <c:numRef>
              <c:f>Wafer3!$C$45:$C$74</c:f>
              <c:numCache>
                <c:formatCode>General</c:formatCode>
                <c:ptCount val="30"/>
                <c:pt idx="0">
                  <c:v>0</c:v>
                </c:pt>
                <c:pt idx="1">
                  <c:v>132</c:v>
                </c:pt>
                <c:pt idx="2">
                  <c:v>163</c:v>
                </c:pt>
                <c:pt idx="3">
                  <c:v>187</c:v>
                </c:pt>
                <c:pt idx="4">
                  <c:v>204</c:v>
                </c:pt>
                <c:pt idx="5">
                  <c:v>217</c:v>
                </c:pt>
                <c:pt idx="6">
                  <c:v>229</c:v>
                </c:pt>
                <c:pt idx="7">
                  <c:v>234</c:v>
                </c:pt>
                <c:pt idx="8">
                  <c:v>247</c:v>
                </c:pt>
                <c:pt idx="9">
                  <c:v>254</c:v>
                </c:pt>
                <c:pt idx="10">
                  <c:v>260</c:v>
                </c:pt>
                <c:pt idx="11">
                  <c:v>288</c:v>
                </c:pt>
                <c:pt idx="12">
                  <c:v>299</c:v>
                </c:pt>
                <c:pt idx="13">
                  <c:v>304</c:v>
                </c:pt>
                <c:pt idx="14">
                  <c:v>308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318</c:v>
                </c:pt>
                <c:pt idx="21">
                  <c:v>318</c:v>
                </c:pt>
                <c:pt idx="22">
                  <c:v>318</c:v>
                </c:pt>
                <c:pt idx="23">
                  <c:v>319</c:v>
                </c:pt>
                <c:pt idx="24">
                  <c:v>319</c:v>
                </c:pt>
                <c:pt idx="25">
                  <c:v>319</c:v>
                </c:pt>
                <c:pt idx="26">
                  <c:v>319</c:v>
                </c:pt>
                <c:pt idx="27">
                  <c:v>319</c:v>
                </c:pt>
                <c:pt idx="28">
                  <c:v>319</c:v>
                </c:pt>
                <c:pt idx="29">
                  <c:v>331</c:v>
                </c:pt>
              </c:numCache>
            </c:numRef>
          </c:xVal>
          <c:yVal>
            <c:numRef>
              <c:f>Wafer3!$D$45:$D$74</c:f>
              <c:numCache>
                <c:formatCode>0.00</c:formatCode>
                <c:ptCount val="30"/>
                <c:pt idx="0">
                  <c:v>0</c:v>
                </c:pt>
                <c:pt idx="1">
                  <c:v>6.6791999999999998</c:v>
                </c:pt>
                <c:pt idx="2">
                  <c:v>7.3513000000000002</c:v>
                </c:pt>
                <c:pt idx="3">
                  <c:v>7.5735000000000001</c:v>
                </c:pt>
                <c:pt idx="4">
                  <c:v>7.5072000000000001</c:v>
                </c:pt>
                <c:pt idx="5">
                  <c:v>7.2477999999999989</c:v>
                </c:pt>
                <c:pt idx="6">
                  <c:v>7.0074000000000005</c:v>
                </c:pt>
                <c:pt idx="7">
                  <c:v>6.5987999999999998</c:v>
                </c:pt>
                <c:pt idx="8">
                  <c:v>6.4467000000000008</c:v>
                </c:pt>
                <c:pt idx="9">
                  <c:v>6.1722000000000001</c:v>
                </c:pt>
                <c:pt idx="10">
                  <c:v>5.9020000000000001</c:v>
                </c:pt>
                <c:pt idx="11">
                  <c:v>3.8879999999999999</c:v>
                </c:pt>
                <c:pt idx="12">
                  <c:v>2.8405</c:v>
                </c:pt>
                <c:pt idx="13">
                  <c:v>2.2191999999999998</c:v>
                </c:pt>
                <c:pt idx="14">
                  <c:v>1.8480000000000001</c:v>
                </c:pt>
                <c:pt idx="15">
                  <c:v>1.55</c:v>
                </c:pt>
                <c:pt idx="16">
                  <c:v>1.3372999999999999</c:v>
                </c:pt>
                <c:pt idx="17">
                  <c:v>1.1856</c:v>
                </c:pt>
                <c:pt idx="18">
                  <c:v>1.0642</c:v>
                </c:pt>
                <c:pt idx="19">
                  <c:v>0.97339999999999993</c:v>
                </c:pt>
                <c:pt idx="20">
                  <c:v>0.47699999999999998</c:v>
                </c:pt>
                <c:pt idx="21">
                  <c:v>0.318</c:v>
                </c:pt>
                <c:pt idx="22">
                  <c:v>0.25440000000000002</c:v>
                </c:pt>
                <c:pt idx="23">
                  <c:v>0.19140000000000001</c:v>
                </c:pt>
                <c:pt idx="24">
                  <c:v>0.1595</c:v>
                </c:pt>
                <c:pt idx="25">
                  <c:v>0.12760000000000002</c:v>
                </c:pt>
                <c:pt idx="26">
                  <c:v>0.12760000000000002</c:v>
                </c:pt>
                <c:pt idx="27">
                  <c:v>9.5700000000000007E-2</c:v>
                </c:pt>
                <c:pt idx="28">
                  <c:v>9.5700000000000007E-2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62688"/>
        <c:axId val="88560768"/>
      </c:scatterChart>
      <c:valAx>
        <c:axId val="8843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439808"/>
        <c:crosses val="autoZero"/>
        <c:crossBetween val="midCat"/>
      </c:valAx>
      <c:valAx>
        <c:axId val="884398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437888"/>
        <c:crosses val="autoZero"/>
        <c:crossBetween val="midCat"/>
      </c:valAx>
      <c:valAx>
        <c:axId val="88560768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8562688"/>
        <c:crosses val="max"/>
        <c:crossBetween val="midCat"/>
      </c:valAx>
      <c:valAx>
        <c:axId val="8856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56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Nothing</a:t>
            </a:r>
          </a:p>
        </c:rich>
      </c:tx>
      <c:layout>
        <c:manualLayout>
          <c:xMode val="edge"/>
          <c:yMode val="edge"/>
          <c:x val="0.37912489063867016"/>
          <c:y val="3.240740740740740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Wafer3!$B$44</c:f>
              <c:strCache>
                <c:ptCount val="1"/>
                <c:pt idx="0">
                  <c:v>I [mA]</c:v>
                </c:pt>
              </c:strCache>
            </c:strRef>
          </c:tx>
          <c:marker>
            <c:symbol val="none"/>
          </c:marker>
          <c:xVal>
            <c:numRef>
              <c:f>Wafer3!$F$45:$F$74</c:f>
              <c:numCache>
                <c:formatCode>General</c:formatCode>
                <c:ptCount val="30"/>
                <c:pt idx="0">
                  <c:v>0</c:v>
                </c:pt>
                <c:pt idx="1">
                  <c:v>75</c:v>
                </c:pt>
                <c:pt idx="2">
                  <c:v>95</c:v>
                </c:pt>
                <c:pt idx="3">
                  <c:v>111</c:v>
                </c:pt>
                <c:pt idx="4">
                  <c:v>128</c:v>
                </c:pt>
                <c:pt idx="5">
                  <c:v>134</c:v>
                </c:pt>
                <c:pt idx="6">
                  <c:v>144</c:v>
                </c:pt>
                <c:pt idx="7">
                  <c:v>149</c:v>
                </c:pt>
                <c:pt idx="8">
                  <c:v>154</c:v>
                </c:pt>
                <c:pt idx="9">
                  <c:v>158</c:v>
                </c:pt>
                <c:pt idx="10">
                  <c:v>162</c:v>
                </c:pt>
                <c:pt idx="11">
                  <c:v>180</c:v>
                </c:pt>
                <c:pt idx="12">
                  <c:v>187</c:v>
                </c:pt>
                <c:pt idx="13">
                  <c:v>191</c:v>
                </c:pt>
                <c:pt idx="14">
                  <c:v>194</c:v>
                </c:pt>
                <c:pt idx="15">
                  <c:v>196</c:v>
                </c:pt>
                <c:pt idx="16">
                  <c:v>197</c:v>
                </c:pt>
                <c:pt idx="17">
                  <c:v>198</c:v>
                </c:pt>
                <c:pt idx="18">
                  <c:v>197</c:v>
                </c:pt>
                <c:pt idx="19">
                  <c:v>198</c:v>
                </c:pt>
                <c:pt idx="20">
                  <c:v>201</c:v>
                </c:pt>
                <c:pt idx="21">
                  <c:v>202</c:v>
                </c:pt>
                <c:pt idx="22">
                  <c:v>202</c:v>
                </c:pt>
                <c:pt idx="23">
                  <c:v>202</c:v>
                </c:pt>
                <c:pt idx="24">
                  <c:v>202</c:v>
                </c:pt>
                <c:pt idx="25">
                  <c:v>202</c:v>
                </c:pt>
                <c:pt idx="26">
                  <c:v>202</c:v>
                </c:pt>
                <c:pt idx="27">
                  <c:v>203</c:v>
                </c:pt>
                <c:pt idx="28">
                  <c:v>203</c:v>
                </c:pt>
                <c:pt idx="29">
                  <c:v>207</c:v>
                </c:pt>
              </c:numCache>
            </c:numRef>
          </c:xVal>
          <c:yVal>
            <c:numRef>
              <c:f>Wafer3!$E$45:$E$74</c:f>
              <c:numCache>
                <c:formatCode>General</c:formatCode>
                <c:ptCount val="30"/>
                <c:pt idx="0">
                  <c:v>36.9</c:v>
                </c:pt>
                <c:pt idx="1">
                  <c:v>32.4</c:v>
                </c:pt>
                <c:pt idx="2">
                  <c:v>28.8</c:v>
                </c:pt>
                <c:pt idx="3">
                  <c:v>25.5</c:v>
                </c:pt>
                <c:pt idx="4">
                  <c:v>21.8</c:v>
                </c:pt>
                <c:pt idx="5">
                  <c:v>19.7</c:v>
                </c:pt>
                <c:pt idx="6">
                  <c:v>18.3</c:v>
                </c:pt>
                <c:pt idx="7">
                  <c:v>16.600000000000001</c:v>
                </c:pt>
                <c:pt idx="8">
                  <c:v>15.3</c:v>
                </c:pt>
                <c:pt idx="9">
                  <c:v>14.2</c:v>
                </c:pt>
                <c:pt idx="10">
                  <c:v>13.1</c:v>
                </c:pt>
                <c:pt idx="11">
                  <c:v>7.9</c:v>
                </c:pt>
                <c:pt idx="12">
                  <c:v>5.7</c:v>
                </c:pt>
                <c:pt idx="13">
                  <c:v>4.5</c:v>
                </c:pt>
                <c:pt idx="14">
                  <c:v>3.6</c:v>
                </c:pt>
                <c:pt idx="15">
                  <c:v>3.1</c:v>
                </c:pt>
                <c:pt idx="16">
                  <c:v>2.7</c:v>
                </c:pt>
                <c:pt idx="17">
                  <c:v>2.4</c:v>
                </c:pt>
                <c:pt idx="18">
                  <c:v>2.1</c:v>
                </c:pt>
                <c:pt idx="19">
                  <c:v>1.9</c:v>
                </c:pt>
                <c:pt idx="20">
                  <c:v>1</c:v>
                </c:pt>
                <c:pt idx="21">
                  <c:v>0.6</c:v>
                </c:pt>
                <c:pt idx="22">
                  <c:v>0.5</c:v>
                </c:pt>
                <c:pt idx="23">
                  <c:v>0.4</c:v>
                </c:pt>
                <c:pt idx="24">
                  <c:v>0.3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4000"/>
        <c:axId val="88545920"/>
      </c:scatterChart>
      <c:scatterChart>
        <c:scatterStyle val="smoothMarker"/>
        <c:varyColors val="0"/>
        <c:ser>
          <c:idx val="0"/>
          <c:order val="0"/>
          <c:tx>
            <c:strRef>
              <c:f>Wafer3!$D$44</c:f>
              <c:strCache>
                <c:ptCount val="1"/>
                <c:pt idx="0">
                  <c:v>P [mW]</c:v>
                </c:pt>
              </c:strCache>
            </c:strRef>
          </c:tx>
          <c:marker>
            <c:symbol val="none"/>
          </c:marker>
          <c:xVal>
            <c:numRef>
              <c:f>Wafer3!$F$45:$F$74</c:f>
              <c:numCache>
                <c:formatCode>General</c:formatCode>
                <c:ptCount val="30"/>
                <c:pt idx="0">
                  <c:v>0</c:v>
                </c:pt>
                <c:pt idx="1">
                  <c:v>75</c:v>
                </c:pt>
                <c:pt idx="2">
                  <c:v>95</c:v>
                </c:pt>
                <c:pt idx="3">
                  <c:v>111</c:v>
                </c:pt>
                <c:pt idx="4">
                  <c:v>128</c:v>
                </c:pt>
                <c:pt idx="5">
                  <c:v>134</c:v>
                </c:pt>
                <c:pt idx="6">
                  <c:v>144</c:v>
                </c:pt>
                <c:pt idx="7">
                  <c:v>149</c:v>
                </c:pt>
                <c:pt idx="8">
                  <c:v>154</c:v>
                </c:pt>
                <c:pt idx="9">
                  <c:v>158</c:v>
                </c:pt>
                <c:pt idx="10">
                  <c:v>162</c:v>
                </c:pt>
                <c:pt idx="11">
                  <c:v>180</c:v>
                </c:pt>
                <c:pt idx="12">
                  <c:v>187</c:v>
                </c:pt>
                <c:pt idx="13">
                  <c:v>191</c:v>
                </c:pt>
                <c:pt idx="14">
                  <c:v>194</c:v>
                </c:pt>
                <c:pt idx="15">
                  <c:v>196</c:v>
                </c:pt>
                <c:pt idx="16">
                  <c:v>197</c:v>
                </c:pt>
                <c:pt idx="17">
                  <c:v>198</c:v>
                </c:pt>
                <c:pt idx="18">
                  <c:v>197</c:v>
                </c:pt>
                <c:pt idx="19">
                  <c:v>198</c:v>
                </c:pt>
                <c:pt idx="20">
                  <c:v>201</c:v>
                </c:pt>
                <c:pt idx="21">
                  <c:v>202</c:v>
                </c:pt>
                <c:pt idx="22">
                  <c:v>202</c:v>
                </c:pt>
                <c:pt idx="23">
                  <c:v>202</c:v>
                </c:pt>
                <c:pt idx="24">
                  <c:v>202</c:v>
                </c:pt>
                <c:pt idx="25">
                  <c:v>202</c:v>
                </c:pt>
                <c:pt idx="26">
                  <c:v>202</c:v>
                </c:pt>
                <c:pt idx="27">
                  <c:v>203</c:v>
                </c:pt>
                <c:pt idx="28">
                  <c:v>203</c:v>
                </c:pt>
                <c:pt idx="29">
                  <c:v>207</c:v>
                </c:pt>
              </c:numCache>
            </c:numRef>
          </c:xVal>
          <c:yVal>
            <c:numRef>
              <c:f>Wafer3!$G$45:$G$74</c:f>
              <c:numCache>
                <c:formatCode>0.00</c:formatCode>
                <c:ptCount val="30"/>
                <c:pt idx="0">
                  <c:v>0</c:v>
                </c:pt>
                <c:pt idx="1">
                  <c:v>2.4300000000000002</c:v>
                </c:pt>
                <c:pt idx="2">
                  <c:v>2.7360000000000002</c:v>
                </c:pt>
                <c:pt idx="3">
                  <c:v>2.8304999999999998</c:v>
                </c:pt>
                <c:pt idx="4">
                  <c:v>2.7904</c:v>
                </c:pt>
                <c:pt idx="5">
                  <c:v>2.6397999999999997</c:v>
                </c:pt>
                <c:pt idx="6">
                  <c:v>2.6352000000000002</c:v>
                </c:pt>
                <c:pt idx="7">
                  <c:v>2.4734000000000003</c:v>
                </c:pt>
                <c:pt idx="8">
                  <c:v>2.3562000000000003</c:v>
                </c:pt>
                <c:pt idx="9">
                  <c:v>2.2435999999999998</c:v>
                </c:pt>
                <c:pt idx="10">
                  <c:v>2.1221999999999999</c:v>
                </c:pt>
                <c:pt idx="11">
                  <c:v>1.4219999999999999</c:v>
                </c:pt>
                <c:pt idx="12">
                  <c:v>1.0659000000000001</c:v>
                </c:pt>
                <c:pt idx="13">
                  <c:v>0.85950000000000004</c:v>
                </c:pt>
                <c:pt idx="14">
                  <c:v>0.69840000000000002</c:v>
                </c:pt>
                <c:pt idx="15">
                  <c:v>0.60760000000000003</c:v>
                </c:pt>
                <c:pt idx="16">
                  <c:v>0.53190000000000004</c:v>
                </c:pt>
                <c:pt idx="17">
                  <c:v>0.47520000000000001</c:v>
                </c:pt>
                <c:pt idx="18">
                  <c:v>0.41370000000000007</c:v>
                </c:pt>
                <c:pt idx="19">
                  <c:v>0.37619999999999998</c:v>
                </c:pt>
                <c:pt idx="20">
                  <c:v>0.20100000000000001</c:v>
                </c:pt>
                <c:pt idx="21">
                  <c:v>0.12119999999999999</c:v>
                </c:pt>
                <c:pt idx="22">
                  <c:v>0.10100000000000001</c:v>
                </c:pt>
                <c:pt idx="23">
                  <c:v>8.0800000000000011E-2</c:v>
                </c:pt>
                <c:pt idx="24">
                  <c:v>6.0599999999999994E-2</c:v>
                </c:pt>
                <c:pt idx="25">
                  <c:v>4.0400000000000005E-2</c:v>
                </c:pt>
                <c:pt idx="26">
                  <c:v>4.0400000000000005E-2</c:v>
                </c:pt>
                <c:pt idx="27">
                  <c:v>4.0600000000000004E-2</c:v>
                </c:pt>
                <c:pt idx="28">
                  <c:v>4.0600000000000004E-2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46624"/>
        <c:axId val="88744704"/>
      </c:scatterChart>
      <c:valAx>
        <c:axId val="8854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545920"/>
        <c:crosses val="autoZero"/>
        <c:crossBetween val="midCat"/>
      </c:valAx>
      <c:valAx>
        <c:axId val="885459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544000"/>
        <c:crosses val="autoZero"/>
        <c:crossBetween val="midCat"/>
      </c:valAx>
      <c:valAx>
        <c:axId val="88744704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8746624"/>
        <c:crosses val="max"/>
        <c:crossBetween val="midCat"/>
      </c:valAx>
      <c:valAx>
        <c:axId val="8874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744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 Coating</a:t>
            </a:r>
          </a:p>
        </c:rich>
      </c:tx>
      <c:layout>
        <c:manualLayout>
          <c:xMode val="edge"/>
          <c:yMode val="edge"/>
          <c:x val="0.37912489063867016"/>
          <c:y val="3.240740740740740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Wafer3!$B$44</c:f>
              <c:strCache>
                <c:ptCount val="1"/>
                <c:pt idx="0">
                  <c:v>I [mA]</c:v>
                </c:pt>
              </c:strCache>
            </c:strRef>
          </c:tx>
          <c:marker>
            <c:symbol val="none"/>
          </c:marker>
          <c:xVal>
            <c:numRef>
              <c:f>Wafer3!$I$45:$I$74</c:f>
              <c:numCache>
                <c:formatCode>General</c:formatCode>
                <c:ptCount val="30"/>
                <c:pt idx="0">
                  <c:v>0</c:v>
                </c:pt>
                <c:pt idx="1">
                  <c:v>175</c:v>
                </c:pt>
                <c:pt idx="2">
                  <c:v>235</c:v>
                </c:pt>
                <c:pt idx="3">
                  <c:v>284</c:v>
                </c:pt>
                <c:pt idx="4">
                  <c:v>314</c:v>
                </c:pt>
                <c:pt idx="5">
                  <c:v>333</c:v>
                </c:pt>
                <c:pt idx="6">
                  <c:v>345</c:v>
                </c:pt>
                <c:pt idx="7">
                  <c:v>354</c:v>
                </c:pt>
                <c:pt idx="8">
                  <c:v>360</c:v>
                </c:pt>
                <c:pt idx="9">
                  <c:v>365</c:v>
                </c:pt>
                <c:pt idx="10">
                  <c:v>371</c:v>
                </c:pt>
                <c:pt idx="11">
                  <c:v>388</c:v>
                </c:pt>
                <c:pt idx="12">
                  <c:v>394</c:v>
                </c:pt>
                <c:pt idx="13">
                  <c:v>397</c:v>
                </c:pt>
                <c:pt idx="14">
                  <c:v>398</c:v>
                </c:pt>
                <c:pt idx="15">
                  <c:v>399</c:v>
                </c:pt>
                <c:pt idx="16">
                  <c:v>400</c:v>
                </c:pt>
                <c:pt idx="17">
                  <c:v>399</c:v>
                </c:pt>
                <c:pt idx="18">
                  <c:v>400</c:v>
                </c:pt>
                <c:pt idx="19">
                  <c:v>400</c:v>
                </c:pt>
                <c:pt idx="20">
                  <c:v>402</c:v>
                </c:pt>
                <c:pt idx="21">
                  <c:v>402</c:v>
                </c:pt>
                <c:pt idx="22">
                  <c:v>404</c:v>
                </c:pt>
                <c:pt idx="23">
                  <c:v>404</c:v>
                </c:pt>
                <c:pt idx="24">
                  <c:v>404</c:v>
                </c:pt>
                <c:pt idx="25">
                  <c:v>404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433</c:v>
                </c:pt>
              </c:numCache>
            </c:numRef>
          </c:xVal>
          <c:yVal>
            <c:numRef>
              <c:f>Wafer3!$H$45:$H$74</c:f>
              <c:numCache>
                <c:formatCode>General</c:formatCode>
                <c:ptCount val="30"/>
                <c:pt idx="0">
                  <c:v>77.2</c:v>
                </c:pt>
                <c:pt idx="1">
                  <c:v>73.3</c:v>
                </c:pt>
                <c:pt idx="2">
                  <c:v>70.099999999999994</c:v>
                </c:pt>
                <c:pt idx="3">
                  <c:v>65</c:v>
                </c:pt>
                <c:pt idx="4">
                  <c:v>58.9</c:v>
                </c:pt>
                <c:pt idx="5">
                  <c:v>52.5</c:v>
                </c:pt>
                <c:pt idx="6">
                  <c:v>47.1</c:v>
                </c:pt>
                <c:pt idx="7">
                  <c:v>42.5</c:v>
                </c:pt>
                <c:pt idx="8">
                  <c:v>38.6</c:v>
                </c:pt>
                <c:pt idx="9">
                  <c:v>35.4</c:v>
                </c:pt>
                <c:pt idx="10">
                  <c:v>30.4</c:v>
                </c:pt>
                <c:pt idx="11">
                  <c:v>17.5</c:v>
                </c:pt>
                <c:pt idx="12">
                  <c:v>12.2</c:v>
                </c:pt>
                <c:pt idx="13">
                  <c:v>9.3000000000000007</c:v>
                </c:pt>
                <c:pt idx="14">
                  <c:v>7.5</c:v>
                </c:pt>
                <c:pt idx="15">
                  <c:v>6.3</c:v>
                </c:pt>
                <c:pt idx="16">
                  <c:v>5.5</c:v>
                </c:pt>
                <c:pt idx="17">
                  <c:v>4.8</c:v>
                </c:pt>
                <c:pt idx="18">
                  <c:v>4.2</c:v>
                </c:pt>
                <c:pt idx="19">
                  <c:v>3.9</c:v>
                </c:pt>
                <c:pt idx="20">
                  <c:v>2</c:v>
                </c:pt>
                <c:pt idx="21">
                  <c:v>1.3</c:v>
                </c:pt>
                <c:pt idx="22">
                  <c:v>1</c:v>
                </c:pt>
                <c:pt idx="23">
                  <c:v>0.8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00576"/>
        <c:axId val="88602496"/>
      </c:scatterChart>
      <c:scatterChart>
        <c:scatterStyle val="smoothMarker"/>
        <c:varyColors val="0"/>
        <c:ser>
          <c:idx val="0"/>
          <c:order val="0"/>
          <c:tx>
            <c:strRef>
              <c:f>Wafer3!$D$44</c:f>
              <c:strCache>
                <c:ptCount val="1"/>
                <c:pt idx="0">
                  <c:v>P [mW]</c:v>
                </c:pt>
              </c:strCache>
            </c:strRef>
          </c:tx>
          <c:marker>
            <c:symbol val="none"/>
          </c:marker>
          <c:xVal>
            <c:numRef>
              <c:f>Wafer3!$I$45:$I$74</c:f>
              <c:numCache>
                <c:formatCode>General</c:formatCode>
                <c:ptCount val="30"/>
                <c:pt idx="0">
                  <c:v>0</c:v>
                </c:pt>
                <c:pt idx="1">
                  <c:v>175</c:v>
                </c:pt>
                <c:pt idx="2">
                  <c:v>235</c:v>
                </c:pt>
                <c:pt idx="3">
                  <c:v>284</c:v>
                </c:pt>
                <c:pt idx="4">
                  <c:v>314</c:v>
                </c:pt>
                <c:pt idx="5">
                  <c:v>333</c:v>
                </c:pt>
                <c:pt idx="6">
                  <c:v>345</c:v>
                </c:pt>
                <c:pt idx="7">
                  <c:v>354</c:v>
                </c:pt>
                <c:pt idx="8">
                  <c:v>360</c:v>
                </c:pt>
                <c:pt idx="9">
                  <c:v>365</c:v>
                </c:pt>
                <c:pt idx="10">
                  <c:v>371</c:v>
                </c:pt>
                <c:pt idx="11">
                  <c:v>388</c:v>
                </c:pt>
                <c:pt idx="12">
                  <c:v>394</c:v>
                </c:pt>
                <c:pt idx="13">
                  <c:v>397</c:v>
                </c:pt>
                <c:pt idx="14">
                  <c:v>398</c:v>
                </c:pt>
                <c:pt idx="15">
                  <c:v>399</c:v>
                </c:pt>
                <c:pt idx="16">
                  <c:v>400</c:v>
                </c:pt>
                <c:pt idx="17">
                  <c:v>399</c:v>
                </c:pt>
                <c:pt idx="18">
                  <c:v>400</c:v>
                </c:pt>
                <c:pt idx="19">
                  <c:v>400</c:v>
                </c:pt>
                <c:pt idx="20">
                  <c:v>402</c:v>
                </c:pt>
                <c:pt idx="21">
                  <c:v>402</c:v>
                </c:pt>
                <c:pt idx="22">
                  <c:v>404</c:v>
                </c:pt>
                <c:pt idx="23">
                  <c:v>404</c:v>
                </c:pt>
                <c:pt idx="24">
                  <c:v>404</c:v>
                </c:pt>
                <c:pt idx="25">
                  <c:v>404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433</c:v>
                </c:pt>
              </c:numCache>
            </c:numRef>
          </c:xVal>
          <c:yVal>
            <c:numRef>
              <c:f>Wafer3!$J$45:$J$74</c:f>
              <c:numCache>
                <c:formatCode>0.00</c:formatCode>
                <c:ptCount val="30"/>
                <c:pt idx="0">
                  <c:v>0</c:v>
                </c:pt>
                <c:pt idx="1">
                  <c:v>12.827500000000001</c:v>
                </c:pt>
                <c:pt idx="2">
                  <c:v>16.473500000000001</c:v>
                </c:pt>
                <c:pt idx="3">
                  <c:v>18.46</c:v>
                </c:pt>
                <c:pt idx="4">
                  <c:v>18.494599999999998</c:v>
                </c:pt>
                <c:pt idx="5">
                  <c:v>17.482500000000002</c:v>
                </c:pt>
                <c:pt idx="6">
                  <c:v>16.249500000000001</c:v>
                </c:pt>
                <c:pt idx="7">
                  <c:v>15.045</c:v>
                </c:pt>
                <c:pt idx="8">
                  <c:v>13.896000000000001</c:v>
                </c:pt>
                <c:pt idx="9">
                  <c:v>12.920999999999999</c:v>
                </c:pt>
                <c:pt idx="10">
                  <c:v>11.2784</c:v>
                </c:pt>
                <c:pt idx="11">
                  <c:v>6.79</c:v>
                </c:pt>
                <c:pt idx="12">
                  <c:v>4.8067999999999991</c:v>
                </c:pt>
                <c:pt idx="13">
                  <c:v>3.6921000000000004</c:v>
                </c:pt>
                <c:pt idx="14">
                  <c:v>2.9849999999999999</c:v>
                </c:pt>
                <c:pt idx="15">
                  <c:v>2.5136999999999996</c:v>
                </c:pt>
                <c:pt idx="16">
                  <c:v>2.2000000000000002</c:v>
                </c:pt>
                <c:pt idx="17">
                  <c:v>1.9151999999999998</c:v>
                </c:pt>
                <c:pt idx="18">
                  <c:v>1.68</c:v>
                </c:pt>
                <c:pt idx="19">
                  <c:v>1.56</c:v>
                </c:pt>
                <c:pt idx="20">
                  <c:v>0.80400000000000005</c:v>
                </c:pt>
                <c:pt idx="21">
                  <c:v>0.52260000000000006</c:v>
                </c:pt>
                <c:pt idx="22">
                  <c:v>0.40400000000000003</c:v>
                </c:pt>
                <c:pt idx="23">
                  <c:v>0.32320000000000004</c:v>
                </c:pt>
                <c:pt idx="24">
                  <c:v>0.24239999999999998</c:v>
                </c:pt>
                <c:pt idx="25">
                  <c:v>0.20200000000000001</c:v>
                </c:pt>
                <c:pt idx="26">
                  <c:v>0.16200000000000001</c:v>
                </c:pt>
                <c:pt idx="27">
                  <c:v>0.16200000000000001</c:v>
                </c:pt>
                <c:pt idx="28">
                  <c:v>0.16200000000000001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95008"/>
        <c:axId val="88793088"/>
      </c:scatterChart>
      <c:valAx>
        <c:axId val="8860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02496"/>
        <c:crosses val="autoZero"/>
        <c:crossBetween val="midCat"/>
      </c:valAx>
      <c:valAx>
        <c:axId val="886024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00576"/>
        <c:crosses val="autoZero"/>
        <c:crossBetween val="midCat"/>
      </c:valAx>
      <c:valAx>
        <c:axId val="88793088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8795008"/>
        <c:crosses val="max"/>
        <c:crossBetween val="midCat"/>
      </c:valAx>
      <c:valAx>
        <c:axId val="8879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793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Texture +</a:t>
            </a:r>
            <a:r>
              <a:rPr lang="en-US" baseline="0"/>
              <a:t> AR Coating</a:t>
            </a:r>
            <a:endParaRPr lang="en-US"/>
          </a:p>
        </c:rich>
      </c:tx>
      <c:layout>
        <c:manualLayout>
          <c:xMode val="edge"/>
          <c:yMode val="edge"/>
          <c:x val="0.29301377952755908"/>
          <c:y val="3.240736452061139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Wafer3!$B$44</c:f>
              <c:strCache>
                <c:ptCount val="1"/>
                <c:pt idx="0">
                  <c:v>I [mA]</c:v>
                </c:pt>
              </c:strCache>
            </c:strRef>
          </c:tx>
          <c:marker>
            <c:symbol val="none"/>
          </c:marker>
          <c:xVal>
            <c:numRef>
              <c:f>Wafer3!$L$45:$L$74</c:f>
              <c:numCache>
                <c:formatCode>General</c:formatCode>
                <c:ptCount val="30"/>
                <c:pt idx="0">
                  <c:v>0</c:v>
                </c:pt>
                <c:pt idx="1">
                  <c:v>170</c:v>
                </c:pt>
                <c:pt idx="2">
                  <c:v>229</c:v>
                </c:pt>
                <c:pt idx="3">
                  <c:v>270</c:v>
                </c:pt>
                <c:pt idx="4">
                  <c:v>299</c:v>
                </c:pt>
                <c:pt idx="5">
                  <c:v>314</c:v>
                </c:pt>
                <c:pt idx="6">
                  <c:v>328</c:v>
                </c:pt>
                <c:pt idx="7">
                  <c:v>337</c:v>
                </c:pt>
                <c:pt idx="8">
                  <c:v>343</c:v>
                </c:pt>
                <c:pt idx="9">
                  <c:v>348</c:v>
                </c:pt>
                <c:pt idx="10">
                  <c:v>352</c:v>
                </c:pt>
                <c:pt idx="11">
                  <c:v>372</c:v>
                </c:pt>
                <c:pt idx="12">
                  <c:v>378</c:v>
                </c:pt>
                <c:pt idx="13">
                  <c:v>381</c:v>
                </c:pt>
                <c:pt idx="14">
                  <c:v>382</c:v>
                </c:pt>
                <c:pt idx="15">
                  <c:v>383</c:v>
                </c:pt>
                <c:pt idx="16">
                  <c:v>384</c:v>
                </c:pt>
                <c:pt idx="17">
                  <c:v>384</c:v>
                </c:pt>
                <c:pt idx="18">
                  <c:v>385</c:v>
                </c:pt>
                <c:pt idx="19">
                  <c:v>385</c:v>
                </c:pt>
                <c:pt idx="20">
                  <c:v>386</c:v>
                </c:pt>
                <c:pt idx="21">
                  <c:v>388</c:v>
                </c:pt>
                <c:pt idx="22">
                  <c:v>388</c:v>
                </c:pt>
                <c:pt idx="23">
                  <c:v>388</c:v>
                </c:pt>
                <c:pt idx="24">
                  <c:v>389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401</c:v>
                </c:pt>
                <c:pt idx="29">
                  <c:v>440</c:v>
                </c:pt>
              </c:numCache>
            </c:numRef>
          </c:xVal>
          <c:yVal>
            <c:numRef>
              <c:f>Wafer3!$K$45:$K$74</c:f>
              <c:numCache>
                <c:formatCode>General</c:formatCode>
                <c:ptCount val="30"/>
                <c:pt idx="0">
                  <c:v>83.8</c:v>
                </c:pt>
                <c:pt idx="1">
                  <c:v>77.3</c:v>
                </c:pt>
                <c:pt idx="2">
                  <c:v>70.900000000000006</c:v>
                </c:pt>
                <c:pt idx="3">
                  <c:v>64.099999999999994</c:v>
                </c:pt>
                <c:pt idx="4">
                  <c:v>57.2</c:v>
                </c:pt>
                <c:pt idx="5">
                  <c:v>50.9</c:v>
                </c:pt>
                <c:pt idx="6">
                  <c:v>45.5</c:v>
                </c:pt>
                <c:pt idx="7">
                  <c:v>41</c:v>
                </c:pt>
                <c:pt idx="8">
                  <c:v>38.200000000000003</c:v>
                </c:pt>
                <c:pt idx="9">
                  <c:v>34</c:v>
                </c:pt>
                <c:pt idx="10">
                  <c:v>31.4</c:v>
                </c:pt>
                <c:pt idx="11">
                  <c:v>17.5</c:v>
                </c:pt>
                <c:pt idx="12">
                  <c:v>12.1</c:v>
                </c:pt>
                <c:pt idx="13">
                  <c:v>9.1999999999999993</c:v>
                </c:pt>
                <c:pt idx="14">
                  <c:v>7.5</c:v>
                </c:pt>
                <c:pt idx="15">
                  <c:v>6.2</c:v>
                </c:pt>
                <c:pt idx="16">
                  <c:v>5.4</c:v>
                </c:pt>
                <c:pt idx="17">
                  <c:v>4.7</c:v>
                </c:pt>
                <c:pt idx="18">
                  <c:v>4.2</c:v>
                </c:pt>
                <c:pt idx="19">
                  <c:v>3.8</c:v>
                </c:pt>
                <c:pt idx="20">
                  <c:v>1.9</c:v>
                </c:pt>
                <c:pt idx="21">
                  <c:v>1.2</c:v>
                </c:pt>
                <c:pt idx="22">
                  <c:v>0.9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424"/>
        <c:axId val="88434176"/>
      </c:scatterChart>
      <c:scatterChart>
        <c:scatterStyle val="smoothMarker"/>
        <c:varyColors val="0"/>
        <c:ser>
          <c:idx val="0"/>
          <c:order val="0"/>
          <c:tx>
            <c:strRef>
              <c:f>Wafer3!$D$44</c:f>
              <c:strCache>
                <c:ptCount val="1"/>
                <c:pt idx="0">
                  <c:v>P [mW]</c:v>
                </c:pt>
              </c:strCache>
            </c:strRef>
          </c:tx>
          <c:marker>
            <c:symbol val="none"/>
          </c:marker>
          <c:xVal>
            <c:numRef>
              <c:f>Wafer3!$L$45:$L$74</c:f>
              <c:numCache>
                <c:formatCode>General</c:formatCode>
                <c:ptCount val="30"/>
                <c:pt idx="0">
                  <c:v>0</c:v>
                </c:pt>
                <c:pt idx="1">
                  <c:v>170</c:v>
                </c:pt>
                <c:pt idx="2">
                  <c:v>229</c:v>
                </c:pt>
                <c:pt idx="3">
                  <c:v>270</c:v>
                </c:pt>
                <c:pt idx="4">
                  <c:v>299</c:v>
                </c:pt>
                <c:pt idx="5">
                  <c:v>314</c:v>
                </c:pt>
                <c:pt idx="6">
                  <c:v>328</c:v>
                </c:pt>
                <c:pt idx="7">
                  <c:v>337</c:v>
                </c:pt>
                <c:pt idx="8">
                  <c:v>343</c:v>
                </c:pt>
                <c:pt idx="9">
                  <c:v>348</c:v>
                </c:pt>
                <c:pt idx="10">
                  <c:v>352</c:v>
                </c:pt>
                <c:pt idx="11">
                  <c:v>372</c:v>
                </c:pt>
                <c:pt idx="12">
                  <c:v>378</c:v>
                </c:pt>
                <c:pt idx="13">
                  <c:v>381</c:v>
                </c:pt>
                <c:pt idx="14">
                  <c:v>382</c:v>
                </c:pt>
                <c:pt idx="15">
                  <c:v>383</c:v>
                </c:pt>
                <c:pt idx="16">
                  <c:v>384</c:v>
                </c:pt>
                <c:pt idx="17">
                  <c:v>384</c:v>
                </c:pt>
                <c:pt idx="18">
                  <c:v>385</c:v>
                </c:pt>
                <c:pt idx="19">
                  <c:v>385</c:v>
                </c:pt>
                <c:pt idx="20">
                  <c:v>386</c:v>
                </c:pt>
                <c:pt idx="21">
                  <c:v>388</c:v>
                </c:pt>
                <c:pt idx="22">
                  <c:v>388</c:v>
                </c:pt>
                <c:pt idx="23">
                  <c:v>388</c:v>
                </c:pt>
                <c:pt idx="24">
                  <c:v>389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401</c:v>
                </c:pt>
                <c:pt idx="29">
                  <c:v>440</c:v>
                </c:pt>
              </c:numCache>
            </c:numRef>
          </c:xVal>
          <c:yVal>
            <c:numRef>
              <c:f>Wafer3!$M$45:$M$74</c:f>
              <c:numCache>
                <c:formatCode>0.00</c:formatCode>
                <c:ptCount val="30"/>
                <c:pt idx="0">
                  <c:v>0</c:v>
                </c:pt>
                <c:pt idx="1">
                  <c:v>13.141</c:v>
                </c:pt>
                <c:pt idx="2">
                  <c:v>16.2361</c:v>
                </c:pt>
                <c:pt idx="3">
                  <c:v>17.306999999999999</c:v>
                </c:pt>
                <c:pt idx="4">
                  <c:v>17.102799999999998</c:v>
                </c:pt>
                <c:pt idx="5">
                  <c:v>15.9826</c:v>
                </c:pt>
                <c:pt idx="6">
                  <c:v>14.923999999999999</c:v>
                </c:pt>
                <c:pt idx="7">
                  <c:v>13.817</c:v>
                </c:pt>
                <c:pt idx="8">
                  <c:v>13.102600000000001</c:v>
                </c:pt>
                <c:pt idx="9">
                  <c:v>11.832000000000001</c:v>
                </c:pt>
                <c:pt idx="10">
                  <c:v>11.0528</c:v>
                </c:pt>
                <c:pt idx="11">
                  <c:v>6.51</c:v>
                </c:pt>
                <c:pt idx="12">
                  <c:v>4.5738000000000003</c:v>
                </c:pt>
                <c:pt idx="13">
                  <c:v>3.5051999999999999</c:v>
                </c:pt>
                <c:pt idx="14">
                  <c:v>2.8650000000000002</c:v>
                </c:pt>
                <c:pt idx="15">
                  <c:v>2.3746</c:v>
                </c:pt>
                <c:pt idx="16">
                  <c:v>2.0736000000000003</c:v>
                </c:pt>
                <c:pt idx="17">
                  <c:v>1.8048000000000002</c:v>
                </c:pt>
                <c:pt idx="18">
                  <c:v>1.617</c:v>
                </c:pt>
                <c:pt idx="19">
                  <c:v>1.4630000000000001</c:v>
                </c:pt>
                <c:pt idx="20">
                  <c:v>0.73339999999999994</c:v>
                </c:pt>
                <c:pt idx="21">
                  <c:v>0.46559999999999996</c:v>
                </c:pt>
                <c:pt idx="22">
                  <c:v>0.34920000000000001</c:v>
                </c:pt>
                <c:pt idx="23">
                  <c:v>0.27159999999999995</c:v>
                </c:pt>
                <c:pt idx="24">
                  <c:v>0.23339999999999997</c:v>
                </c:pt>
                <c:pt idx="25">
                  <c:v>0.2</c:v>
                </c:pt>
                <c:pt idx="26">
                  <c:v>0.16</c:v>
                </c:pt>
                <c:pt idx="27">
                  <c:v>0.16</c:v>
                </c:pt>
                <c:pt idx="28">
                  <c:v>0.16040000000000001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0048"/>
        <c:axId val="88436096"/>
      </c:scatterChart>
      <c:valAx>
        <c:axId val="8840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434176"/>
        <c:crosses val="autoZero"/>
        <c:crossBetween val="midCat"/>
      </c:valAx>
      <c:valAx>
        <c:axId val="884341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407424"/>
        <c:crosses val="autoZero"/>
        <c:crossBetween val="midCat"/>
      </c:valAx>
      <c:valAx>
        <c:axId val="88436096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8770048"/>
        <c:crosses val="max"/>
        <c:crossBetween val="midCat"/>
      </c:valAx>
      <c:valAx>
        <c:axId val="8877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436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Wafer3!$E$43</c:f>
              <c:strCache>
                <c:ptCount val="1"/>
                <c:pt idx="0">
                  <c:v>No AR Coating, No Texture</c:v>
                </c:pt>
              </c:strCache>
            </c:strRef>
          </c:tx>
          <c:marker>
            <c:symbol val="none"/>
          </c:marker>
          <c:xVal>
            <c:numRef>
              <c:f>Wafer3!$F$45:$F$74</c:f>
              <c:numCache>
                <c:formatCode>General</c:formatCode>
                <c:ptCount val="30"/>
                <c:pt idx="0">
                  <c:v>0</c:v>
                </c:pt>
                <c:pt idx="1">
                  <c:v>75</c:v>
                </c:pt>
                <c:pt idx="2">
                  <c:v>95</c:v>
                </c:pt>
                <c:pt idx="3">
                  <c:v>111</c:v>
                </c:pt>
                <c:pt idx="4">
                  <c:v>128</c:v>
                </c:pt>
                <c:pt idx="5">
                  <c:v>134</c:v>
                </c:pt>
                <c:pt idx="6">
                  <c:v>144</c:v>
                </c:pt>
                <c:pt idx="7">
                  <c:v>149</c:v>
                </c:pt>
                <c:pt idx="8">
                  <c:v>154</c:v>
                </c:pt>
                <c:pt idx="9">
                  <c:v>158</c:v>
                </c:pt>
                <c:pt idx="10">
                  <c:v>162</c:v>
                </c:pt>
                <c:pt idx="11">
                  <c:v>180</c:v>
                </c:pt>
                <c:pt idx="12">
                  <c:v>187</c:v>
                </c:pt>
                <c:pt idx="13">
                  <c:v>191</c:v>
                </c:pt>
                <c:pt idx="14">
                  <c:v>194</c:v>
                </c:pt>
                <c:pt idx="15">
                  <c:v>196</c:v>
                </c:pt>
                <c:pt idx="16">
                  <c:v>197</c:v>
                </c:pt>
                <c:pt idx="17">
                  <c:v>198</c:v>
                </c:pt>
                <c:pt idx="18">
                  <c:v>197</c:v>
                </c:pt>
                <c:pt idx="19">
                  <c:v>198</c:v>
                </c:pt>
                <c:pt idx="20">
                  <c:v>201</c:v>
                </c:pt>
                <c:pt idx="21">
                  <c:v>202</c:v>
                </c:pt>
                <c:pt idx="22">
                  <c:v>202</c:v>
                </c:pt>
                <c:pt idx="23">
                  <c:v>202</c:v>
                </c:pt>
                <c:pt idx="24">
                  <c:v>202</c:v>
                </c:pt>
                <c:pt idx="25">
                  <c:v>202</c:v>
                </c:pt>
                <c:pt idx="26">
                  <c:v>202</c:v>
                </c:pt>
                <c:pt idx="27">
                  <c:v>203</c:v>
                </c:pt>
                <c:pt idx="28">
                  <c:v>203</c:v>
                </c:pt>
                <c:pt idx="29">
                  <c:v>207</c:v>
                </c:pt>
              </c:numCache>
            </c:numRef>
          </c:xVal>
          <c:yVal>
            <c:numRef>
              <c:f>Wafer3!$E$45:$E$74</c:f>
              <c:numCache>
                <c:formatCode>General</c:formatCode>
                <c:ptCount val="30"/>
                <c:pt idx="0">
                  <c:v>36.9</c:v>
                </c:pt>
                <c:pt idx="1">
                  <c:v>32.4</c:v>
                </c:pt>
                <c:pt idx="2">
                  <c:v>28.8</c:v>
                </c:pt>
                <c:pt idx="3">
                  <c:v>25.5</c:v>
                </c:pt>
                <c:pt idx="4">
                  <c:v>21.8</c:v>
                </c:pt>
                <c:pt idx="5">
                  <c:v>19.7</c:v>
                </c:pt>
                <c:pt idx="6">
                  <c:v>18.3</c:v>
                </c:pt>
                <c:pt idx="7">
                  <c:v>16.600000000000001</c:v>
                </c:pt>
                <c:pt idx="8">
                  <c:v>15.3</c:v>
                </c:pt>
                <c:pt idx="9">
                  <c:v>14.2</c:v>
                </c:pt>
                <c:pt idx="10">
                  <c:v>13.1</c:v>
                </c:pt>
                <c:pt idx="11">
                  <c:v>7.9</c:v>
                </c:pt>
                <c:pt idx="12">
                  <c:v>5.7</c:v>
                </c:pt>
                <c:pt idx="13">
                  <c:v>4.5</c:v>
                </c:pt>
                <c:pt idx="14">
                  <c:v>3.6</c:v>
                </c:pt>
                <c:pt idx="15">
                  <c:v>3.1</c:v>
                </c:pt>
                <c:pt idx="16">
                  <c:v>2.7</c:v>
                </c:pt>
                <c:pt idx="17">
                  <c:v>2.4</c:v>
                </c:pt>
                <c:pt idx="18">
                  <c:v>2.1</c:v>
                </c:pt>
                <c:pt idx="19">
                  <c:v>1.9</c:v>
                </c:pt>
                <c:pt idx="20">
                  <c:v>1</c:v>
                </c:pt>
                <c:pt idx="21">
                  <c:v>0.6</c:v>
                </c:pt>
                <c:pt idx="22">
                  <c:v>0.5</c:v>
                </c:pt>
                <c:pt idx="23">
                  <c:v>0.4</c:v>
                </c:pt>
                <c:pt idx="24">
                  <c:v>0.3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Wafer3!$H$43</c:f>
              <c:strCache>
                <c:ptCount val="1"/>
                <c:pt idx="0">
                  <c:v>AR Coating</c:v>
                </c:pt>
              </c:strCache>
            </c:strRef>
          </c:tx>
          <c:marker>
            <c:symbol val="none"/>
          </c:marker>
          <c:xVal>
            <c:numRef>
              <c:f>Wafer3!$I$45:$I$74</c:f>
              <c:numCache>
                <c:formatCode>General</c:formatCode>
                <c:ptCount val="30"/>
                <c:pt idx="0">
                  <c:v>0</c:v>
                </c:pt>
                <c:pt idx="1">
                  <c:v>175</c:v>
                </c:pt>
                <c:pt idx="2">
                  <c:v>235</c:v>
                </c:pt>
                <c:pt idx="3">
                  <c:v>284</c:v>
                </c:pt>
                <c:pt idx="4">
                  <c:v>314</c:v>
                </c:pt>
                <c:pt idx="5">
                  <c:v>333</c:v>
                </c:pt>
                <c:pt idx="6">
                  <c:v>345</c:v>
                </c:pt>
                <c:pt idx="7">
                  <c:v>354</c:v>
                </c:pt>
                <c:pt idx="8">
                  <c:v>360</c:v>
                </c:pt>
                <c:pt idx="9">
                  <c:v>365</c:v>
                </c:pt>
                <c:pt idx="10">
                  <c:v>371</c:v>
                </c:pt>
                <c:pt idx="11">
                  <c:v>388</c:v>
                </c:pt>
                <c:pt idx="12">
                  <c:v>394</c:v>
                </c:pt>
                <c:pt idx="13">
                  <c:v>397</c:v>
                </c:pt>
                <c:pt idx="14">
                  <c:v>398</c:v>
                </c:pt>
                <c:pt idx="15">
                  <c:v>399</c:v>
                </c:pt>
                <c:pt idx="16">
                  <c:v>400</c:v>
                </c:pt>
                <c:pt idx="17">
                  <c:v>399</c:v>
                </c:pt>
                <c:pt idx="18">
                  <c:v>400</c:v>
                </c:pt>
                <c:pt idx="19">
                  <c:v>400</c:v>
                </c:pt>
                <c:pt idx="20">
                  <c:v>402</c:v>
                </c:pt>
                <c:pt idx="21">
                  <c:v>402</c:v>
                </c:pt>
                <c:pt idx="22">
                  <c:v>404</c:v>
                </c:pt>
                <c:pt idx="23">
                  <c:v>404</c:v>
                </c:pt>
                <c:pt idx="24">
                  <c:v>404</c:v>
                </c:pt>
                <c:pt idx="25">
                  <c:v>404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433</c:v>
                </c:pt>
              </c:numCache>
            </c:numRef>
          </c:xVal>
          <c:yVal>
            <c:numRef>
              <c:f>Wafer3!$H$45:$H$74</c:f>
              <c:numCache>
                <c:formatCode>General</c:formatCode>
                <c:ptCount val="30"/>
                <c:pt idx="0">
                  <c:v>77.2</c:v>
                </c:pt>
                <c:pt idx="1">
                  <c:v>73.3</c:v>
                </c:pt>
                <c:pt idx="2">
                  <c:v>70.099999999999994</c:v>
                </c:pt>
                <c:pt idx="3">
                  <c:v>65</c:v>
                </c:pt>
                <c:pt idx="4">
                  <c:v>58.9</c:v>
                </c:pt>
                <c:pt idx="5">
                  <c:v>52.5</c:v>
                </c:pt>
                <c:pt idx="6">
                  <c:v>47.1</c:v>
                </c:pt>
                <c:pt idx="7">
                  <c:v>42.5</c:v>
                </c:pt>
                <c:pt idx="8">
                  <c:v>38.6</c:v>
                </c:pt>
                <c:pt idx="9">
                  <c:v>35.4</c:v>
                </c:pt>
                <c:pt idx="10">
                  <c:v>30.4</c:v>
                </c:pt>
                <c:pt idx="11">
                  <c:v>17.5</c:v>
                </c:pt>
                <c:pt idx="12">
                  <c:v>12.2</c:v>
                </c:pt>
                <c:pt idx="13">
                  <c:v>9.3000000000000007</c:v>
                </c:pt>
                <c:pt idx="14">
                  <c:v>7.5</c:v>
                </c:pt>
                <c:pt idx="15">
                  <c:v>6.3</c:v>
                </c:pt>
                <c:pt idx="16">
                  <c:v>5.5</c:v>
                </c:pt>
                <c:pt idx="17">
                  <c:v>4.8</c:v>
                </c:pt>
                <c:pt idx="18">
                  <c:v>4.2</c:v>
                </c:pt>
                <c:pt idx="19">
                  <c:v>3.9</c:v>
                </c:pt>
                <c:pt idx="20">
                  <c:v>2</c:v>
                </c:pt>
                <c:pt idx="21">
                  <c:v>1.3</c:v>
                </c:pt>
                <c:pt idx="22">
                  <c:v>1</c:v>
                </c:pt>
                <c:pt idx="23">
                  <c:v>0.8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Wafer3!$B$43</c:f>
              <c:strCache>
                <c:ptCount val="1"/>
                <c:pt idx="0">
                  <c:v>Texture</c:v>
                </c:pt>
              </c:strCache>
            </c:strRef>
          </c:tx>
          <c:marker>
            <c:symbol val="none"/>
          </c:marker>
          <c:xVal>
            <c:numRef>
              <c:f>Wafer3!$C$45:$C$74</c:f>
              <c:numCache>
                <c:formatCode>General</c:formatCode>
                <c:ptCount val="30"/>
                <c:pt idx="0">
                  <c:v>0</c:v>
                </c:pt>
                <c:pt idx="1">
                  <c:v>132</c:v>
                </c:pt>
                <c:pt idx="2">
                  <c:v>163</c:v>
                </c:pt>
                <c:pt idx="3">
                  <c:v>187</c:v>
                </c:pt>
                <c:pt idx="4">
                  <c:v>204</c:v>
                </c:pt>
                <c:pt idx="5">
                  <c:v>217</c:v>
                </c:pt>
                <c:pt idx="6">
                  <c:v>229</c:v>
                </c:pt>
                <c:pt idx="7">
                  <c:v>234</c:v>
                </c:pt>
                <c:pt idx="8">
                  <c:v>247</c:v>
                </c:pt>
                <c:pt idx="9">
                  <c:v>254</c:v>
                </c:pt>
                <c:pt idx="10">
                  <c:v>260</c:v>
                </c:pt>
                <c:pt idx="11">
                  <c:v>288</c:v>
                </c:pt>
                <c:pt idx="12">
                  <c:v>299</c:v>
                </c:pt>
                <c:pt idx="13">
                  <c:v>304</c:v>
                </c:pt>
                <c:pt idx="14">
                  <c:v>308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318</c:v>
                </c:pt>
                <c:pt idx="21">
                  <c:v>318</c:v>
                </c:pt>
                <c:pt idx="22">
                  <c:v>318</c:v>
                </c:pt>
                <c:pt idx="23">
                  <c:v>319</c:v>
                </c:pt>
                <c:pt idx="24">
                  <c:v>319</c:v>
                </c:pt>
                <c:pt idx="25">
                  <c:v>319</c:v>
                </c:pt>
                <c:pt idx="26">
                  <c:v>319</c:v>
                </c:pt>
                <c:pt idx="27">
                  <c:v>319</c:v>
                </c:pt>
                <c:pt idx="28">
                  <c:v>319</c:v>
                </c:pt>
                <c:pt idx="29">
                  <c:v>331</c:v>
                </c:pt>
              </c:numCache>
            </c:numRef>
          </c:xVal>
          <c:yVal>
            <c:numRef>
              <c:f>Wafer3!$B$45:$B$74</c:f>
              <c:numCache>
                <c:formatCode>General</c:formatCode>
                <c:ptCount val="30"/>
                <c:pt idx="0">
                  <c:v>56.5</c:v>
                </c:pt>
                <c:pt idx="1">
                  <c:v>50.6</c:v>
                </c:pt>
                <c:pt idx="2">
                  <c:v>45.1</c:v>
                </c:pt>
                <c:pt idx="3">
                  <c:v>40.5</c:v>
                </c:pt>
                <c:pt idx="4">
                  <c:v>36.799999999999997</c:v>
                </c:pt>
                <c:pt idx="5">
                  <c:v>33.4</c:v>
                </c:pt>
                <c:pt idx="6">
                  <c:v>30.6</c:v>
                </c:pt>
                <c:pt idx="7">
                  <c:v>28.2</c:v>
                </c:pt>
                <c:pt idx="8">
                  <c:v>26.1</c:v>
                </c:pt>
                <c:pt idx="9">
                  <c:v>24.3</c:v>
                </c:pt>
                <c:pt idx="10">
                  <c:v>22.7</c:v>
                </c:pt>
                <c:pt idx="11">
                  <c:v>13.5</c:v>
                </c:pt>
                <c:pt idx="12">
                  <c:v>9.5</c:v>
                </c:pt>
                <c:pt idx="13">
                  <c:v>7.3</c:v>
                </c:pt>
                <c:pt idx="14">
                  <c:v>6</c:v>
                </c:pt>
                <c:pt idx="15">
                  <c:v>5</c:v>
                </c:pt>
                <c:pt idx="16">
                  <c:v>4.3</c:v>
                </c:pt>
                <c:pt idx="17">
                  <c:v>3.8</c:v>
                </c:pt>
                <c:pt idx="18">
                  <c:v>3.4</c:v>
                </c:pt>
                <c:pt idx="19">
                  <c:v>3.1</c:v>
                </c:pt>
                <c:pt idx="20">
                  <c:v>1.5</c:v>
                </c:pt>
                <c:pt idx="21">
                  <c:v>1</c:v>
                </c:pt>
                <c:pt idx="22">
                  <c:v>0.8</c:v>
                </c:pt>
                <c:pt idx="23">
                  <c:v>0.6</c:v>
                </c:pt>
                <c:pt idx="24">
                  <c:v>0.5</c:v>
                </c:pt>
                <c:pt idx="25">
                  <c:v>0.4</c:v>
                </c:pt>
                <c:pt idx="26">
                  <c:v>0.4</c:v>
                </c:pt>
                <c:pt idx="27">
                  <c:v>0.3</c:v>
                </c:pt>
                <c:pt idx="28">
                  <c:v>0.3</c:v>
                </c:pt>
                <c:pt idx="2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Wafer3!$K$43</c:f>
              <c:strCache>
                <c:ptCount val="1"/>
                <c:pt idx="0">
                  <c:v>AR Coating &amp; Texture</c:v>
                </c:pt>
              </c:strCache>
            </c:strRef>
          </c:tx>
          <c:marker>
            <c:symbol val="none"/>
          </c:marker>
          <c:xVal>
            <c:numRef>
              <c:f>Wafer3!$L$45:$L$74</c:f>
              <c:numCache>
                <c:formatCode>General</c:formatCode>
                <c:ptCount val="30"/>
                <c:pt idx="0">
                  <c:v>0</c:v>
                </c:pt>
                <c:pt idx="1">
                  <c:v>170</c:v>
                </c:pt>
                <c:pt idx="2">
                  <c:v>229</c:v>
                </c:pt>
                <c:pt idx="3">
                  <c:v>270</c:v>
                </c:pt>
                <c:pt idx="4">
                  <c:v>299</c:v>
                </c:pt>
                <c:pt idx="5">
                  <c:v>314</c:v>
                </c:pt>
                <c:pt idx="6">
                  <c:v>328</c:v>
                </c:pt>
                <c:pt idx="7">
                  <c:v>337</c:v>
                </c:pt>
                <c:pt idx="8">
                  <c:v>343</c:v>
                </c:pt>
                <c:pt idx="9">
                  <c:v>348</c:v>
                </c:pt>
                <c:pt idx="10">
                  <c:v>352</c:v>
                </c:pt>
                <c:pt idx="11">
                  <c:v>372</c:v>
                </c:pt>
                <c:pt idx="12">
                  <c:v>378</c:v>
                </c:pt>
                <c:pt idx="13">
                  <c:v>381</c:v>
                </c:pt>
                <c:pt idx="14">
                  <c:v>382</c:v>
                </c:pt>
                <c:pt idx="15">
                  <c:v>383</c:v>
                </c:pt>
                <c:pt idx="16">
                  <c:v>384</c:v>
                </c:pt>
                <c:pt idx="17">
                  <c:v>384</c:v>
                </c:pt>
                <c:pt idx="18">
                  <c:v>385</c:v>
                </c:pt>
                <c:pt idx="19">
                  <c:v>385</c:v>
                </c:pt>
                <c:pt idx="20">
                  <c:v>386</c:v>
                </c:pt>
                <c:pt idx="21">
                  <c:v>388</c:v>
                </c:pt>
                <c:pt idx="22">
                  <c:v>388</c:v>
                </c:pt>
                <c:pt idx="23">
                  <c:v>388</c:v>
                </c:pt>
                <c:pt idx="24">
                  <c:v>389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401</c:v>
                </c:pt>
                <c:pt idx="29">
                  <c:v>440</c:v>
                </c:pt>
              </c:numCache>
            </c:numRef>
          </c:xVal>
          <c:yVal>
            <c:numRef>
              <c:f>Wafer3!$K$45:$K$74</c:f>
              <c:numCache>
                <c:formatCode>General</c:formatCode>
                <c:ptCount val="30"/>
                <c:pt idx="0">
                  <c:v>83.8</c:v>
                </c:pt>
                <c:pt idx="1">
                  <c:v>77.3</c:v>
                </c:pt>
                <c:pt idx="2">
                  <c:v>70.900000000000006</c:v>
                </c:pt>
                <c:pt idx="3">
                  <c:v>64.099999999999994</c:v>
                </c:pt>
                <c:pt idx="4">
                  <c:v>57.2</c:v>
                </c:pt>
                <c:pt idx="5">
                  <c:v>50.9</c:v>
                </c:pt>
                <c:pt idx="6">
                  <c:v>45.5</c:v>
                </c:pt>
                <c:pt idx="7">
                  <c:v>41</c:v>
                </c:pt>
                <c:pt idx="8">
                  <c:v>38.200000000000003</c:v>
                </c:pt>
                <c:pt idx="9">
                  <c:v>34</c:v>
                </c:pt>
                <c:pt idx="10">
                  <c:v>31.4</c:v>
                </c:pt>
                <c:pt idx="11">
                  <c:v>17.5</c:v>
                </c:pt>
                <c:pt idx="12">
                  <c:v>12.1</c:v>
                </c:pt>
                <c:pt idx="13">
                  <c:v>9.1999999999999993</c:v>
                </c:pt>
                <c:pt idx="14">
                  <c:v>7.5</c:v>
                </c:pt>
                <c:pt idx="15">
                  <c:v>6.2</c:v>
                </c:pt>
                <c:pt idx="16">
                  <c:v>5.4</c:v>
                </c:pt>
                <c:pt idx="17">
                  <c:v>4.7</c:v>
                </c:pt>
                <c:pt idx="18">
                  <c:v>4.2</c:v>
                </c:pt>
                <c:pt idx="19">
                  <c:v>3.8</c:v>
                </c:pt>
                <c:pt idx="20">
                  <c:v>1.9</c:v>
                </c:pt>
                <c:pt idx="21">
                  <c:v>1.2</c:v>
                </c:pt>
                <c:pt idx="22">
                  <c:v>0.9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59680"/>
        <c:axId val="88839680"/>
      </c:scatterChart>
      <c:valAx>
        <c:axId val="8875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839680"/>
        <c:crosses val="autoZero"/>
        <c:crossBetween val="midCat"/>
      </c:valAx>
      <c:valAx>
        <c:axId val="888396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759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Nothing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Wafer1!$B$1</c:f>
              <c:strCache>
                <c:ptCount val="1"/>
                <c:pt idx="0">
                  <c:v>Before Anneal</c:v>
                </c:pt>
              </c:strCache>
            </c:strRef>
          </c:tx>
          <c:spPr>
            <a:ln>
              <a:noFill/>
            </a:ln>
          </c:spPr>
          <c:xVal>
            <c:numRef>
              <c:f>Wafer1!$F$4:$F$5</c:f>
              <c:numCache>
                <c:formatCode>General</c:formatCode>
                <c:ptCount val="2"/>
                <c:pt idx="0">
                  <c:v>0</c:v>
                </c:pt>
                <c:pt idx="1">
                  <c:v>79</c:v>
                </c:pt>
              </c:numCache>
            </c:numRef>
          </c:xVal>
          <c:yVal>
            <c:numRef>
              <c:f>Wafer1!$E$4:$E$5</c:f>
              <c:numCache>
                <c:formatCode>General</c:formatCode>
                <c:ptCount val="2"/>
                <c:pt idx="0">
                  <c:v>7.56</c:v>
                </c:pt>
                <c:pt idx="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Wafer1!$B$7</c:f>
              <c:strCache>
                <c:ptCount val="1"/>
                <c:pt idx="0">
                  <c:v>Before Cleave</c:v>
                </c:pt>
              </c:strCache>
            </c:strRef>
          </c:tx>
          <c:marker>
            <c:symbol val="none"/>
          </c:marker>
          <c:xVal>
            <c:numRef>
              <c:f>Wafer1!$F$10:$F$39</c:f>
              <c:numCache>
                <c:formatCode>General</c:formatCode>
                <c:ptCount val="30"/>
                <c:pt idx="0">
                  <c:v>0</c:v>
                </c:pt>
                <c:pt idx="1">
                  <c:v>41</c:v>
                </c:pt>
                <c:pt idx="2">
                  <c:v>46</c:v>
                </c:pt>
                <c:pt idx="3">
                  <c:v>50</c:v>
                </c:pt>
                <c:pt idx="4">
                  <c:v>53</c:v>
                </c:pt>
                <c:pt idx="5">
                  <c:v>58</c:v>
                </c:pt>
                <c:pt idx="6">
                  <c:v>59</c:v>
                </c:pt>
                <c:pt idx="7">
                  <c:v>61</c:v>
                </c:pt>
                <c:pt idx="8">
                  <c:v>62</c:v>
                </c:pt>
                <c:pt idx="9">
                  <c:v>64</c:v>
                </c:pt>
                <c:pt idx="10">
                  <c:v>65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75</c:v>
                </c:pt>
              </c:numCache>
            </c:numRef>
          </c:xVal>
          <c:yVal>
            <c:numRef>
              <c:f>Wafer1!$E$10:$E$39</c:f>
              <c:numCache>
                <c:formatCode>General</c:formatCode>
                <c:ptCount val="30"/>
                <c:pt idx="0">
                  <c:v>18.8</c:v>
                </c:pt>
                <c:pt idx="1">
                  <c:v>12.9</c:v>
                </c:pt>
                <c:pt idx="2">
                  <c:v>11</c:v>
                </c:pt>
                <c:pt idx="3">
                  <c:v>9.6999999999999993</c:v>
                </c:pt>
                <c:pt idx="4">
                  <c:v>8.5</c:v>
                </c:pt>
                <c:pt idx="5">
                  <c:v>7.9</c:v>
                </c:pt>
                <c:pt idx="6">
                  <c:v>7.7</c:v>
                </c:pt>
                <c:pt idx="7">
                  <c:v>7.4</c:v>
                </c:pt>
                <c:pt idx="8">
                  <c:v>6.8</c:v>
                </c:pt>
                <c:pt idx="9">
                  <c:v>6.2</c:v>
                </c:pt>
                <c:pt idx="10">
                  <c:v>5.8</c:v>
                </c:pt>
                <c:pt idx="11">
                  <c:v>3.4</c:v>
                </c:pt>
                <c:pt idx="12">
                  <c:v>2.4</c:v>
                </c:pt>
                <c:pt idx="13">
                  <c:v>1.8</c:v>
                </c:pt>
                <c:pt idx="14">
                  <c:v>1.5</c:v>
                </c:pt>
                <c:pt idx="15">
                  <c:v>1.2</c:v>
                </c:pt>
                <c:pt idx="16">
                  <c:v>1.1000000000000001</c:v>
                </c:pt>
                <c:pt idx="17">
                  <c:v>0.9</c:v>
                </c:pt>
                <c:pt idx="18">
                  <c:v>0.8</c:v>
                </c:pt>
                <c:pt idx="19">
                  <c:v>0.7</c:v>
                </c:pt>
                <c:pt idx="20">
                  <c:v>0.4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Wafer1!$B$42</c:f>
              <c:strCache>
                <c:ptCount val="1"/>
                <c:pt idx="0">
                  <c:v>After Cleave</c:v>
                </c:pt>
              </c:strCache>
            </c:strRef>
          </c:tx>
          <c:marker>
            <c:symbol val="none"/>
          </c:marker>
          <c:xVal>
            <c:numRef>
              <c:f>Wafer1!$F$45:$F$74</c:f>
              <c:numCache>
                <c:formatCode>General</c:formatCode>
                <c:ptCount val="30"/>
                <c:pt idx="0">
                  <c:v>0</c:v>
                </c:pt>
                <c:pt idx="1">
                  <c:v>69</c:v>
                </c:pt>
                <c:pt idx="2">
                  <c:v>88</c:v>
                </c:pt>
                <c:pt idx="3">
                  <c:v>105</c:v>
                </c:pt>
                <c:pt idx="4">
                  <c:v>119</c:v>
                </c:pt>
                <c:pt idx="5">
                  <c:v>131</c:v>
                </c:pt>
                <c:pt idx="6">
                  <c:v>141</c:v>
                </c:pt>
                <c:pt idx="7">
                  <c:v>149</c:v>
                </c:pt>
                <c:pt idx="8">
                  <c:v>157</c:v>
                </c:pt>
                <c:pt idx="9">
                  <c:v>163</c:v>
                </c:pt>
                <c:pt idx="10">
                  <c:v>168</c:v>
                </c:pt>
                <c:pt idx="11">
                  <c:v>201</c:v>
                </c:pt>
                <c:pt idx="12">
                  <c:v>216</c:v>
                </c:pt>
                <c:pt idx="13">
                  <c:v>224</c:v>
                </c:pt>
                <c:pt idx="14">
                  <c:v>229</c:v>
                </c:pt>
                <c:pt idx="15">
                  <c:v>232</c:v>
                </c:pt>
                <c:pt idx="16">
                  <c:v>234</c:v>
                </c:pt>
                <c:pt idx="17">
                  <c:v>236</c:v>
                </c:pt>
                <c:pt idx="18">
                  <c:v>238</c:v>
                </c:pt>
                <c:pt idx="19">
                  <c:v>239</c:v>
                </c:pt>
                <c:pt idx="20">
                  <c:v>245</c:v>
                </c:pt>
                <c:pt idx="21">
                  <c:v>247</c:v>
                </c:pt>
                <c:pt idx="22">
                  <c:v>248</c:v>
                </c:pt>
                <c:pt idx="23">
                  <c:v>249</c:v>
                </c:pt>
                <c:pt idx="24">
                  <c:v>249</c:v>
                </c:pt>
                <c:pt idx="25">
                  <c:v>249</c:v>
                </c:pt>
                <c:pt idx="26">
                  <c:v>249</c:v>
                </c:pt>
                <c:pt idx="27">
                  <c:v>249</c:v>
                </c:pt>
                <c:pt idx="28">
                  <c:v>249</c:v>
                </c:pt>
                <c:pt idx="29">
                  <c:v>252</c:v>
                </c:pt>
              </c:numCache>
            </c:numRef>
          </c:xVal>
          <c:yVal>
            <c:numRef>
              <c:f>Wafer1!$E$45:$E$74</c:f>
              <c:numCache>
                <c:formatCode>General</c:formatCode>
                <c:ptCount val="30"/>
                <c:pt idx="0">
                  <c:v>31.3</c:v>
                </c:pt>
                <c:pt idx="1">
                  <c:v>28.5</c:v>
                </c:pt>
                <c:pt idx="2">
                  <c:v>26.5</c:v>
                </c:pt>
                <c:pt idx="3">
                  <c:v>24.3</c:v>
                </c:pt>
                <c:pt idx="4">
                  <c:v>22.5</c:v>
                </c:pt>
                <c:pt idx="5">
                  <c:v>20.7</c:v>
                </c:pt>
                <c:pt idx="6">
                  <c:v>19.3</c:v>
                </c:pt>
                <c:pt idx="7">
                  <c:v>18</c:v>
                </c:pt>
                <c:pt idx="8">
                  <c:v>16.899999999999999</c:v>
                </c:pt>
                <c:pt idx="9">
                  <c:v>15.8</c:v>
                </c:pt>
                <c:pt idx="10">
                  <c:v>14.9</c:v>
                </c:pt>
                <c:pt idx="11">
                  <c:v>9.4</c:v>
                </c:pt>
                <c:pt idx="12">
                  <c:v>6.9</c:v>
                </c:pt>
                <c:pt idx="13">
                  <c:v>5.4</c:v>
                </c:pt>
                <c:pt idx="14">
                  <c:v>4.4000000000000004</c:v>
                </c:pt>
                <c:pt idx="15">
                  <c:v>3.7</c:v>
                </c:pt>
                <c:pt idx="16">
                  <c:v>3.3</c:v>
                </c:pt>
                <c:pt idx="17">
                  <c:v>2.9</c:v>
                </c:pt>
                <c:pt idx="18">
                  <c:v>2.6</c:v>
                </c:pt>
                <c:pt idx="19">
                  <c:v>2.2999999999999998</c:v>
                </c:pt>
                <c:pt idx="20">
                  <c:v>1.2</c:v>
                </c:pt>
                <c:pt idx="21">
                  <c:v>0.8</c:v>
                </c:pt>
                <c:pt idx="22">
                  <c:v>0.6</c:v>
                </c:pt>
                <c:pt idx="23">
                  <c:v>0.5</c:v>
                </c:pt>
                <c:pt idx="24">
                  <c:v>0.4</c:v>
                </c:pt>
                <c:pt idx="25">
                  <c:v>0.3</c:v>
                </c:pt>
                <c:pt idx="26">
                  <c:v>0.3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05248"/>
        <c:axId val="74807168"/>
      </c:scatterChart>
      <c:valAx>
        <c:axId val="7480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807168"/>
        <c:crosses val="autoZero"/>
        <c:crossBetween val="midCat"/>
      </c:valAx>
      <c:valAx>
        <c:axId val="748071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80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 Coating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Wafer1!$B$1</c:f>
              <c:strCache>
                <c:ptCount val="1"/>
                <c:pt idx="0">
                  <c:v>Before Anneal</c:v>
                </c:pt>
              </c:strCache>
            </c:strRef>
          </c:tx>
          <c:spPr>
            <a:ln>
              <a:noFill/>
            </a:ln>
          </c:spPr>
          <c:xVal>
            <c:numRef>
              <c:f>Wafer1!$I$4:$I$5</c:f>
              <c:numCache>
                <c:formatCode>General</c:formatCode>
                <c:ptCount val="2"/>
                <c:pt idx="0">
                  <c:v>0</c:v>
                </c:pt>
                <c:pt idx="1">
                  <c:v>124</c:v>
                </c:pt>
              </c:numCache>
            </c:numRef>
          </c:xVal>
          <c:yVal>
            <c:numRef>
              <c:f>Wafer1!$H$4:$H$5</c:f>
              <c:numCache>
                <c:formatCode>General</c:formatCode>
                <c:ptCount val="2"/>
                <c:pt idx="0">
                  <c:v>10.36</c:v>
                </c:pt>
                <c:pt idx="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Wafer1!$B$7</c:f>
              <c:strCache>
                <c:ptCount val="1"/>
                <c:pt idx="0">
                  <c:v>Before Cleave</c:v>
                </c:pt>
              </c:strCache>
            </c:strRef>
          </c:tx>
          <c:marker>
            <c:symbol val="none"/>
          </c:marker>
          <c:xVal>
            <c:numRef>
              <c:f>Wafer1!$I$10:$I$41</c:f>
              <c:numCache>
                <c:formatCode>General</c:formatCode>
                <c:ptCount val="31"/>
                <c:pt idx="0">
                  <c:v>0</c:v>
                </c:pt>
                <c:pt idx="1">
                  <c:v>59</c:v>
                </c:pt>
                <c:pt idx="2">
                  <c:v>71</c:v>
                </c:pt>
                <c:pt idx="3">
                  <c:v>79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98</c:v>
                </c:pt>
                <c:pt idx="8">
                  <c:v>100</c:v>
                </c:pt>
                <c:pt idx="9">
                  <c:v>102</c:v>
                </c:pt>
                <c:pt idx="10">
                  <c:v>104</c:v>
                </c:pt>
                <c:pt idx="11">
                  <c:v>113</c:v>
                </c:pt>
                <c:pt idx="12">
                  <c:v>117</c:v>
                </c:pt>
                <c:pt idx="13">
                  <c:v>119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123</c:v>
                </c:pt>
                <c:pt idx="18">
                  <c:v>124</c:v>
                </c:pt>
                <c:pt idx="19">
                  <c:v>124</c:v>
                </c:pt>
                <c:pt idx="20">
                  <c:v>127</c:v>
                </c:pt>
                <c:pt idx="21">
                  <c:v>127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125</c:v>
                </c:pt>
              </c:numCache>
            </c:numRef>
          </c:xVal>
          <c:yVal>
            <c:numRef>
              <c:f>Wafer1!$H$10:$H$39</c:f>
              <c:numCache>
                <c:formatCode>General</c:formatCode>
                <c:ptCount val="30"/>
                <c:pt idx="0">
                  <c:v>33.1</c:v>
                </c:pt>
                <c:pt idx="1">
                  <c:v>26.5</c:v>
                </c:pt>
                <c:pt idx="2">
                  <c:v>22</c:v>
                </c:pt>
                <c:pt idx="3">
                  <c:v>18.8</c:v>
                </c:pt>
                <c:pt idx="4">
                  <c:v>16.399999999999999</c:v>
                </c:pt>
                <c:pt idx="5">
                  <c:v>14.5</c:v>
                </c:pt>
                <c:pt idx="6">
                  <c:v>13.1</c:v>
                </c:pt>
                <c:pt idx="7">
                  <c:v>11.9</c:v>
                </c:pt>
                <c:pt idx="8">
                  <c:v>10.9</c:v>
                </c:pt>
                <c:pt idx="9">
                  <c:v>10</c:v>
                </c:pt>
                <c:pt idx="10">
                  <c:v>9.3000000000000007</c:v>
                </c:pt>
                <c:pt idx="11">
                  <c:v>5.3</c:v>
                </c:pt>
                <c:pt idx="12">
                  <c:v>3.7</c:v>
                </c:pt>
                <c:pt idx="13">
                  <c:v>2.9</c:v>
                </c:pt>
                <c:pt idx="14">
                  <c:v>2.2999999999999998</c:v>
                </c:pt>
                <c:pt idx="15">
                  <c:v>2</c:v>
                </c:pt>
                <c:pt idx="16">
                  <c:v>1.7</c:v>
                </c:pt>
                <c:pt idx="17">
                  <c:v>1.5</c:v>
                </c:pt>
                <c:pt idx="18">
                  <c:v>1.3</c:v>
                </c:pt>
                <c:pt idx="19">
                  <c:v>1.2</c:v>
                </c:pt>
                <c:pt idx="20">
                  <c:v>0.6</c:v>
                </c:pt>
                <c:pt idx="21">
                  <c:v>0.4</c:v>
                </c:pt>
                <c:pt idx="22">
                  <c:v>0.3</c:v>
                </c:pt>
                <c:pt idx="23">
                  <c:v>0.2</c:v>
                </c:pt>
                <c:pt idx="24">
                  <c:v>0.2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Wafer1!$B$42</c:f>
              <c:strCache>
                <c:ptCount val="1"/>
                <c:pt idx="0">
                  <c:v>After Cleave</c:v>
                </c:pt>
              </c:strCache>
            </c:strRef>
          </c:tx>
          <c:marker>
            <c:symbol val="none"/>
          </c:marker>
          <c:xVal>
            <c:numRef>
              <c:f>Wafer1!$I$45:$I$74</c:f>
              <c:numCache>
                <c:formatCode>General</c:formatCode>
                <c:ptCount val="30"/>
                <c:pt idx="0">
                  <c:v>0</c:v>
                </c:pt>
                <c:pt idx="1">
                  <c:v>98</c:v>
                </c:pt>
                <c:pt idx="2">
                  <c:v>131</c:v>
                </c:pt>
                <c:pt idx="3">
                  <c:v>160</c:v>
                </c:pt>
                <c:pt idx="4">
                  <c:v>182</c:v>
                </c:pt>
                <c:pt idx="5">
                  <c:v>201</c:v>
                </c:pt>
                <c:pt idx="6">
                  <c:v>216</c:v>
                </c:pt>
                <c:pt idx="7">
                  <c:v>229</c:v>
                </c:pt>
                <c:pt idx="8">
                  <c:v>240</c:v>
                </c:pt>
                <c:pt idx="9">
                  <c:v>249</c:v>
                </c:pt>
                <c:pt idx="10">
                  <c:v>257</c:v>
                </c:pt>
                <c:pt idx="11">
                  <c:v>300</c:v>
                </c:pt>
                <c:pt idx="12">
                  <c:v>314</c:v>
                </c:pt>
                <c:pt idx="13">
                  <c:v>322</c:v>
                </c:pt>
                <c:pt idx="14">
                  <c:v>326</c:v>
                </c:pt>
                <c:pt idx="15">
                  <c:v>328</c:v>
                </c:pt>
                <c:pt idx="16">
                  <c:v>330</c:v>
                </c:pt>
                <c:pt idx="17">
                  <c:v>332</c:v>
                </c:pt>
                <c:pt idx="18">
                  <c:v>333</c:v>
                </c:pt>
                <c:pt idx="19">
                  <c:v>334</c:v>
                </c:pt>
                <c:pt idx="20">
                  <c:v>338</c:v>
                </c:pt>
                <c:pt idx="21">
                  <c:v>339</c:v>
                </c:pt>
                <c:pt idx="22">
                  <c:v>340</c:v>
                </c:pt>
                <c:pt idx="23">
                  <c:v>340</c:v>
                </c:pt>
                <c:pt idx="24">
                  <c:v>340</c:v>
                </c:pt>
                <c:pt idx="25">
                  <c:v>340</c:v>
                </c:pt>
                <c:pt idx="26">
                  <c:v>340</c:v>
                </c:pt>
                <c:pt idx="27">
                  <c:v>340</c:v>
                </c:pt>
                <c:pt idx="28">
                  <c:v>340</c:v>
                </c:pt>
                <c:pt idx="29">
                  <c:v>350</c:v>
                </c:pt>
              </c:numCache>
            </c:numRef>
          </c:xVal>
          <c:yVal>
            <c:numRef>
              <c:f>Wafer1!$H$45:$H$74</c:f>
              <c:numCache>
                <c:formatCode>General</c:formatCode>
                <c:ptCount val="30"/>
                <c:pt idx="0">
                  <c:v>47.9</c:v>
                </c:pt>
                <c:pt idx="1">
                  <c:v>43.1</c:v>
                </c:pt>
                <c:pt idx="2">
                  <c:v>40.200000000000003</c:v>
                </c:pt>
                <c:pt idx="3">
                  <c:v>37.700000000000003</c:v>
                </c:pt>
                <c:pt idx="4">
                  <c:v>34.799999999999997</c:v>
                </c:pt>
                <c:pt idx="5">
                  <c:v>32.299999999999997</c:v>
                </c:pt>
                <c:pt idx="6">
                  <c:v>30</c:v>
                </c:pt>
                <c:pt idx="7">
                  <c:v>27.9</c:v>
                </c:pt>
                <c:pt idx="8">
                  <c:v>26.1</c:v>
                </c:pt>
                <c:pt idx="9">
                  <c:v>24.4</c:v>
                </c:pt>
                <c:pt idx="10">
                  <c:v>22.8</c:v>
                </c:pt>
                <c:pt idx="11">
                  <c:v>14.1</c:v>
                </c:pt>
                <c:pt idx="12">
                  <c:v>10</c:v>
                </c:pt>
                <c:pt idx="13">
                  <c:v>7.8</c:v>
                </c:pt>
                <c:pt idx="14">
                  <c:v>6.3</c:v>
                </c:pt>
                <c:pt idx="15">
                  <c:v>5.3</c:v>
                </c:pt>
                <c:pt idx="16">
                  <c:v>4.5999999999999996</c:v>
                </c:pt>
                <c:pt idx="17">
                  <c:v>4.0999999999999996</c:v>
                </c:pt>
                <c:pt idx="18">
                  <c:v>3.6</c:v>
                </c:pt>
                <c:pt idx="19">
                  <c:v>3.3</c:v>
                </c:pt>
                <c:pt idx="20">
                  <c:v>1.7</c:v>
                </c:pt>
                <c:pt idx="21">
                  <c:v>1.1000000000000001</c:v>
                </c:pt>
                <c:pt idx="22">
                  <c:v>0.8</c:v>
                </c:pt>
                <c:pt idx="23">
                  <c:v>0.6</c:v>
                </c:pt>
                <c:pt idx="24">
                  <c:v>0.5</c:v>
                </c:pt>
                <c:pt idx="25">
                  <c:v>0.4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9184"/>
        <c:axId val="75236864"/>
      </c:scatterChart>
      <c:valAx>
        <c:axId val="7482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236864"/>
        <c:crosses val="autoZero"/>
        <c:crossBetween val="midCat"/>
      </c:valAx>
      <c:valAx>
        <c:axId val="752368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82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Texture + AR Coating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Wafer1!$B$1</c:f>
              <c:strCache>
                <c:ptCount val="1"/>
                <c:pt idx="0">
                  <c:v>Before Anneal</c:v>
                </c:pt>
              </c:strCache>
            </c:strRef>
          </c:tx>
          <c:spPr>
            <a:ln>
              <a:noFill/>
            </a:ln>
          </c:spPr>
          <c:xVal>
            <c:numRef>
              <c:f>Wafer1!$L$4:$L$5</c:f>
              <c:numCache>
                <c:formatCode>General</c:formatCode>
                <c:ptCount val="2"/>
                <c:pt idx="0">
                  <c:v>0</c:v>
                </c:pt>
                <c:pt idx="1">
                  <c:v>226</c:v>
                </c:pt>
              </c:numCache>
            </c:numRef>
          </c:xVal>
          <c:yVal>
            <c:numRef>
              <c:f>Wafer1!$K$4:$K$6</c:f>
              <c:numCache>
                <c:formatCode>General</c:formatCode>
                <c:ptCount val="3"/>
                <c:pt idx="0">
                  <c:v>17.2</c:v>
                </c:pt>
                <c:pt idx="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Wafer1!$B$7</c:f>
              <c:strCache>
                <c:ptCount val="1"/>
                <c:pt idx="0">
                  <c:v>Before Cleave</c:v>
                </c:pt>
              </c:strCache>
            </c:strRef>
          </c:tx>
          <c:marker>
            <c:symbol val="none"/>
          </c:marker>
          <c:xVal>
            <c:numRef>
              <c:f>Wafer1!$L$10:$L$39</c:f>
              <c:numCache>
                <c:formatCode>General</c:formatCode>
                <c:ptCount val="30"/>
                <c:pt idx="0">
                  <c:v>0</c:v>
                </c:pt>
                <c:pt idx="1">
                  <c:v>86</c:v>
                </c:pt>
                <c:pt idx="2">
                  <c:v>103</c:v>
                </c:pt>
                <c:pt idx="3">
                  <c:v>117</c:v>
                </c:pt>
                <c:pt idx="4">
                  <c:v>125</c:v>
                </c:pt>
                <c:pt idx="5">
                  <c:v>133</c:v>
                </c:pt>
                <c:pt idx="6">
                  <c:v>139</c:v>
                </c:pt>
                <c:pt idx="7">
                  <c:v>144</c:v>
                </c:pt>
                <c:pt idx="8">
                  <c:v>148</c:v>
                </c:pt>
                <c:pt idx="9">
                  <c:v>151</c:v>
                </c:pt>
                <c:pt idx="10">
                  <c:v>154</c:v>
                </c:pt>
                <c:pt idx="11">
                  <c:v>169</c:v>
                </c:pt>
                <c:pt idx="12">
                  <c:v>175</c:v>
                </c:pt>
                <c:pt idx="13">
                  <c:v>179</c:v>
                </c:pt>
                <c:pt idx="14">
                  <c:v>181</c:v>
                </c:pt>
                <c:pt idx="15">
                  <c:v>182</c:v>
                </c:pt>
                <c:pt idx="16">
                  <c:v>184</c:v>
                </c:pt>
                <c:pt idx="17">
                  <c:v>185</c:v>
                </c:pt>
                <c:pt idx="18">
                  <c:v>186</c:v>
                </c:pt>
                <c:pt idx="19">
                  <c:v>186</c:v>
                </c:pt>
                <c:pt idx="20">
                  <c:v>188</c:v>
                </c:pt>
                <c:pt idx="21">
                  <c:v>189</c:v>
                </c:pt>
                <c:pt idx="22">
                  <c:v>190</c:v>
                </c:pt>
                <c:pt idx="23">
                  <c:v>190</c:v>
                </c:pt>
                <c:pt idx="24">
                  <c:v>190</c:v>
                </c:pt>
                <c:pt idx="25">
                  <c:v>190</c:v>
                </c:pt>
                <c:pt idx="26">
                  <c:v>190</c:v>
                </c:pt>
                <c:pt idx="27">
                  <c:v>190</c:v>
                </c:pt>
                <c:pt idx="28">
                  <c:v>190</c:v>
                </c:pt>
                <c:pt idx="29">
                  <c:v>189</c:v>
                </c:pt>
              </c:numCache>
            </c:numRef>
          </c:xVal>
          <c:yVal>
            <c:numRef>
              <c:f>Wafer1!$K$10:$K$39</c:f>
              <c:numCache>
                <c:formatCode>General</c:formatCode>
                <c:ptCount val="30"/>
                <c:pt idx="0">
                  <c:v>46.6</c:v>
                </c:pt>
                <c:pt idx="1">
                  <c:v>38.4</c:v>
                </c:pt>
                <c:pt idx="2">
                  <c:v>32.1</c:v>
                </c:pt>
                <c:pt idx="3">
                  <c:v>27.5</c:v>
                </c:pt>
                <c:pt idx="4">
                  <c:v>24</c:v>
                </c:pt>
                <c:pt idx="5">
                  <c:v>21.4</c:v>
                </c:pt>
                <c:pt idx="6">
                  <c:v>19.2</c:v>
                </c:pt>
                <c:pt idx="7">
                  <c:v>17.5</c:v>
                </c:pt>
                <c:pt idx="8">
                  <c:v>16</c:v>
                </c:pt>
                <c:pt idx="9">
                  <c:v>14.8</c:v>
                </c:pt>
                <c:pt idx="10">
                  <c:v>13.7</c:v>
                </c:pt>
                <c:pt idx="11">
                  <c:v>7.9</c:v>
                </c:pt>
                <c:pt idx="12">
                  <c:v>5.6</c:v>
                </c:pt>
                <c:pt idx="13">
                  <c:v>4.3</c:v>
                </c:pt>
                <c:pt idx="14">
                  <c:v>3.5</c:v>
                </c:pt>
                <c:pt idx="15">
                  <c:v>3</c:v>
                </c:pt>
                <c:pt idx="16">
                  <c:v>2.5</c:v>
                </c:pt>
                <c:pt idx="17">
                  <c:v>2.2999999999999998</c:v>
                </c:pt>
                <c:pt idx="18">
                  <c:v>2</c:v>
                </c:pt>
                <c:pt idx="19">
                  <c:v>1.8</c:v>
                </c:pt>
                <c:pt idx="20">
                  <c:v>0.9</c:v>
                </c:pt>
                <c:pt idx="21">
                  <c:v>0.6</c:v>
                </c:pt>
                <c:pt idx="22">
                  <c:v>0.4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0.2</c:v>
                </c:pt>
                <c:pt idx="27">
                  <c:v>0.2</c:v>
                </c:pt>
                <c:pt idx="28">
                  <c:v>0.1</c:v>
                </c:pt>
                <c:pt idx="2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Wafer1!$B$42</c:f>
              <c:strCache>
                <c:ptCount val="1"/>
                <c:pt idx="0">
                  <c:v>After Cleave</c:v>
                </c:pt>
              </c:strCache>
            </c:strRef>
          </c:tx>
          <c:marker>
            <c:symbol val="none"/>
          </c:marker>
          <c:xVal>
            <c:numRef>
              <c:f>Wafer1!$L$45:$L$74</c:f>
              <c:numCache>
                <c:formatCode>General</c:formatCode>
                <c:ptCount val="30"/>
                <c:pt idx="0">
                  <c:v>0</c:v>
                </c:pt>
                <c:pt idx="1">
                  <c:v>154</c:v>
                </c:pt>
                <c:pt idx="2">
                  <c:v>201</c:v>
                </c:pt>
                <c:pt idx="3">
                  <c:v>238</c:v>
                </c:pt>
                <c:pt idx="4">
                  <c:v>280</c:v>
                </c:pt>
                <c:pt idx="5">
                  <c:v>300</c:v>
                </c:pt>
                <c:pt idx="6">
                  <c:v>307</c:v>
                </c:pt>
                <c:pt idx="7">
                  <c:v>313</c:v>
                </c:pt>
                <c:pt idx="8">
                  <c:v>318</c:v>
                </c:pt>
                <c:pt idx="9">
                  <c:v>324</c:v>
                </c:pt>
                <c:pt idx="10">
                  <c:v>329</c:v>
                </c:pt>
                <c:pt idx="11">
                  <c:v>335</c:v>
                </c:pt>
                <c:pt idx="12">
                  <c:v>343</c:v>
                </c:pt>
                <c:pt idx="13">
                  <c:v>347</c:v>
                </c:pt>
                <c:pt idx="14">
                  <c:v>349</c:v>
                </c:pt>
                <c:pt idx="15">
                  <c:v>351</c:v>
                </c:pt>
                <c:pt idx="16">
                  <c:v>352</c:v>
                </c:pt>
                <c:pt idx="17">
                  <c:v>353</c:v>
                </c:pt>
                <c:pt idx="18">
                  <c:v>354</c:v>
                </c:pt>
                <c:pt idx="19">
                  <c:v>354</c:v>
                </c:pt>
                <c:pt idx="20">
                  <c:v>356</c:v>
                </c:pt>
                <c:pt idx="21">
                  <c:v>357</c:v>
                </c:pt>
                <c:pt idx="22">
                  <c:v>357</c:v>
                </c:pt>
                <c:pt idx="23">
                  <c:v>357</c:v>
                </c:pt>
                <c:pt idx="24">
                  <c:v>358</c:v>
                </c:pt>
                <c:pt idx="25">
                  <c:v>358</c:v>
                </c:pt>
                <c:pt idx="26">
                  <c:v>358</c:v>
                </c:pt>
                <c:pt idx="27">
                  <c:v>358</c:v>
                </c:pt>
                <c:pt idx="28">
                  <c:v>358</c:v>
                </c:pt>
                <c:pt idx="29">
                  <c:v>380</c:v>
                </c:pt>
              </c:numCache>
            </c:numRef>
          </c:xVal>
          <c:yVal>
            <c:numRef>
              <c:f>Wafer1!$K$45:$K$74</c:f>
              <c:numCache>
                <c:formatCode>General</c:formatCode>
                <c:ptCount val="30"/>
                <c:pt idx="0">
                  <c:v>76</c:v>
                </c:pt>
                <c:pt idx="1">
                  <c:v>68.3</c:v>
                </c:pt>
                <c:pt idx="2">
                  <c:v>62.3</c:v>
                </c:pt>
                <c:pt idx="3">
                  <c:v>56.6</c:v>
                </c:pt>
                <c:pt idx="4">
                  <c:v>45</c:v>
                </c:pt>
                <c:pt idx="5">
                  <c:v>36.5</c:v>
                </c:pt>
                <c:pt idx="6">
                  <c:v>33.4</c:v>
                </c:pt>
                <c:pt idx="7">
                  <c:v>30.6</c:v>
                </c:pt>
                <c:pt idx="8">
                  <c:v>30.3</c:v>
                </c:pt>
                <c:pt idx="9">
                  <c:v>29.1</c:v>
                </c:pt>
                <c:pt idx="10">
                  <c:v>27.4</c:v>
                </c:pt>
                <c:pt idx="11">
                  <c:v>15.8</c:v>
                </c:pt>
                <c:pt idx="12">
                  <c:v>10.9</c:v>
                </c:pt>
                <c:pt idx="13">
                  <c:v>8.4</c:v>
                </c:pt>
                <c:pt idx="14">
                  <c:v>6.8</c:v>
                </c:pt>
                <c:pt idx="15">
                  <c:v>5.7</c:v>
                </c:pt>
                <c:pt idx="16">
                  <c:v>4.9000000000000004</c:v>
                </c:pt>
                <c:pt idx="17">
                  <c:v>4.3</c:v>
                </c:pt>
                <c:pt idx="18">
                  <c:v>3.8</c:v>
                </c:pt>
                <c:pt idx="19">
                  <c:v>3.5</c:v>
                </c:pt>
                <c:pt idx="20">
                  <c:v>1.7</c:v>
                </c:pt>
                <c:pt idx="21">
                  <c:v>1.2</c:v>
                </c:pt>
                <c:pt idx="22">
                  <c:v>0.8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  <c:pt idx="27">
                  <c:v>0.4</c:v>
                </c:pt>
                <c:pt idx="28">
                  <c:v>0.3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8976"/>
        <c:axId val="75285248"/>
      </c:scatterChart>
      <c:valAx>
        <c:axId val="7527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285248"/>
        <c:crosses val="autoZero"/>
        <c:crossBetween val="midCat"/>
      </c:valAx>
      <c:valAx>
        <c:axId val="752852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27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Texture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Wafer1!$B$44</c:f>
              <c:strCache>
                <c:ptCount val="1"/>
                <c:pt idx="0">
                  <c:v>I [mA]</c:v>
                </c:pt>
              </c:strCache>
            </c:strRef>
          </c:tx>
          <c:marker>
            <c:symbol val="none"/>
          </c:marker>
          <c:xVal>
            <c:numRef>
              <c:f>Wafer1!$C$45:$C$74</c:f>
              <c:numCache>
                <c:formatCode>General</c:formatCode>
                <c:ptCount val="30"/>
                <c:pt idx="0">
                  <c:v>0</c:v>
                </c:pt>
                <c:pt idx="1">
                  <c:v>133</c:v>
                </c:pt>
                <c:pt idx="2">
                  <c:v>161</c:v>
                </c:pt>
                <c:pt idx="3">
                  <c:v>182</c:v>
                </c:pt>
                <c:pt idx="4">
                  <c:v>192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241</c:v>
                </c:pt>
                <c:pt idx="10">
                  <c:v>246</c:v>
                </c:pt>
                <c:pt idx="11">
                  <c:v>272</c:v>
                </c:pt>
                <c:pt idx="12">
                  <c:v>282</c:v>
                </c:pt>
                <c:pt idx="13">
                  <c:v>285</c:v>
                </c:pt>
                <c:pt idx="14">
                  <c:v>288</c:v>
                </c:pt>
                <c:pt idx="15">
                  <c:v>290</c:v>
                </c:pt>
                <c:pt idx="16">
                  <c:v>291</c:v>
                </c:pt>
                <c:pt idx="17">
                  <c:v>291</c:v>
                </c:pt>
                <c:pt idx="18">
                  <c:v>292</c:v>
                </c:pt>
                <c:pt idx="19">
                  <c:v>292</c:v>
                </c:pt>
                <c:pt idx="20">
                  <c:v>295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295</c:v>
                </c:pt>
                <c:pt idx="26">
                  <c:v>294</c:v>
                </c:pt>
                <c:pt idx="27">
                  <c:v>294</c:v>
                </c:pt>
                <c:pt idx="28">
                  <c:v>294</c:v>
                </c:pt>
                <c:pt idx="29">
                  <c:v>315</c:v>
                </c:pt>
              </c:numCache>
            </c:numRef>
          </c:xVal>
          <c:yVal>
            <c:numRef>
              <c:f>Wafer1!$B$45:$B$74</c:f>
              <c:numCache>
                <c:formatCode>General</c:formatCode>
                <c:ptCount val="30"/>
                <c:pt idx="0">
                  <c:v>60.1</c:v>
                </c:pt>
                <c:pt idx="1">
                  <c:v>52.4</c:v>
                </c:pt>
                <c:pt idx="2">
                  <c:v>46.1</c:v>
                </c:pt>
                <c:pt idx="3">
                  <c:v>40.799999999999997</c:v>
                </c:pt>
                <c:pt idx="4">
                  <c:v>36.299999999999997</c:v>
                </c:pt>
                <c:pt idx="5">
                  <c:v>33.1</c:v>
                </c:pt>
                <c:pt idx="6">
                  <c:v>30.2</c:v>
                </c:pt>
                <c:pt idx="7">
                  <c:v>27.7</c:v>
                </c:pt>
                <c:pt idx="8">
                  <c:v>25.5</c:v>
                </c:pt>
                <c:pt idx="9">
                  <c:v>23.6</c:v>
                </c:pt>
                <c:pt idx="10">
                  <c:v>21.9</c:v>
                </c:pt>
                <c:pt idx="11">
                  <c:v>12.8</c:v>
                </c:pt>
                <c:pt idx="12">
                  <c:v>9</c:v>
                </c:pt>
                <c:pt idx="13">
                  <c:v>6.9</c:v>
                </c:pt>
                <c:pt idx="14">
                  <c:v>5.6</c:v>
                </c:pt>
                <c:pt idx="15">
                  <c:v>4.7</c:v>
                </c:pt>
                <c:pt idx="16">
                  <c:v>4.0999999999999996</c:v>
                </c:pt>
                <c:pt idx="17">
                  <c:v>3.5</c:v>
                </c:pt>
                <c:pt idx="18">
                  <c:v>3.2</c:v>
                </c:pt>
                <c:pt idx="19">
                  <c:v>2.8</c:v>
                </c:pt>
                <c:pt idx="20">
                  <c:v>1.4</c:v>
                </c:pt>
                <c:pt idx="21">
                  <c:v>0.9</c:v>
                </c:pt>
                <c:pt idx="22">
                  <c:v>0.7</c:v>
                </c:pt>
                <c:pt idx="23">
                  <c:v>0.6</c:v>
                </c:pt>
                <c:pt idx="24">
                  <c:v>0.5</c:v>
                </c:pt>
                <c:pt idx="25">
                  <c:v>0.4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15840"/>
        <c:axId val="75326208"/>
      </c:scatterChart>
      <c:scatterChart>
        <c:scatterStyle val="smoothMarker"/>
        <c:varyColors val="0"/>
        <c:ser>
          <c:idx val="0"/>
          <c:order val="0"/>
          <c:tx>
            <c:strRef>
              <c:f>Wafer1!$D$44</c:f>
              <c:strCache>
                <c:ptCount val="1"/>
                <c:pt idx="0">
                  <c:v>P [mW]</c:v>
                </c:pt>
              </c:strCache>
            </c:strRef>
          </c:tx>
          <c:marker>
            <c:symbol val="none"/>
          </c:marker>
          <c:xVal>
            <c:numRef>
              <c:f>Wafer1!$C$45:$C$74</c:f>
              <c:numCache>
                <c:formatCode>General</c:formatCode>
                <c:ptCount val="30"/>
                <c:pt idx="0">
                  <c:v>0</c:v>
                </c:pt>
                <c:pt idx="1">
                  <c:v>133</c:v>
                </c:pt>
                <c:pt idx="2">
                  <c:v>161</c:v>
                </c:pt>
                <c:pt idx="3">
                  <c:v>182</c:v>
                </c:pt>
                <c:pt idx="4">
                  <c:v>192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241</c:v>
                </c:pt>
                <c:pt idx="10">
                  <c:v>246</c:v>
                </c:pt>
                <c:pt idx="11">
                  <c:v>272</c:v>
                </c:pt>
                <c:pt idx="12">
                  <c:v>282</c:v>
                </c:pt>
                <c:pt idx="13">
                  <c:v>285</c:v>
                </c:pt>
                <c:pt idx="14">
                  <c:v>288</c:v>
                </c:pt>
                <c:pt idx="15">
                  <c:v>290</c:v>
                </c:pt>
                <c:pt idx="16">
                  <c:v>291</c:v>
                </c:pt>
                <c:pt idx="17">
                  <c:v>291</c:v>
                </c:pt>
                <c:pt idx="18">
                  <c:v>292</c:v>
                </c:pt>
                <c:pt idx="19">
                  <c:v>292</c:v>
                </c:pt>
                <c:pt idx="20">
                  <c:v>295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295</c:v>
                </c:pt>
                <c:pt idx="26">
                  <c:v>294</c:v>
                </c:pt>
                <c:pt idx="27">
                  <c:v>294</c:v>
                </c:pt>
                <c:pt idx="28">
                  <c:v>294</c:v>
                </c:pt>
                <c:pt idx="29">
                  <c:v>315</c:v>
                </c:pt>
              </c:numCache>
            </c:numRef>
          </c:xVal>
          <c:yVal>
            <c:numRef>
              <c:f>Wafer1!$D$45:$D$74</c:f>
              <c:numCache>
                <c:formatCode>0.00</c:formatCode>
                <c:ptCount val="30"/>
                <c:pt idx="0">
                  <c:v>0</c:v>
                </c:pt>
                <c:pt idx="1">
                  <c:v>6.9691999999999998</c:v>
                </c:pt>
                <c:pt idx="2">
                  <c:v>7.4221000000000004</c:v>
                </c:pt>
                <c:pt idx="3">
                  <c:v>7.4255999999999993</c:v>
                </c:pt>
                <c:pt idx="4">
                  <c:v>6.9695999999999998</c:v>
                </c:pt>
                <c:pt idx="5">
                  <c:v>6.8186</c:v>
                </c:pt>
                <c:pt idx="6">
                  <c:v>6.5835999999999997</c:v>
                </c:pt>
                <c:pt idx="7">
                  <c:v>6.3155999999999999</c:v>
                </c:pt>
                <c:pt idx="8">
                  <c:v>5.9924999999999997</c:v>
                </c:pt>
                <c:pt idx="9">
                  <c:v>5.6876000000000007</c:v>
                </c:pt>
                <c:pt idx="10">
                  <c:v>5.3873999999999995</c:v>
                </c:pt>
                <c:pt idx="11">
                  <c:v>3.4816000000000003</c:v>
                </c:pt>
                <c:pt idx="12">
                  <c:v>2.5379999999999998</c:v>
                </c:pt>
                <c:pt idx="13">
                  <c:v>1.9664999999999999</c:v>
                </c:pt>
                <c:pt idx="14">
                  <c:v>1.6128</c:v>
                </c:pt>
                <c:pt idx="15">
                  <c:v>1.363</c:v>
                </c:pt>
                <c:pt idx="16">
                  <c:v>1.1930999999999998</c:v>
                </c:pt>
                <c:pt idx="17">
                  <c:v>1.0185</c:v>
                </c:pt>
                <c:pt idx="18">
                  <c:v>0.93440000000000012</c:v>
                </c:pt>
                <c:pt idx="19">
                  <c:v>0.81759999999999988</c:v>
                </c:pt>
                <c:pt idx="20">
                  <c:v>0.41299999999999998</c:v>
                </c:pt>
                <c:pt idx="21">
                  <c:v>0.26640000000000003</c:v>
                </c:pt>
                <c:pt idx="22">
                  <c:v>0.2072</c:v>
                </c:pt>
                <c:pt idx="23">
                  <c:v>0.17760000000000001</c:v>
                </c:pt>
                <c:pt idx="24">
                  <c:v>0.14799999999999999</c:v>
                </c:pt>
                <c:pt idx="25">
                  <c:v>0.11799999999999999</c:v>
                </c:pt>
                <c:pt idx="26">
                  <c:v>8.8200000000000001E-2</c:v>
                </c:pt>
                <c:pt idx="27">
                  <c:v>8.8200000000000001E-2</c:v>
                </c:pt>
                <c:pt idx="28">
                  <c:v>8.8200000000000001E-2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34400"/>
        <c:axId val="75328128"/>
      </c:scatterChart>
      <c:valAx>
        <c:axId val="7531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326208"/>
        <c:crosses val="autoZero"/>
        <c:crossBetween val="midCat"/>
      </c:valAx>
      <c:valAx>
        <c:axId val="753262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315840"/>
        <c:crosses val="autoZero"/>
        <c:crossBetween val="midCat"/>
      </c:valAx>
      <c:valAx>
        <c:axId val="75328128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5334400"/>
        <c:crosses val="max"/>
        <c:crossBetween val="midCat"/>
      </c:valAx>
      <c:valAx>
        <c:axId val="7533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328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Nothing</a:t>
            </a:r>
          </a:p>
        </c:rich>
      </c:tx>
      <c:layout>
        <c:manualLayout>
          <c:xMode val="edge"/>
          <c:yMode val="edge"/>
          <c:x val="0.37912489063867016"/>
          <c:y val="3.240740740740740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Wafer1!$B$44</c:f>
              <c:strCache>
                <c:ptCount val="1"/>
                <c:pt idx="0">
                  <c:v>I [mA]</c:v>
                </c:pt>
              </c:strCache>
            </c:strRef>
          </c:tx>
          <c:marker>
            <c:symbol val="none"/>
          </c:marker>
          <c:xVal>
            <c:numRef>
              <c:f>Wafer1!$F$45:$F$74</c:f>
              <c:numCache>
                <c:formatCode>General</c:formatCode>
                <c:ptCount val="30"/>
                <c:pt idx="0">
                  <c:v>0</c:v>
                </c:pt>
                <c:pt idx="1">
                  <c:v>69</c:v>
                </c:pt>
                <c:pt idx="2">
                  <c:v>88</c:v>
                </c:pt>
                <c:pt idx="3">
                  <c:v>105</c:v>
                </c:pt>
                <c:pt idx="4">
                  <c:v>119</c:v>
                </c:pt>
                <c:pt idx="5">
                  <c:v>131</c:v>
                </c:pt>
                <c:pt idx="6">
                  <c:v>141</c:v>
                </c:pt>
                <c:pt idx="7">
                  <c:v>149</c:v>
                </c:pt>
                <c:pt idx="8">
                  <c:v>157</c:v>
                </c:pt>
                <c:pt idx="9">
                  <c:v>163</c:v>
                </c:pt>
                <c:pt idx="10">
                  <c:v>168</c:v>
                </c:pt>
                <c:pt idx="11">
                  <c:v>201</c:v>
                </c:pt>
                <c:pt idx="12">
                  <c:v>216</c:v>
                </c:pt>
                <c:pt idx="13">
                  <c:v>224</c:v>
                </c:pt>
                <c:pt idx="14">
                  <c:v>229</c:v>
                </c:pt>
                <c:pt idx="15">
                  <c:v>232</c:v>
                </c:pt>
                <c:pt idx="16">
                  <c:v>234</c:v>
                </c:pt>
                <c:pt idx="17">
                  <c:v>236</c:v>
                </c:pt>
                <c:pt idx="18">
                  <c:v>238</c:v>
                </c:pt>
                <c:pt idx="19">
                  <c:v>239</c:v>
                </c:pt>
                <c:pt idx="20">
                  <c:v>245</c:v>
                </c:pt>
                <c:pt idx="21">
                  <c:v>247</c:v>
                </c:pt>
                <c:pt idx="22">
                  <c:v>248</c:v>
                </c:pt>
                <c:pt idx="23">
                  <c:v>249</c:v>
                </c:pt>
                <c:pt idx="24">
                  <c:v>249</c:v>
                </c:pt>
                <c:pt idx="25">
                  <c:v>249</c:v>
                </c:pt>
                <c:pt idx="26">
                  <c:v>249</c:v>
                </c:pt>
                <c:pt idx="27">
                  <c:v>249</c:v>
                </c:pt>
                <c:pt idx="28">
                  <c:v>249</c:v>
                </c:pt>
                <c:pt idx="29">
                  <c:v>252</c:v>
                </c:pt>
              </c:numCache>
            </c:numRef>
          </c:xVal>
          <c:yVal>
            <c:numRef>
              <c:f>Wafer1!$E$45:$E$74</c:f>
              <c:numCache>
                <c:formatCode>General</c:formatCode>
                <c:ptCount val="30"/>
                <c:pt idx="0">
                  <c:v>31.3</c:v>
                </c:pt>
                <c:pt idx="1">
                  <c:v>28.5</c:v>
                </c:pt>
                <c:pt idx="2">
                  <c:v>26.5</c:v>
                </c:pt>
                <c:pt idx="3">
                  <c:v>24.3</c:v>
                </c:pt>
                <c:pt idx="4">
                  <c:v>22.5</c:v>
                </c:pt>
                <c:pt idx="5">
                  <c:v>20.7</c:v>
                </c:pt>
                <c:pt idx="6">
                  <c:v>19.3</c:v>
                </c:pt>
                <c:pt idx="7">
                  <c:v>18</c:v>
                </c:pt>
                <c:pt idx="8">
                  <c:v>16.899999999999999</c:v>
                </c:pt>
                <c:pt idx="9">
                  <c:v>15.8</c:v>
                </c:pt>
                <c:pt idx="10">
                  <c:v>14.9</c:v>
                </c:pt>
                <c:pt idx="11">
                  <c:v>9.4</c:v>
                </c:pt>
                <c:pt idx="12">
                  <c:v>6.9</c:v>
                </c:pt>
                <c:pt idx="13">
                  <c:v>5.4</c:v>
                </c:pt>
                <c:pt idx="14">
                  <c:v>4.4000000000000004</c:v>
                </c:pt>
                <c:pt idx="15">
                  <c:v>3.7</c:v>
                </c:pt>
                <c:pt idx="16">
                  <c:v>3.3</c:v>
                </c:pt>
                <c:pt idx="17">
                  <c:v>2.9</c:v>
                </c:pt>
                <c:pt idx="18">
                  <c:v>2.6</c:v>
                </c:pt>
                <c:pt idx="19">
                  <c:v>2.2999999999999998</c:v>
                </c:pt>
                <c:pt idx="20">
                  <c:v>1.2</c:v>
                </c:pt>
                <c:pt idx="21">
                  <c:v>0.8</c:v>
                </c:pt>
                <c:pt idx="22">
                  <c:v>0.6</c:v>
                </c:pt>
                <c:pt idx="23">
                  <c:v>0.5</c:v>
                </c:pt>
                <c:pt idx="24">
                  <c:v>0.4</c:v>
                </c:pt>
                <c:pt idx="25">
                  <c:v>0.3</c:v>
                </c:pt>
                <c:pt idx="26">
                  <c:v>0.3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38336"/>
        <c:axId val="75444608"/>
      </c:scatterChart>
      <c:scatterChart>
        <c:scatterStyle val="smoothMarker"/>
        <c:varyColors val="0"/>
        <c:ser>
          <c:idx val="0"/>
          <c:order val="0"/>
          <c:tx>
            <c:strRef>
              <c:f>Wafer1!$D$44</c:f>
              <c:strCache>
                <c:ptCount val="1"/>
                <c:pt idx="0">
                  <c:v>P [mW]</c:v>
                </c:pt>
              </c:strCache>
            </c:strRef>
          </c:tx>
          <c:marker>
            <c:symbol val="none"/>
          </c:marker>
          <c:xVal>
            <c:numRef>
              <c:f>Wafer1!$F$45:$F$74</c:f>
              <c:numCache>
                <c:formatCode>General</c:formatCode>
                <c:ptCount val="30"/>
                <c:pt idx="0">
                  <c:v>0</c:v>
                </c:pt>
                <c:pt idx="1">
                  <c:v>69</c:v>
                </c:pt>
                <c:pt idx="2">
                  <c:v>88</c:v>
                </c:pt>
                <c:pt idx="3">
                  <c:v>105</c:v>
                </c:pt>
                <c:pt idx="4">
                  <c:v>119</c:v>
                </c:pt>
                <c:pt idx="5">
                  <c:v>131</c:v>
                </c:pt>
                <c:pt idx="6">
                  <c:v>141</c:v>
                </c:pt>
                <c:pt idx="7">
                  <c:v>149</c:v>
                </c:pt>
                <c:pt idx="8">
                  <c:v>157</c:v>
                </c:pt>
                <c:pt idx="9">
                  <c:v>163</c:v>
                </c:pt>
                <c:pt idx="10">
                  <c:v>168</c:v>
                </c:pt>
                <c:pt idx="11">
                  <c:v>201</c:v>
                </c:pt>
                <c:pt idx="12">
                  <c:v>216</c:v>
                </c:pt>
                <c:pt idx="13">
                  <c:v>224</c:v>
                </c:pt>
                <c:pt idx="14">
                  <c:v>229</c:v>
                </c:pt>
                <c:pt idx="15">
                  <c:v>232</c:v>
                </c:pt>
                <c:pt idx="16">
                  <c:v>234</c:v>
                </c:pt>
                <c:pt idx="17">
                  <c:v>236</c:v>
                </c:pt>
                <c:pt idx="18">
                  <c:v>238</c:v>
                </c:pt>
                <c:pt idx="19">
                  <c:v>239</c:v>
                </c:pt>
                <c:pt idx="20">
                  <c:v>245</c:v>
                </c:pt>
                <c:pt idx="21">
                  <c:v>247</c:v>
                </c:pt>
                <c:pt idx="22">
                  <c:v>248</c:v>
                </c:pt>
                <c:pt idx="23">
                  <c:v>249</c:v>
                </c:pt>
                <c:pt idx="24">
                  <c:v>249</c:v>
                </c:pt>
                <c:pt idx="25">
                  <c:v>249</c:v>
                </c:pt>
                <c:pt idx="26">
                  <c:v>249</c:v>
                </c:pt>
                <c:pt idx="27">
                  <c:v>249</c:v>
                </c:pt>
                <c:pt idx="28">
                  <c:v>249</c:v>
                </c:pt>
                <c:pt idx="29">
                  <c:v>252</c:v>
                </c:pt>
              </c:numCache>
            </c:numRef>
          </c:xVal>
          <c:yVal>
            <c:numRef>
              <c:f>Wafer1!$G$45:$G$74</c:f>
              <c:numCache>
                <c:formatCode>0.00</c:formatCode>
                <c:ptCount val="30"/>
                <c:pt idx="0">
                  <c:v>0</c:v>
                </c:pt>
                <c:pt idx="1">
                  <c:v>1.9664999999999999</c:v>
                </c:pt>
                <c:pt idx="2">
                  <c:v>2.3319999999999999</c:v>
                </c:pt>
                <c:pt idx="3">
                  <c:v>2.5514999999999999</c:v>
                </c:pt>
                <c:pt idx="4">
                  <c:v>2.6775000000000002</c:v>
                </c:pt>
                <c:pt idx="5">
                  <c:v>2.7117</c:v>
                </c:pt>
                <c:pt idx="6">
                  <c:v>2.7213000000000003</c:v>
                </c:pt>
                <c:pt idx="7">
                  <c:v>2.6819999999999999</c:v>
                </c:pt>
                <c:pt idx="8">
                  <c:v>2.6532999999999998</c:v>
                </c:pt>
                <c:pt idx="9">
                  <c:v>2.5754000000000001</c:v>
                </c:pt>
                <c:pt idx="10">
                  <c:v>2.5032000000000001</c:v>
                </c:pt>
                <c:pt idx="11">
                  <c:v>1.8894000000000002</c:v>
                </c:pt>
                <c:pt idx="12">
                  <c:v>1.4904000000000002</c:v>
                </c:pt>
                <c:pt idx="13">
                  <c:v>1.2096000000000002</c:v>
                </c:pt>
                <c:pt idx="14">
                  <c:v>1.0076000000000001</c:v>
                </c:pt>
                <c:pt idx="15">
                  <c:v>0.85840000000000005</c:v>
                </c:pt>
                <c:pt idx="16">
                  <c:v>0.77219999999999989</c:v>
                </c:pt>
                <c:pt idx="17">
                  <c:v>0.68440000000000001</c:v>
                </c:pt>
                <c:pt idx="18">
                  <c:v>0.61880000000000002</c:v>
                </c:pt>
                <c:pt idx="19">
                  <c:v>0.54969999999999997</c:v>
                </c:pt>
                <c:pt idx="20">
                  <c:v>0.29399999999999998</c:v>
                </c:pt>
                <c:pt idx="21">
                  <c:v>0.19760000000000003</c:v>
                </c:pt>
                <c:pt idx="22">
                  <c:v>0.14879999999999999</c:v>
                </c:pt>
                <c:pt idx="23">
                  <c:v>0.1245</c:v>
                </c:pt>
                <c:pt idx="24">
                  <c:v>9.9600000000000008E-2</c:v>
                </c:pt>
                <c:pt idx="25">
                  <c:v>7.4700000000000003E-2</c:v>
                </c:pt>
                <c:pt idx="26">
                  <c:v>7.4700000000000003E-2</c:v>
                </c:pt>
                <c:pt idx="27">
                  <c:v>4.9800000000000004E-2</c:v>
                </c:pt>
                <c:pt idx="28">
                  <c:v>4.9800000000000004E-2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8704"/>
        <c:axId val="75446528"/>
      </c:scatterChart>
      <c:valAx>
        <c:axId val="7543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444608"/>
        <c:crosses val="autoZero"/>
        <c:crossBetween val="midCat"/>
      </c:valAx>
      <c:valAx>
        <c:axId val="754446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438336"/>
        <c:crosses val="autoZero"/>
        <c:crossBetween val="midCat"/>
      </c:valAx>
      <c:valAx>
        <c:axId val="75446528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5448704"/>
        <c:crosses val="max"/>
        <c:crossBetween val="midCat"/>
      </c:valAx>
      <c:valAx>
        <c:axId val="7544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446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 Coating</a:t>
            </a:r>
          </a:p>
        </c:rich>
      </c:tx>
      <c:layout>
        <c:manualLayout>
          <c:xMode val="edge"/>
          <c:yMode val="edge"/>
          <c:x val="0.37912489063867016"/>
          <c:y val="3.240740740740740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Wafer1!$B$44</c:f>
              <c:strCache>
                <c:ptCount val="1"/>
                <c:pt idx="0">
                  <c:v>I [mA]</c:v>
                </c:pt>
              </c:strCache>
            </c:strRef>
          </c:tx>
          <c:marker>
            <c:symbol val="none"/>
          </c:marker>
          <c:xVal>
            <c:numRef>
              <c:f>Wafer1!$I$45:$I$74</c:f>
              <c:numCache>
                <c:formatCode>General</c:formatCode>
                <c:ptCount val="30"/>
                <c:pt idx="0">
                  <c:v>0</c:v>
                </c:pt>
                <c:pt idx="1">
                  <c:v>98</c:v>
                </c:pt>
                <c:pt idx="2">
                  <c:v>131</c:v>
                </c:pt>
                <c:pt idx="3">
                  <c:v>160</c:v>
                </c:pt>
                <c:pt idx="4">
                  <c:v>182</c:v>
                </c:pt>
                <c:pt idx="5">
                  <c:v>201</c:v>
                </c:pt>
                <c:pt idx="6">
                  <c:v>216</c:v>
                </c:pt>
                <c:pt idx="7">
                  <c:v>229</c:v>
                </c:pt>
                <c:pt idx="8">
                  <c:v>240</c:v>
                </c:pt>
                <c:pt idx="9">
                  <c:v>249</c:v>
                </c:pt>
                <c:pt idx="10">
                  <c:v>257</c:v>
                </c:pt>
                <c:pt idx="11">
                  <c:v>300</c:v>
                </c:pt>
                <c:pt idx="12">
                  <c:v>314</c:v>
                </c:pt>
                <c:pt idx="13">
                  <c:v>322</c:v>
                </c:pt>
                <c:pt idx="14">
                  <c:v>326</c:v>
                </c:pt>
                <c:pt idx="15">
                  <c:v>328</c:v>
                </c:pt>
                <c:pt idx="16">
                  <c:v>330</c:v>
                </c:pt>
                <c:pt idx="17">
                  <c:v>332</c:v>
                </c:pt>
                <c:pt idx="18">
                  <c:v>333</c:v>
                </c:pt>
                <c:pt idx="19">
                  <c:v>334</c:v>
                </c:pt>
                <c:pt idx="20">
                  <c:v>338</c:v>
                </c:pt>
                <c:pt idx="21">
                  <c:v>339</c:v>
                </c:pt>
                <c:pt idx="22">
                  <c:v>340</c:v>
                </c:pt>
                <c:pt idx="23">
                  <c:v>340</c:v>
                </c:pt>
                <c:pt idx="24">
                  <c:v>340</c:v>
                </c:pt>
                <c:pt idx="25">
                  <c:v>340</c:v>
                </c:pt>
                <c:pt idx="26">
                  <c:v>340</c:v>
                </c:pt>
                <c:pt idx="27">
                  <c:v>340</c:v>
                </c:pt>
                <c:pt idx="28">
                  <c:v>340</c:v>
                </c:pt>
                <c:pt idx="29">
                  <c:v>350</c:v>
                </c:pt>
              </c:numCache>
            </c:numRef>
          </c:xVal>
          <c:yVal>
            <c:numRef>
              <c:f>Wafer1!$H$45:$H$74</c:f>
              <c:numCache>
                <c:formatCode>General</c:formatCode>
                <c:ptCount val="30"/>
                <c:pt idx="0">
                  <c:v>47.9</c:v>
                </c:pt>
                <c:pt idx="1">
                  <c:v>43.1</c:v>
                </c:pt>
                <c:pt idx="2">
                  <c:v>40.200000000000003</c:v>
                </c:pt>
                <c:pt idx="3">
                  <c:v>37.700000000000003</c:v>
                </c:pt>
                <c:pt idx="4">
                  <c:v>34.799999999999997</c:v>
                </c:pt>
                <c:pt idx="5">
                  <c:v>32.299999999999997</c:v>
                </c:pt>
                <c:pt idx="6">
                  <c:v>30</c:v>
                </c:pt>
                <c:pt idx="7">
                  <c:v>27.9</c:v>
                </c:pt>
                <c:pt idx="8">
                  <c:v>26.1</c:v>
                </c:pt>
                <c:pt idx="9">
                  <c:v>24.4</c:v>
                </c:pt>
                <c:pt idx="10">
                  <c:v>22.8</c:v>
                </c:pt>
                <c:pt idx="11">
                  <c:v>14.1</c:v>
                </c:pt>
                <c:pt idx="12">
                  <c:v>10</c:v>
                </c:pt>
                <c:pt idx="13">
                  <c:v>7.8</c:v>
                </c:pt>
                <c:pt idx="14">
                  <c:v>6.3</c:v>
                </c:pt>
                <c:pt idx="15">
                  <c:v>5.3</c:v>
                </c:pt>
                <c:pt idx="16">
                  <c:v>4.5999999999999996</c:v>
                </c:pt>
                <c:pt idx="17">
                  <c:v>4.0999999999999996</c:v>
                </c:pt>
                <c:pt idx="18">
                  <c:v>3.6</c:v>
                </c:pt>
                <c:pt idx="19">
                  <c:v>3.3</c:v>
                </c:pt>
                <c:pt idx="20">
                  <c:v>1.7</c:v>
                </c:pt>
                <c:pt idx="21">
                  <c:v>1.1000000000000001</c:v>
                </c:pt>
                <c:pt idx="22">
                  <c:v>0.8</c:v>
                </c:pt>
                <c:pt idx="23">
                  <c:v>0.6</c:v>
                </c:pt>
                <c:pt idx="24">
                  <c:v>0.5</c:v>
                </c:pt>
                <c:pt idx="25">
                  <c:v>0.4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3008"/>
        <c:axId val="75485184"/>
      </c:scatterChart>
      <c:scatterChart>
        <c:scatterStyle val="smoothMarker"/>
        <c:varyColors val="0"/>
        <c:ser>
          <c:idx val="0"/>
          <c:order val="0"/>
          <c:tx>
            <c:strRef>
              <c:f>Wafer1!$D$44</c:f>
              <c:strCache>
                <c:ptCount val="1"/>
                <c:pt idx="0">
                  <c:v>P [mW]</c:v>
                </c:pt>
              </c:strCache>
            </c:strRef>
          </c:tx>
          <c:marker>
            <c:symbol val="none"/>
          </c:marker>
          <c:xVal>
            <c:numRef>
              <c:f>Wafer1!$I$45:$I$74</c:f>
              <c:numCache>
                <c:formatCode>General</c:formatCode>
                <c:ptCount val="30"/>
                <c:pt idx="0">
                  <c:v>0</c:v>
                </c:pt>
                <c:pt idx="1">
                  <c:v>98</c:v>
                </c:pt>
                <c:pt idx="2">
                  <c:v>131</c:v>
                </c:pt>
                <c:pt idx="3">
                  <c:v>160</c:v>
                </c:pt>
                <c:pt idx="4">
                  <c:v>182</c:v>
                </c:pt>
                <c:pt idx="5">
                  <c:v>201</c:v>
                </c:pt>
                <c:pt idx="6">
                  <c:v>216</c:v>
                </c:pt>
                <c:pt idx="7">
                  <c:v>229</c:v>
                </c:pt>
                <c:pt idx="8">
                  <c:v>240</c:v>
                </c:pt>
                <c:pt idx="9">
                  <c:v>249</c:v>
                </c:pt>
                <c:pt idx="10">
                  <c:v>257</c:v>
                </c:pt>
                <c:pt idx="11">
                  <c:v>300</c:v>
                </c:pt>
                <c:pt idx="12">
                  <c:v>314</c:v>
                </c:pt>
                <c:pt idx="13">
                  <c:v>322</c:v>
                </c:pt>
                <c:pt idx="14">
                  <c:v>326</c:v>
                </c:pt>
                <c:pt idx="15">
                  <c:v>328</c:v>
                </c:pt>
                <c:pt idx="16">
                  <c:v>330</c:v>
                </c:pt>
                <c:pt idx="17">
                  <c:v>332</c:v>
                </c:pt>
                <c:pt idx="18">
                  <c:v>333</c:v>
                </c:pt>
                <c:pt idx="19">
                  <c:v>334</c:v>
                </c:pt>
                <c:pt idx="20">
                  <c:v>338</c:v>
                </c:pt>
                <c:pt idx="21">
                  <c:v>339</c:v>
                </c:pt>
                <c:pt idx="22">
                  <c:v>340</c:v>
                </c:pt>
                <c:pt idx="23">
                  <c:v>340</c:v>
                </c:pt>
                <c:pt idx="24">
                  <c:v>340</c:v>
                </c:pt>
                <c:pt idx="25">
                  <c:v>340</c:v>
                </c:pt>
                <c:pt idx="26">
                  <c:v>340</c:v>
                </c:pt>
                <c:pt idx="27">
                  <c:v>340</c:v>
                </c:pt>
                <c:pt idx="28">
                  <c:v>340</c:v>
                </c:pt>
                <c:pt idx="29">
                  <c:v>350</c:v>
                </c:pt>
              </c:numCache>
            </c:numRef>
          </c:xVal>
          <c:yVal>
            <c:numRef>
              <c:f>Wafer1!$J$45:$J$74</c:f>
              <c:numCache>
                <c:formatCode>0.00</c:formatCode>
                <c:ptCount val="30"/>
                <c:pt idx="0">
                  <c:v>0</c:v>
                </c:pt>
                <c:pt idx="1">
                  <c:v>4.2237999999999998</c:v>
                </c:pt>
                <c:pt idx="2">
                  <c:v>5.2662000000000004</c:v>
                </c:pt>
                <c:pt idx="3">
                  <c:v>6.032</c:v>
                </c:pt>
                <c:pt idx="4">
                  <c:v>6.3335999999999997</c:v>
                </c:pt>
                <c:pt idx="5">
                  <c:v>6.4922999999999993</c:v>
                </c:pt>
                <c:pt idx="6">
                  <c:v>6.48</c:v>
                </c:pt>
                <c:pt idx="7">
                  <c:v>6.3890999999999991</c:v>
                </c:pt>
                <c:pt idx="8">
                  <c:v>6.2640000000000002</c:v>
                </c:pt>
                <c:pt idx="9">
                  <c:v>6.0755999999999997</c:v>
                </c:pt>
                <c:pt idx="10">
                  <c:v>5.8596000000000004</c:v>
                </c:pt>
                <c:pt idx="11">
                  <c:v>4.2300000000000004</c:v>
                </c:pt>
                <c:pt idx="12">
                  <c:v>3.14</c:v>
                </c:pt>
                <c:pt idx="13">
                  <c:v>2.5116000000000001</c:v>
                </c:pt>
                <c:pt idx="14">
                  <c:v>2.0537999999999998</c:v>
                </c:pt>
                <c:pt idx="15">
                  <c:v>1.7383999999999999</c:v>
                </c:pt>
                <c:pt idx="16">
                  <c:v>1.5179999999999998</c:v>
                </c:pt>
                <c:pt idx="17">
                  <c:v>1.3611999999999997</c:v>
                </c:pt>
                <c:pt idx="18">
                  <c:v>1.1987999999999999</c:v>
                </c:pt>
                <c:pt idx="19">
                  <c:v>1.1022000000000001</c:v>
                </c:pt>
                <c:pt idx="20">
                  <c:v>0.5746</c:v>
                </c:pt>
                <c:pt idx="21">
                  <c:v>0.37290000000000001</c:v>
                </c:pt>
                <c:pt idx="22">
                  <c:v>0.27200000000000002</c:v>
                </c:pt>
                <c:pt idx="23">
                  <c:v>0.20399999999999999</c:v>
                </c:pt>
                <c:pt idx="24">
                  <c:v>0.17</c:v>
                </c:pt>
                <c:pt idx="25">
                  <c:v>0.13600000000000001</c:v>
                </c:pt>
                <c:pt idx="26">
                  <c:v>0.10199999999999999</c:v>
                </c:pt>
                <c:pt idx="27">
                  <c:v>0.10199999999999999</c:v>
                </c:pt>
                <c:pt idx="28">
                  <c:v>0.10199999999999999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9280"/>
        <c:axId val="75487104"/>
      </c:scatterChart>
      <c:valAx>
        <c:axId val="7548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485184"/>
        <c:crosses val="autoZero"/>
        <c:crossBetween val="midCat"/>
      </c:valAx>
      <c:valAx>
        <c:axId val="754851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483008"/>
        <c:crosses val="autoZero"/>
        <c:crossBetween val="midCat"/>
      </c:valAx>
      <c:valAx>
        <c:axId val="75487104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5489280"/>
        <c:crosses val="max"/>
        <c:crossBetween val="midCat"/>
      </c:valAx>
      <c:valAx>
        <c:axId val="7548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48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Texture +</a:t>
            </a:r>
            <a:r>
              <a:rPr lang="en-US" baseline="0"/>
              <a:t> AR Coating</a:t>
            </a:r>
            <a:endParaRPr lang="en-US"/>
          </a:p>
        </c:rich>
      </c:tx>
      <c:layout>
        <c:manualLayout>
          <c:xMode val="edge"/>
          <c:yMode val="edge"/>
          <c:x val="0.29301377952755908"/>
          <c:y val="3.240736452061139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Wafer1!$B$44</c:f>
              <c:strCache>
                <c:ptCount val="1"/>
                <c:pt idx="0">
                  <c:v>I [mA]</c:v>
                </c:pt>
              </c:strCache>
            </c:strRef>
          </c:tx>
          <c:marker>
            <c:symbol val="none"/>
          </c:marker>
          <c:xVal>
            <c:numRef>
              <c:f>Wafer1!$L$45:$L$74</c:f>
              <c:numCache>
                <c:formatCode>General</c:formatCode>
                <c:ptCount val="30"/>
                <c:pt idx="0">
                  <c:v>0</c:v>
                </c:pt>
                <c:pt idx="1">
                  <c:v>154</c:v>
                </c:pt>
                <c:pt idx="2">
                  <c:v>201</c:v>
                </c:pt>
                <c:pt idx="3">
                  <c:v>238</c:v>
                </c:pt>
                <c:pt idx="4">
                  <c:v>280</c:v>
                </c:pt>
                <c:pt idx="5">
                  <c:v>300</c:v>
                </c:pt>
                <c:pt idx="6">
                  <c:v>307</c:v>
                </c:pt>
                <c:pt idx="7">
                  <c:v>313</c:v>
                </c:pt>
                <c:pt idx="8">
                  <c:v>318</c:v>
                </c:pt>
                <c:pt idx="9">
                  <c:v>324</c:v>
                </c:pt>
                <c:pt idx="10">
                  <c:v>329</c:v>
                </c:pt>
                <c:pt idx="11">
                  <c:v>335</c:v>
                </c:pt>
                <c:pt idx="12">
                  <c:v>343</c:v>
                </c:pt>
                <c:pt idx="13">
                  <c:v>347</c:v>
                </c:pt>
                <c:pt idx="14">
                  <c:v>349</c:v>
                </c:pt>
                <c:pt idx="15">
                  <c:v>351</c:v>
                </c:pt>
                <c:pt idx="16">
                  <c:v>352</c:v>
                </c:pt>
                <c:pt idx="17">
                  <c:v>353</c:v>
                </c:pt>
                <c:pt idx="18">
                  <c:v>354</c:v>
                </c:pt>
                <c:pt idx="19">
                  <c:v>354</c:v>
                </c:pt>
                <c:pt idx="20">
                  <c:v>356</c:v>
                </c:pt>
                <c:pt idx="21">
                  <c:v>357</c:v>
                </c:pt>
                <c:pt idx="22">
                  <c:v>357</c:v>
                </c:pt>
                <c:pt idx="23">
                  <c:v>357</c:v>
                </c:pt>
                <c:pt idx="24">
                  <c:v>358</c:v>
                </c:pt>
                <c:pt idx="25">
                  <c:v>358</c:v>
                </c:pt>
                <c:pt idx="26">
                  <c:v>358</c:v>
                </c:pt>
                <c:pt idx="27">
                  <c:v>358</c:v>
                </c:pt>
                <c:pt idx="28">
                  <c:v>358</c:v>
                </c:pt>
                <c:pt idx="29">
                  <c:v>380</c:v>
                </c:pt>
              </c:numCache>
            </c:numRef>
          </c:xVal>
          <c:yVal>
            <c:numRef>
              <c:f>Wafer1!$K$45:$K$74</c:f>
              <c:numCache>
                <c:formatCode>General</c:formatCode>
                <c:ptCount val="30"/>
                <c:pt idx="0">
                  <c:v>76</c:v>
                </c:pt>
                <c:pt idx="1">
                  <c:v>68.3</c:v>
                </c:pt>
                <c:pt idx="2">
                  <c:v>62.3</c:v>
                </c:pt>
                <c:pt idx="3">
                  <c:v>56.6</c:v>
                </c:pt>
                <c:pt idx="4">
                  <c:v>45</c:v>
                </c:pt>
                <c:pt idx="5">
                  <c:v>36.5</c:v>
                </c:pt>
                <c:pt idx="6">
                  <c:v>33.4</c:v>
                </c:pt>
                <c:pt idx="7">
                  <c:v>30.6</c:v>
                </c:pt>
                <c:pt idx="8">
                  <c:v>30.3</c:v>
                </c:pt>
                <c:pt idx="9">
                  <c:v>29.1</c:v>
                </c:pt>
                <c:pt idx="10">
                  <c:v>27.4</c:v>
                </c:pt>
                <c:pt idx="11">
                  <c:v>15.8</c:v>
                </c:pt>
                <c:pt idx="12">
                  <c:v>10.9</c:v>
                </c:pt>
                <c:pt idx="13">
                  <c:v>8.4</c:v>
                </c:pt>
                <c:pt idx="14">
                  <c:v>6.8</c:v>
                </c:pt>
                <c:pt idx="15">
                  <c:v>5.7</c:v>
                </c:pt>
                <c:pt idx="16">
                  <c:v>4.9000000000000004</c:v>
                </c:pt>
                <c:pt idx="17">
                  <c:v>4.3</c:v>
                </c:pt>
                <c:pt idx="18">
                  <c:v>3.8</c:v>
                </c:pt>
                <c:pt idx="19">
                  <c:v>3.5</c:v>
                </c:pt>
                <c:pt idx="20">
                  <c:v>1.7</c:v>
                </c:pt>
                <c:pt idx="21">
                  <c:v>1.2</c:v>
                </c:pt>
                <c:pt idx="22">
                  <c:v>0.8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  <c:pt idx="27">
                  <c:v>0.4</c:v>
                </c:pt>
                <c:pt idx="28">
                  <c:v>0.3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7680"/>
        <c:axId val="75529600"/>
      </c:scatterChart>
      <c:scatterChart>
        <c:scatterStyle val="smoothMarker"/>
        <c:varyColors val="0"/>
        <c:ser>
          <c:idx val="0"/>
          <c:order val="0"/>
          <c:tx>
            <c:strRef>
              <c:f>Wafer1!$D$44</c:f>
              <c:strCache>
                <c:ptCount val="1"/>
                <c:pt idx="0">
                  <c:v>P [mW]</c:v>
                </c:pt>
              </c:strCache>
            </c:strRef>
          </c:tx>
          <c:marker>
            <c:symbol val="none"/>
          </c:marker>
          <c:xVal>
            <c:numRef>
              <c:f>Wafer1!$L$45:$L$74</c:f>
              <c:numCache>
                <c:formatCode>General</c:formatCode>
                <c:ptCount val="30"/>
                <c:pt idx="0">
                  <c:v>0</c:v>
                </c:pt>
                <c:pt idx="1">
                  <c:v>154</c:v>
                </c:pt>
                <c:pt idx="2">
                  <c:v>201</c:v>
                </c:pt>
                <c:pt idx="3">
                  <c:v>238</c:v>
                </c:pt>
                <c:pt idx="4">
                  <c:v>280</c:v>
                </c:pt>
                <c:pt idx="5">
                  <c:v>300</c:v>
                </c:pt>
                <c:pt idx="6">
                  <c:v>307</c:v>
                </c:pt>
                <c:pt idx="7">
                  <c:v>313</c:v>
                </c:pt>
                <c:pt idx="8">
                  <c:v>318</c:v>
                </c:pt>
                <c:pt idx="9">
                  <c:v>324</c:v>
                </c:pt>
                <c:pt idx="10">
                  <c:v>329</c:v>
                </c:pt>
                <c:pt idx="11">
                  <c:v>335</c:v>
                </c:pt>
                <c:pt idx="12">
                  <c:v>343</c:v>
                </c:pt>
                <c:pt idx="13">
                  <c:v>347</c:v>
                </c:pt>
                <c:pt idx="14">
                  <c:v>349</c:v>
                </c:pt>
                <c:pt idx="15">
                  <c:v>351</c:v>
                </c:pt>
                <c:pt idx="16">
                  <c:v>352</c:v>
                </c:pt>
                <c:pt idx="17">
                  <c:v>353</c:v>
                </c:pt>
                <c:pt idx="18">
                  <c:v>354</c:v>
                </c:pt>
                <c:pt idx="19">
                  <c:v>354</c:v>
                </c:pt>
                <c:pt idx="20">
                  <c:v>356</c:v>
                </c:pt>
                <c:pt idx="21">
                  <c:v>357</c:v>
                </c:pt>
                <c:pt idx="22">
                  <c:v>357</c:v>
                </c:pt>
                <c:pt idx="23">
                  <c:v>357</c:v>
                </c:pt>
                <c:pt idx="24">
                  <c:v>358</c:v>
                </c:pt>
                <c:pt idx="25">
                  <c:v>358</c:v>
                </c:pt>
                <c:pt idx="26">
                  <c:v>358</c:v>
                </c:pt>
                <c:pt idx="27">
                  <c:v>358</c:v>
                </c:pt>
                <c:pt idx="28">
                  <c:v>358</c:v>
                </c:pt>
                <c:pt idx="29">
                  <c:v>380</c:v>
                </c:pt>
              </c:numCache>
            </c:numRef>
          </c:xVal>
          <c:yVal>
            <c:numRef>
              <c:f>Wafer1!$M$45:$M$74</c:f>
              <c:numCache>
                <c:formatCode>0.00</c:formatCode>
                <c:ptCount val="30"/>
                <c:pt idx="0">
                  <c:v>0</c:v>
                </c:pt>
                <c:pt idx="1">
                  <c:v>10.518199999999998</c:v>
                </c:pt>
                <c:pt idx="2">
                  <c:v>12.5223</c:v>
                </c:pt>
                <c:pt idx="3">
                  <c:v>13.470800000000001</c:v>
                </c:pt>
                <c:pt idx="4">
                  <c:v>12.6</c:v>
                </c:pt>
                <c:pt idx="5">
                  <c:v>10.95</c:v>
                </c:pt>
                <c:pt idx="6">
                  <c:v>10.2538</c:v>
                </c:pt>
                <c:pt idx="7">
                  <c:v>9.5778000000000016</c:v>
                </c:pt>
                <c:pt idx="8">
                  <c:v>9.6353999999999989</c:v>
                </c:pt>
                <c:pt idx="9">
                  <c:v>9.4283999999999999</c:v>
                </c:pt>
                <c:pt idx="10">
                  <c:v>9.0145999999999997</c:v>
                </c:pt>
                <c:pt idx="11">
                  <c:v>5.2930000000000001</c:v>
                </c:pt>
                <c:pt idx="12">
                  <c:v>3.7387000000000001</c:v>
                </c:pt>
                <c:pt idx="13">
                  <c:v>2.9148000000000001</c:v>
                </c:pt>
                <c:pt idx="14">
                  <c:v>2.3731999999999998</c:v>
                </c:pt>
                <c:pt idx="15">
                  <c:v>2.0007000000000001</c:v>
                </c:pt>
                <c:pt idx="16">
                  <c:v>1.7248000000000001</c:v>
                </c:pt>
                <c:pt idx="17">
                  <c:v>1.5178999999999998</c:v>
                </c:pt>
                <c:pt idx="18">
                  <c:v>1.3452</c:v>
                </c:pt>
                <c:pt idx="19">
                  <c:v>1.2390000000000001</c:v>
                </c:pt>
                <c:pt idx="20">
                  <c:v>0.60519999999999996</c:v>
                </c:pt>
                <c:pt idx="21">
                  <c:v>0.4284</c:v>
                </c:pt>
                <c:pt idx="22">
                  <c:v>0.28560000000000002</c:v>
                </c:pt>
                <c:pt idx="23">
                  <c:v>0.24989999999999998</c:v>
                </c:pt>
                <c:pt idx="24">
                  <c:v>0.21479999999999999</c:v>
                </c:pt>
                <c:pt idx="25">
                  <c:v>0.17899999999999999</c:v>
                </c:pt>
                <c:pt idx="26">
                  <c:v>0.14320000000000002</c:v>
                </c:pt>
                <c:pt idx="27">
                  <c:v>0.14320000000000002</c:v>
                </c:pt>
                <c:pt idx="28">
                  <c:v>0.1074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37792"/>
        <c:axId val="75535872"/>
      </c:scatterChart>
      <c:valAx>
        <c:axId val="7552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529600"/>
        <c:crosses val="autoZero"/>
        <c:crossBetween val="midCat"/>
      </c:valAx>
      <c:valAx>
        <c:axId val="755296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527680"/>
        <c:crosses val="autoZero"/>
        <c:crossBetween val="midCat"/>
      </c:valAx>
      <c:valAx>
        <c:axId val="75535872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5537792"/>
        <c:crosses val="max"/>
        <c:crossBetween val="midCat"/>
      </c:valAx>
      <c:valAx>
        <c:axId val="7553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35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Wafer1!$E$43</c:f>
              <c:strCache>
                <c:ptCount val="1"/>
                <c:pt idx="0">
                  <c:v>No AR Coating, No Texture</c:v>
                </c:pt>
              </c:strCache>
            </c:strRef>
          </c:tx>
          <c:marker>
            <c:symbol val="none"/>
          </c:marker>
          <c:xVal>
            <c:numRef>
              <c:f>Wafer1!$F$45:$F$74</c:f>
              <c:numCache>
                <c:formatCode>General</c:formatCode>
                <c:ptCount val="30"/>
                <c:pt idx="0">
                  <c:v>0</c:v>
                </c:pt>
                <c:pt idx="1">
                  <c:v>69</c:v>
                </c:pt>
                <c:pt idx="2">
                  <c:v>88</c:v>
                </c:pt>
                <c:pt idx="3">
                  <c:v>105</c:v>
                </c:pt>
                <c:pt idx="4">
                  <c:v>119</c:v>
                </c:pt>
                <c:pt idx="5">
                  <c:v>131</c:v>
                </c:pt>
                <c:pt idx="6">
                  <c:v>141</c:v>
                </c:pt>
                <c:pt idx="7">
                  <c:v>149</c:v>
                </c:pt>
                <c:pt idx="8">
                  <c:v>157</c:v>
                </c:pt>
                <c:pt idx="9">
                  <c:v>163</c:v>
                </c:pt>
                <c:pt idx="10">
                  <c:v>168</c:v>
                </c:pt>
                <c:pt idx="11">
                  <c:v>201</c:v>
                </c:pt>
                <c:pt idx="12">
                  <c:v>216</c:v>
                </c:pt>
                <c:pt idx="13">
                  <c:v>224</c:v>
                </c:pt>
                <c:pt idx="14">
                  <c:v>229</c:v>
                </c:pt>
                <c:pt idx="15">
                  <c:v>232</c:v>
                </c:pt>
                <c:pt idx="16">
                  <c:v>234</c:v>
                </c:pt>
                <c:pt idx="17">
                  <c:v>236</c:v>
                </c:pt>
                <c:pt idx="18">
                  <c:v>238</c:v>
                </c:pt>
                <c:pt idx="19">
                  <c:v>239</c:v>
                </c:pt>
                <c:pt idx="20">
                  <c:v>245</c:v>
                </c:pt>
                <c:pt idx="21">
                  <c:v>247</c:v>
                </c:pt>
                <c:pt idx="22">
                  <c:v>248</c:v>
                </c:pt>
                <c:pt idx="23">
                  <c:v>249</c:v>
                </c:pt>
                <c:pt idx="24">
                  <c:v>249</c:v>
                </c:pt>
                <c:pt idx="25">
                  <c:v>249</c:v>
                </c:pt>
                <c:pt idx="26">
                  <c:v>249</c:v>
                </c:pt>
                <c:pt idx="27">
                  <c:v>249</c:v>
                </c:pt>
                <c:pt idx="28">
                  <c:v>249</c:v>
                </c:pt>
                <c:pt idx="29">
                  <c:v>252</c:v>
                </c:pt>
              </c:numCache>
            </c:numRef>
          </c:xVal>
          <c:yVal>
            <c:numRef>
              <c:f>Wafer1!$E$45:$E$74</c:f>
              <c:numCache>
                <c:formatCode>General</c:formatCode>
                <c:ptCount val="30"/>
                <c:pt idx="0">
                  <c:v>31.3</c:v>
                </c:pt>
                <c:pt idx="1">
                  <c:v>28.5</c:v>
                </c:pt>
                <c:pt idx="2">
                  <c:v>26.5</c:v>
                </c:pt>
                <c:pt idx="3">
                  <c:v>24.3</c:v>
                </c:pt>
                <c:pt idx="4">
                  <c:v>22.5</c:v>
                </c:pt>
                <c:pt idx="5">
                  <c:v>20.7</c:v>
                </c:pt>
                <c:pt idx="6">
                  <c:v>19.3</c:v>
                </c:pt>
                <c:pt idx="7">
                  <c:v>18</c:v>
                </c:pt>
                <c:pt idx="8">
                  <c:v>16.899999999999999</c:v>
                </c:pt>
                <c:pt idx="9">
                  <c:v>15.8</c:v>
                </c:pt>
                <c:pt idx="10">
                  <c:v>14.9</c:v>
                </c:pt>
                <c:pt idx="11">
                  <c:v>9.4</c:v>
                </c:pt>
                <c:pt idx="12">
                  <c:v>6.9</c:v>
                </c:pt>
                <c:pt idx="13">
                  <c:v>5.4</c:v>
                </c:pt>
                <c:pt idx="14">
                  <c:v>4.4000000000000004</c:v>
                </c:pt>
                <c:pt idx="15">
                  <c:v>3.7</c:v>
                </c:pt>
                <c:pt idx="16">
                  <c:v>3.3</c:v>
                </c:pt>
                <c:pt idx="17">
                  <c:v>2.9</c:v>
                </c:pt>
                <c:pt idx="18">
                  <c:v>2.6</c:v>
                </c:pt>
                <c:pt idx="19">
                  <c:v>2.2999999999999998</c:v>
                </c:pt>
                <c:pt idx="20">
                  <c:v>1.2</c:v>
                </c:pt>
                <c:pt idx="21">
                  <c:v>0.8</c:v>
                </c:pt>
                <c:pt idx="22">
                  <c:v>0.6</c:v>
                </c:pt>
                <c:pt idx="23">
                  <c:v>0.5</c:v>
                </c:pt>
                <c:pt idx="24">
                  <c:v>0.4</c:v>
                </c:pt>
                <c:pt idx="25">
                  <c:v>0.3</c:v>
                </c:pt>
                <c:pt idx="26">
                  <c:v>0.3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Wafer1!$H$43</c:f>
              <c:strCache>
                <c:ptCount val="1"/>
                <c:pt idx="0">
                  <c:v>AR Coating</c:v>
                </c:pt>
              </c:strCache>
            </c:strRef>
          </c:tx>
          <c:marker>
            <c:symbol val="none"/>
          </c:marker>
          <c:xVal>
            <c:numRef>
              <c:f>Wafer1!$I$45:$I$74</c:f>
              <c:numCache>
                <c:formatCode>General</c:formatCode>
                <c:ptCount val="30"/>
                <c:pt idx="0">
                  <c:v>0</c:v>
                </c:pt>
                <c:pt idx="1">
                  <c:v>98</c:v>
                </c:pt>
                <c:pt idx="2">
                  <c:v>131</c:v>
                </c:pt>
                <c:pt idx="3">
                  <c:v>160</c:v>
                </c:pt>
                <c:pt idx="4">
                  <c:v>182</c:v>
                </c:pt>
                <c:pt idx="5">
                  <c:v>201</c:v>
                </c:pt>
                <c:pt idx="6">
                  <c:v>216</c:v>
                </c:pt>
                <c:pt idx="7">
                  <c:v>229</c:v>
                </c:pt>
                <c:pt idx="8">
                  <c:v>240</c:v>
                </c:pt>
                <c:pt idx="9">
                  <c:v>249</c:v>
                </c:pt>
                <c:pt idx="10">
                  <c:v>257</c:v>
                </c:pt>
                <c:pt idx="11">
                  <c:v>300</c:v>
                </c:pt>
                <c:pt idx="12">
                  <c:v>314</c:v>
                </c:pt>
                <c:pt idx="13">
                  <c:v>322</c:v>
                </c:pt>
                <c:pt idx="14">
                  <c:v>326</c:v>
                </c:pt>
                <c:pt idx="15">
                  <c:v>328</c:v>
                </c:pt>
                <c:pt idx="16">
                  <c:v>330</c:v>
                </c:pt>
                <c:pt idx="17">
                  <c:v>332</c:v>
                </c:pt>
                <c:pt idx="18">
                  <c:v>333</c:v>
                </c:pt>
                <c:pt idx="19">
                  <c:v>334</c:v>
                </c:pt>
                <c:pt idx="20">
                  <c:v>338</c:v>
                </c:pt>
                <c:pt idx="21">
                  <c:v>339</c:v>
                </c:pt>
                <c:pt idx="22">
                  <c:v>340</c:v>
                </c:pt>
                <c:pt idx="23">
                  <c:v>340</c:v>
                </c:pt>
                <c:pt idx="24">
                  <c:v>340</c:v>
                </c:pt>
                <c:pt idx="25">
                  <c:v>340</c:v>
                </c:pt>
                <c:pt idx="26">
                  <c:v>340</c:v>
                </c:pt>
                <c:pt idx="27">
                  <c:v>340</c:v>
                </c:pt>
                <c:pt idx="28">
                  <c:v>340</c:v>
                </c:pt>
                <c:pt idx="29">
                  <c:v>350</c:v>
                </c:pt>
              </c:numCache>
            </c:numRef>
          </c:xVal>
          <c:yVal>
            <c:numRef>
              <c:f>Wafer1!$H$45:$H$74</c:f>
              <c:numCache>
                <c:formatCode>General</c:formatCode>
                <c:ptCount val="30"/>
                <c:pt idx="0">
                  <c:v>47.9</c:v>
                </c:pt>
                <c:pt idx="1">
                  <c:v>43.1</c:v>
                </c:pt>
                <c:pt idx="2">
                  <c:v>40.200000000000003</c:v>
                </c:pt>
                <c:pt idx="3">
                  <c:v>37.700000000000003</c:v>
                </c:pt>
                <c:pt idx="4">
                  <c:v>34.799999999999997</c:v>
                </c:pt>
                <c:pt idx="5">
                  <c:v>32.299999999999997</c:v>
                </c:pt>
                <c:pt idx="6">
                  <c:v>30</c:v>
                </c:pt>
                <c:pt idx="7">
                  <c:v>27.9</c:v>
                </c:pt>
                <c:pt idx="8">
                  <c:v>26.1</c:v>
                </c:pt>
                <c:pt idx="9">
                  <c:v>24.4</c:v>
                </c:pt>
                <c:pt idx="10">
                  <c:v>22.8</c:v>
                </c:pt>
                <c:pt idx="11">
                  <c:v>14.1</c:v>
                </c:pt>
                <c:pt idx="12">
                  <c:v>10</c:v>
                </c:pt>
                <c:pt idx="13">
                  <c:v>7.8</c:v>
                </c:pt>
                <c:pt idx="14">
                  <c:v>6.3</c:v>
                </c:pt>
                <c:pt idx="15">
                  <c:v>5.3</c:v>
                </c:pt>
                <c:pt idx="16">
                  <c:v>4.5999999999999996</c:v>
                </c:pt>
                <c:pt idx="17">
                  <c:v>4.0999999999999996</c:v>
                </c:pt>
                <c:pt idx="18">
                  <c:v>3.6</c:v>
                </c:pt>
                <c:pt idx="19">
                  <c:v>3.3</c:v>
                </c:pt>
                <c:pt idx="20">
                  <c:v>1.7</c:v>
                </c:pt>
                <c:pt idx="21">
                  <c:v>1.1000000000000001</c:v>
                </c:pt>
                <c:pt idx="22">
                  <c:v>0.8</c:v>
                </c:pt>
                <c:pt idx="23">
                  <c:v>0.6</c:v>
                </c:pt>
                <c:pt idx="24">
                  <c:v>0.5</c:v>
                </c:pt>
                <c:pt idx="25">
                  <c:v>0.4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Wafer1!$B$43</c:f>
              <c:strCache>
                <c:ptCount val="1"/>
                <c:pt idx="0">
                  <c:v>Texture</c:v>
                </c:pt>
              </c:strCache>
            </c:strRef>
          </c:tx>
          <c:marker>
            <c:symbol val="none"/>
          </c:marker>
          <c:xVal>
            <c:numRef>
              <c:f>Wafer1!$C$45:$C$74</c:f>
              <c:numCache>
                <c:formatCode>General</c:formatCode>
                <c:ptCount val="30"/>
                <c:pt idx="0">
                  <c:v>0</c:v>
                </c:pt>
                <c:pt idx="1">
                  <c:v>133</c:v>
                </c:pt>
                <c:pt idx="2">
                  <c:v>161</c:v>
                </c:pt>
                <c:pt idx="3">
                  <c:v>182</c:v>
                </c:pt>
                <c:pt idx="4">
                  <c:v>192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241</c:v>
                </c:pt>
                <c:pt idx="10">
                  <c:v>246</c:v>
                </c:pt>
                <c:pt idx="11">
                  <c:v>272</c:v>
                </c:pt>
                <c:pt idx="12">
                  <c:v>282</c:v>
                </c:pt>
                <c:pt idx="13">
                  <c:v>285</c:v>
                </c:pt>
                <c:pt idx="14">
                  <c:v>288</c:v>
                </c:pt>
                <c:pt idx="15">
                  <c:v>290</c:v>
                </c:pt>
                <c:pt idx="16">
                  <c:v>291</c:v>
                </c:pt>
                <c:pt idx="17">
                  <c:v>291</c:v>
                </c:pt>
                <c:pt idx="18">
                  <c:v>292</c:v>
                </c:pt>
                <c:pt idx="19">
                  <c:v>292</c:v>
                </c:pt>
                <c:pt idx="20">
                  <c:v>295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295</c:v>
                </c:pt>
                <c:pt idx="26">
                  <c:v>294</c:v>
                </c:pt>
                <c:pt idx="27">
                  <c:v>294</c:v>
                </c:pt>
                <c:pt idx="28">
                  <c:v>294</c:v>
                </c:pt>
                <c:pt idx="29">
                  <c:v>315</c:v>
                </c:pt>
              </c:numCache>
            </c:numRef>
          </c:xVal>
          <c:yVal>
            <c:numRef>
              <c:f>Wafer1!$B$45:$B$74</c:f>
              <c:numCache>
                <c:formatCode>General</c:formatCode>
                <c:ptCount val="30"/>
                <c:pt idx="0">
                  <c:v>60.1</c:v>
                </c:pt>
                <c:pt idx="1">
                  <c:v>52.4</c:v>
                </c:pt>
                <c:pt idx="2">
                  <c:v>46.1</c:v>
                </c:pt>
                <c:pt idx="3">
                  <c:v>40.799999999999997</c:v>
                </c:pt>
                <c:pt idx="4">
                  <c:v>36.299999999999997</c:v>
                </c:pt>
                <c:pt idx="5">
                  <c:v>33.1</c:v>
                </c:pt>
                <c:pt idx="6">
                  <c:v>30.2</c:v>
                </c:pt>
                <c:pt idx="7">
                  <c:v>27.7</c:v>
                </c:pt>
                <c:pt idx="8">
                  <c:v>25.5</c:v>
                </c:pt>
                <c:pt idx="9">
                  <c:v>23.6</c:v>
                </c:pt>
                <c:pt idx="10">
                  <c:v>21.9</c:v>
                </c:pt>
                <c:pt idx="11">
                  <c:v>12.8</c:v>
                </c:pt>
                <c:pt idx="12">
                  <c:v>9</c:v>
                </c:pt>
                <c:pt idx="13">
                  <c:v>6.9</c:v>
                </c:pt>
                <c:pt idx="14">
                  <c:v>5.6</c:v>
                </c:pt>
                <c:pt idx="15">
                  <c:v>4.7</c:v>
                </c:pt>
                <c:pt idx="16">
                  <c:v>4.0999999999999996</c:v>
                </c:pt>
                <c:pt idx="17">
                  <c:v>3.5</c:v>
                </c:pt>
                <c:pt idx="18">
                  <c:v>3.2</c:v>
                </c:pt>
                <c:pt idx="19">
                  <c:v>2.8</c:v>
                </c:pt>
                <c:pt idx="20">
                  <c:v>1.4</c:v>
                </c:pt>
                <c:pt idx="21">
                  <c:v>0.9</c:v>
                </c:pt>
                <c:pt idx="22">
                  <c:v>0.7</c:v>
                </c:pt>
                <c:pt idx="23">
                  <c:v>0.6</c:v>
                </c:pt>
                <c:pt idx="24">
                  <c:v>0.5</c:v>
                </c:pt>
                <c:pt idx="25">
                  <c:v>0.4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Wafer1!$K$43</c:f>
              <c:strCache>
                <c:ptCount val="1"/>
                <c:pt idx="0">
                  <c:v>AR Coating &amp; Texture</c:v>
                </c:pt>
              </c:strCache>
            </c:strRef>
          </c:tx>
          <c:marker>
            <c:symbol val="none"/>
          </c:marker>
          <c:xVal>
            <c:numRef>
              <c:f>Wafer1!$L$45:$L$74</c:f>
              <c:numCache>
                <c:formatCode>General</c:formatCode>
                <c:ptCount val="30"/>
                <c:pt idx="0">
                  <c:v>0</c:v>
                </c:pt>
                <c:pt idx="1">
                  <c:v>154</c:v>
                </c:pt>
                <c:pt idx="2">
                  <c:v>201</c:v>
                </c:pt>
                <c:pt idx="3">
                  <c:v>238</c:v>
                </c:pt>
                <c:pt idx="4">
                  <c:v>280</c:v>
                </c:pt>
                <c:pt idx="5">
                  <c:v>300</c:v>
                </c:pt>
                <c:pt idx="6">
                  <c:v>307</c:v>
                </c:pt>
                <c:pt idx="7">
                  <c:v>313</c:v>
                </c:pt>
                <c:pt idx="8">
                  <c:v>318</c:v>
                </c:pt>
                <c:pt idx="9">
                  <c:v>324</c:v>
                </c:pt>
                <c:pt idx="10">
                  <c:v>329</c:v>
                </c:pt>
                <c:pt idx="11">
                  <c:v>335</c:v>
                </c:pt>
                <c:pt idx="12">
                  <c:v>343</c:v>
                </c:pt>
                <c:pt idx="13">
                  <c:v>347</c:v>
                </c:pt>
                <c:pt idx="14">
                  <c:v>349</c:v>
                </c:pt>
                <c:pt idx="15">
                  <c:v>351</c:v>
                </c:pt>
                <c:pt idx="16">
                  <c:v>352</c:v>
                </c:pt>
                <c:pt idx="17">
                  <c:v>353</c:v>
                </c:pt>
                <c:pt idx="18">
                  <c:v>354</c:v>
                </c:pt>
                <c:pt idx="19">
                  <c:v>354</c:v>
                </c:pt>
                <c:pt idx="20">
                  <c:v>356</c:v>
                </c:pt>
                <c:pt idx="21">
                  <c:v>357</c:v>
                </c:pt>
                <c:pt idx="22">
                  <c:v>357</c:v>
                </c:pt>
                <c:pt idx="23">
                  <c:v>357</c:v>
                </c:pt>
                <c:pt idx="24">
                  <c:v>358</c:v>
                </c:pt>
                <c:pt idx="25">
                  <c:v>358</c:v>
                </c:pt>
                <c:pt idx="26">
                  <c:v>358</c:v>
                </c:pt>
                <c:pt idx="27">
                  <c:v>358</c:v>
                </c:pt>
                <c:pt idx="28">
                  <c:v>358</c:v>
                </c:pt>
                <c:pt idx="29">
                  <c:v>380</c:v>
                </c:pt>
              </c:numCache>
            </c:numRef>
          </c:xVal>
          <c:yVal>
            <c:numRef>
              <c:f>Wafer1!$K$45:$K$74</c:f>
              <c:numCache>
                <c:formatCode>General</c:formatCode>
                <c:ptCount val="30"/>
                <c:pt idx="0">
                  <c:v>76</c:v>
                </c:pt>
                <c:pt idx="1">
                  <c:v>68.3</c:v>
                </c:pt>
                <c:pt idx="2">
                  <c:v>62.3</c:v>
                </c:pt>
                <c:pt idx="3">
                  <c:v>56.6</c:v>
                </c:pt>
                <c:pt idx="4">
                  <c:v>45</c:v>
                </c:pt>
                <c:pt idx="5">
                  <c:v>36.5</c:v>
                </c:pt>
                <c:pt idx="6">
                  <c:v>33.4</c:v>
                </c:pt>
                <c:pt idx="7">
                  <c:v>30.6</c:v>
                </c:pt>
                <c:pt idx="8">
                  <c:v>30.3</c:v>
                </c:pt>
                <c:pt idx="9">
                  <c:v>29.1</c:v>
                </c:pt>
                <c:pt idx="10">
                  <c:v>27.4</c:v>
                </c:pt>
                <c:pt idx="11">
                  <c:v>15.8</c:v>
                </c:pt>
                <c:pt idx="12">
                  <c:v>10.9</c:v>
                </c:pt>
                <c:pt idx="13">
                  <c:v>8.4</c:v>
                </c:pt>
                <c:pt idx="14">
                  <c:v>6.8</c:v>
                </c:pt>
                <c:pt idx="15">
                  <c:v>5.7</c:v>
                </c:pt>
                <c:pt idx="16">
                  <c:v>4.9000000000000004</c:v>
                </c:pt>
                <c:pt idx="17">
                  <c:v>4.3</c:v>
                </c:pt>
                <c:pt idx="18">
                  <c:v>3.8</c:v>
                </c:pt>
                <c:pt idx="19">
                  <c:v>3.5</c:v>
                </c:pt>
                <c:pt idx="20">
                  <c:v>1.7</c:v>
                </c:pt>
                <c:pt idx="21">
                  <c:v>1.2</c:v>
                </c:pt>
                <c:pt idx="22">
                  <c:v>0.8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  <c:pt idx="27">
                  <c:v>0.4</c:v>
                </c:pt>
                <c:pt idx="28">
                  <c:v>0.3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024"/>
        <c:axId val="75586944"/>
      </c:scatterChart>
      <c:valAx>
        <c:axId val="7558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586944"/>
        <c:crosses val="autoZero"/>
        <c:crossBetween val="midCat"/>
      </c:valAx>
      <c:valAx>
        <c:axId val="755869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585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2</xdr:row>
      <xdr:rowOff>76200</xdr:rowOff>
    </xdr:from>
    <xdr:to>
      <xdr:col>20</xdr:col>
      <xdr:colOff>19050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20</xdr:row>
      <xdr:rowOff>142875</xdr:rowOff>
    </xdr:from>
    <xdr:to>
      <xdr:col>19</xdr:col>
      <xdr:colOff>752475</xdr:colOff>
      <xdr:row>37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714375</xdr:colOff>
      <xdr:row>56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58</xdr:row>
      <xdr:rowOff>0</xdr:rowOff>
    </xdr:from>
    <xdr:to>
      <xdr:col>19</xdr:col>
      <xdr:colOff>714375</xdr:colOff>
      <xdr:row>74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542925</xdr:colOff>
      <xdr:row>2</xdr:row>
      <xdr:rowOff>76200</xdr:rowOff>
    </xdr:from>
    <xdr:to>
      <xdr:col>26</xdr:col>
      <xdr:colOff>485775</xdr:colOff>
      <xdr:row>19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571500</xdr:colOff>
      <xdr:row>21</xdr:row>
      <xdr:rowOff>0</xdr:rowOff>
    </xdr:from>
    <xdr:to>
      <xdr:col>26</xdr:col>
      <xdr:colOff>514350</xdr:colOff>
      <xdr:row>37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590550</xdr:colOff>
      <xdr:row>40</xdr:row>
      <xdr:rowOff>0</xdr:rowOff>
    </xdr:from>
    <xdr:to>
      <xdr:col>26</xdr:col>
      <xdr:colOff>533400</xdr:colOff>
      <xdr:row>56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581025</xdr:colOff>
      <xdr:row>58</xdr:row>
      <xdr:rowOff>9525</xdr:rowOff>
    </xdr:from>
    <xdr:to>
      <xdr:col>26</xdr:col>
      <xdr:colOff>523875</xdr:colOff>
      <xdr:row>75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28574</xdr:colOff>
      <xdr:row>75</xdr:row>
      <xdr:rowOff>152399</xdr:rowOff>
    </xdr:from>
    <xdr:to>
      <xdr:col>26</xdr:col>
      <xdr:colOff>495300</xdr:colOff>
      <xdr:row>102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2</xdr:row>
      <xdr:rowOff>76200</xdr:rowOff>
    </xdr:from>
    <xdr:to>
      <xdr:col>20</xdr:col>
      <xdr:colOff>19050</xdr:colOff>
      <xdr:row>19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20</xdr:row>
      <xdr:rowOff>142875</xdr:rowOff>
    </xdr:from>
    <xdr:to>
      <xdr:col>19</xdr:col>
      <xdr:colOff>752475</xdr:colOff>
      <xdr:row>37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714375</xdr:colOff>
      <xdr:row>56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58</xdr:row>
      <xdr:rowOff>0</xdr:rowOff>
    </xdr:from>
    <xdr:to>
      <xdr:col>19</xdr:col>
      <xdr:colOff>714375</xdr:colOff>
      <xdr:row>74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542925</xdr:colOff>
      <xdr:row>2</xdr:row>
      <xdr:rowOff>76200</xdr:rowOff>
    </xdr:from>
    <xdr:to>
      <xdr:col>26</xdr:col>
      <xdr:colOff>485775</xdr:colOff>
      <xdr:row>19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571500</xdr:colOff>
      <xdr:row>21</xdr:row>
      <xdr:rowOff>0</xdr:rowOff>
    </xdr:from>
    <xdr:to>
      <xdr:col>26</xdr:col>
      <xdr:colOff>514350</xdr:colOff>
      <xdr:row>37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590550</xdr:colOff>
      <xdr:row>40</xdr:row>
      <xdr:rowOff>0</xdr:rowOff>
    </xdr:from>
    <xdr:to>
      <xdr:col>26</xdr:col>
      <xdr:colOff>533400</xdr:colOff>
      <xdr:row>56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581025</xdr:colOff>
      <xdr:row>58</xdr:row>
      <xdr:rowOff>9525</xdr:rowOff>
    </xdr:from>
    <xdr:to>
      <xdr:col>26</xdr:col>
      <xdr:colOff>523875</xdr:colOff>
      <xdr:row>75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28574</xdr:colOff>
      <xdr:row>75</xdr:row>
      <xdr:rowOff>152399</xdr:rowOff>
    </xdr:from>
    <xdr:to>
      <xdr:col>26</xdr:col>
      <xdr:colOff>495300</xdr:colOff>
      <xdr:row>102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zoomScale="55" zoomScaleNormal="55" workbookViewId="0">
      <selection activeCell="B76" sqref="B76"/>
    </sheetView>
  </sheetViews>
  <sheetFormatPr defaultRowHeight="12.75" x14ac:dyDescent="0.2"/>
  <cols>
    <col min="1" max="1" width="12.28515625" customWidth="1"/>
    <col min="2" max="2" width="12.7109375" customWidth="1"/>
    <col min="3" max="4" width="9.140625" customWidth="1"/>
    <col min="5" max="5" width="12.5703125" customWidth="1"/>
    <col min="6" max="7" width="9.140625" customWidth="1"/>
    <col min="8" max="8" width="12.5703125" customWidth="1"/>
    <col min="9" max="10" width="9.140625" customWidth="1"/>
    <col min="11" max="11" width="12.5703125" customWidth="1"/>
    <col min="12" max="13" width="9.140625" customWidth="1"/>
    <col min="14" max="14" width="25.5703125" bestFit="1" customWidth="1"/>
    <col min="15" max="1029" width="11.5703125"/>
  </cols>
  <sheetData>
    <row r="1" spans="1:22" ht="13.5" thickBot="1" x14ac:dyDescent="0.25">
      <c r="A1" s="63"/>
      <c r="B1" s="64" t="s">
        <v>4</v>
      </c>
      <c r="C1" s="65"/>
      <c r="D1" s="65"/>
      <c r="E1" s="65"/>
      <c r="F1" s="65"/>
      <c r="G1" s="65"/>
      <c r="H1" s="65"/>
      <c r="I1" s="65"/>
      <c r="J1" s="65"/>
      <c r="K1" s="65"/>
      <c r="L1" s="66"/>
      <c r="M1" s="3"/>
    </row>
    <row r="2" spans="1:22" x14ac:dyDescent="0.2">
      <c r="A2" s="44"/>
      <c r="B2" s="67" t="s">
        <v>17</v>
      </c>
      <c r="C2" s="68"/>
      <c r="D2" s="59"/>
      <c r="E2" s="67" t="s">
        <v>18</v>
      </c>
      <c r="F2" s="68"/>
      <c r="G2" s="59"/>
      <c r="H2" s="67" t="s">
        <v>5</v>
      </c>
      <c r="I2" s="68"/>
      <c r="J2" s="59"/>
      <c r="K2" s="67" t="s">
        <v>19</v>
      </c>
      <c r="L2" s="68"/>
      <c r="M2" s="4"/>
    </row>
    <row r="3" spans="1:22" ht="13.5" thickBot="1" x14ac:dyDescent="0.25">
      <c r="A3" s="56" t="s">
        <v>0</v>
      </c>
      <c r="B3" s="13" t="s">
        <v>7</v>
      </c>
      <c r="C3" s="57" t="s">
        <v>8</v>
      </c>
      <c r="D3" s="60"/>
      <c r="E3" s="13" t="s">
        <v>7</v>
      </c>
      <c r="F3" s="57" t="s">
        <v>8</v>
      </c>
      <c r="G3" s="60"/>
      <c r="H3" s="13" t="s">
        <v>7</v>
      </c>
      <c r="I3" s="57" t="s">
        <v>8</v>
      </c>
      <c r="J3" s="60"/>
      <c r="K3" s="13" t="s">
        <v>7</v>
      </c>
      <c r="L3" s="57" t="s">
        <v>8</v>
      </c>
      <c r="M3" s="5"/>
    </row>
    <row r="4" spans="1:22" x14ac:dyDescent="0.2">
      <c r="A4" s="44">
        <v>0</v>
      </c>
      <c r="B4" s="15">
        <v>13.62</v>
      </c>
      <c r="C4" s="27">
        <v>0</v>
      </c>
      <c r="D4" s="61"/>
      <c r="E4" s="15">
        <v>7.56</v>
      </c>
      <c r="F4" s="27">
        <v>0</v>
      </c>
      <c r="G4" s="61"/>
      <c r="H4" s="15">
        <v>10.36</v>
      </c>
      <c r="I4" s="27">
        <v>0</v>
      </c>
      <c r="J4" s="61"/>
      <c r="K4" s="15">
        <v>17.2</v>
      </c>
      <c r="L4" s="27">
        <v>0</v>
      </c>
      <c r="M4" s="6"/>
    </row>
    <row r="5" spans="1:22" ht="13.5" thickBot="1" x14ac:dyDescent="0.25">
      <c r="A5" s="58" t="s">
        <v>1</v>
      </c>
      <c r="B5" s="18">
        <v>0</v>
      </c>
      <c r="C5" s="17">
        <v>161</v>
      </c>
      <c r="D5" s="62"/>
      <c r="E5" s="18">
        <v>0</v>
      </c>
      <c r="F5" s="17">
        <v>79</v>
      </c>
      <c r="G5" s="62"/>
      <c r="H5" s="18">
        <v>0</v>
      </c>
      <c r="I5" s="17">
        <v>124</v>
      </c>
      <c r="J5" s="62"/>
      <c r="K5" s="18">
        <v>0</v>
      </c>
      <c r="L5" s="17">
        <v>226</v>
      </c>
      <c r="M5" s="6"/>
    </row>
    <row r="6" spans="1:22" ht="13.5" thickBot="1" x14ac:dyDescent="0.25"/>
    <row r="7" spans="1:22" ht="13.5" thickBot="1" x14ac:dyDescent="0.25">
      <c r="A7" s="63"/>
      <c r="B7" s="73" t="s">
        <v>3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5"/>
      <c r="O7" s="72"/>
      <c r="P7" s="72"/>
      <c r="Q7" s="72"/>
      <c r="R7" s="72"/>
      <c r="S7" s="72"/>
      <c r="T7" s="72"/>
      <c r="U7" s="72"/>
      <c r="V7" s="72"/>
    </row>
    <row r="8" spans="1:22" x14ac:dyDescent="0.2">
      <c r="A8" s="44"/>
      <c r="B8" s="67" t="s">
        <v>17</v>
      </c>
      <c r="C8" s="71"/>
      <c r="D8" s="68"/>
      <c r="E8" s="67" t="s">
        <v>18</v>
      </c>
      <c r="F8" s="71"/>
      <c r="G8" s="68"/>
      <c r="H8" s="67" t="s">
        <v>5</v>
      </c>
      <c r="I8" s="71"/>
      <c r="J8" s="68"/>
      <c r="K8" s="67" t="s">
        <v>19</v>
      </c>
      <c r="L8" s="71"/>
      <c r="M8" s="68"/>
      <c r="O8" s="72"/>
      <c r="P8" s="72"/>
      <c r="Q8" s="72"/>
      <c r="R8" s="72"/>
      <c r="S8" s="72"/>
      <c r="T8" s="72"/>
      <c r="U8" s="72"/>
      <c r="V8" s="72"/>
    </row>
    <row r="9" spans="1:22" ht="13.5" thickBot="1" x14ac:dyDescent="0.25">
      <c r="A9" s="55" t="s">
        <v>0</v>
      </c>
      <c r="B9" s="13" t="s">
        <v>7</v>
      </c>
      <c r="C9" s="16" t="s">
        <v>8</v>
      </c>
      <c r="D9" s="39" t="s">
        <v>9</v>
      </c>
      <c r="E9" s="13" t="s">
        <v>7</v>
      </c>
      <c r="F9" s="16" t="s">
        <v>8</v>
      </c>
      <c r="G9" s="39" t="s">
        <v>9</v>
      </c>
      <c r="H9" s="13" t="s">
        <v>7</v>
      </c>
      <c r="I9" s="16" t="s">
        <v>8</v>
      </c>
      <c r="J9" s="39" t="s">
        <v>9</v>
      </c>
      <c r="K9" s="13" t="s">
        <v>7</v>
      </c>
      <c r="L9" s="16" t="s">
        <v>8</v>
      </c>
      <c r="M9" s="39" t="s">
        <v>9</v>
      </c>
    </row>
    <row r="10" spans="1:22" ht="13.5" thickBot="1" x14ac:dyDescent="0.25">
      <c r="A10" s="29">
        <v>0</v>
      </c>
      <c r="B10" s="19">
        <v>40.9</v>
      </c>
      <c r="C10" s="20">
        <v>0</v>
      </c>
      <c r="D10" s="21">
        <f>B10*C10/1000</f>
        <v>0</v>
      </c>
      <c r="E10" s="36">
        <v>18.8</v>
      </c>
      <c r="F10" s="37">
        <v>0</v>
      </c>
      <c r="G10" s="38">
        <f>E10*F10/1000</f>
        <v>0</v>
      </c>
      <c r="H10" s="19">
        <v>33.1</v>
      </c>
      <c r="I10" s="20">
        <v>0</v>
      </c>
      <c r="J10" s="21">
        <f>H10*I10/1000</f>
        <v>0</v>
      </c>
      <c r="K10" s="19">
        <v>46.6</v>
      </c>
      <c r="L10" s="20">
        <v>0</v>
      </c>
      <c r="M10" s="21">
        <f>K10*L10/1000</f>
        <v>0</v>
      </c>
      <c r="O10" s="1"/>
    </row>
    <row r="11" spans="1:22" ht="13.5" thickBot="1" x14ac:dyDescent="0.25">
      <c r="A11" s="24">
        <v>1</v>
      </c>
      <c r="B11" s="31">
        <v>32.5</v>
      </c>
      <c r="C11" s="9">
        <v>73</v>
      </c>
      <c r="D11" s="23">
        <f t="shared" ref="D11:D39" si="0">B11*C11/1000</f>
        <v>2.3725000000000001</v>
      </c>
      <c r="E11" s="33">
        <v>12.9</v>
      </c>
      <c r="F11" s="34">
        <v>41</v>
      </c>
      <c r="G11" s="35">
        <f t="shared" ref="G11:G39" si="1">E11*F11/1000</f>
        <v>0.52889999999999993</v>
      </c>
      <c r="H11" s="31">
        <v>26.5</v>
      </c>
      <c r="I11" s="9">
        <v>59</v>
      </c>
      <c r="J11" s="23">
        <f t="shared" ref="J11:J39" si="2">H11*I11/1000</f>
        <v>1.5634999999999999</v>
      </c>
      <c r="K11" s="31">
        <v>38.4</v>
      </c>
      <c r="L11" s="9">
        <v>86</v>
      </c>
      <c r="M11" s="23">
        <f t="shared" ref="M11:M39" si="3">K11*L11/1000</f>
        <v>3.3024</v>
      </c>
    </row>
    <row r="12" spans="1:22" ht="13.5" thickBot="1" x14ac:dyDescent="0.25">
      <c r="A12" s="24">
        <v>2</v>
      </c>
      <c r="B12" s="33">
        <v>27.1</v>
      </c>
      <c r="C12" s="34">
        <v>88</v>
      </c>
      <c r="D12" s="35">
        <f t="shared" si="0"/>
        <v>2.3848000000000003</v>
      </c>
      <c r="E12" s="32">
        <v>11</v>
      </c>
      <c r="F12" s="10">
        <v>46</v>
      </c>
      <c r="G12" s="25">
        <f t="shared" si="1"/>
        <v>0.50600000000000001</v>
      </c>
      <c r="H12" s="33">
        <v>22</v>
      </c>
      <c r="I12" s="34">
        <v>71</v>
      </c>
      <c r="J12" s="35">
        <f t="shared" si="2"/>
        <v>1.5620000000000001</v>
      </c>
      <c r="K12" s="33">
        <v>32.1</v>
      </c>
      <c r="L12" s="34">
        <v>103</v>
      </c>
      <c r="M12" s="35">
        <f t="shared" si="3"/>
        <v>3.3063000000000002</v>
      </c>
    </row>
    <row r="13" spans="1:22" x14ac:dyDescent="0.2">
      <c r="A13" s="24">
        <v>3</v>
      </c>
      <c r="B13" s="32">
        <v>23.4</v>
      </c>
      <c r="C13" s="10">
        <v>99</v>
      </c>
      <c r="D13" s="25">
        <f t="shared" si="0"/>
        <v>2.3165999999999998</v>
      </c>
      <c r="E13" s="12">
        <v>9.6999999999999993</v>
      </c>
      <c r="F13" s="2">
        <v>50</v>
      </c>
      <c r="G13" s="22">
        <f t="shared" si="1"/>
        <v>0.48499999999999993</v>
      </c>
      <c r="H13" s="32">
        <v>18.8</v>
      </c>
      <c r="I13" s="10">
        <v>79</v>
      </c>
      <c r="J13" s="25">
        <f t="shared" si="2"/>
        <v>1.4852000000000001</v>
      </c>
      <c r="K13" s="32">
        <v>27.5</v>
      </c>
      <c r="L13" s="10">
        <v>117</v>
      </c>
      <c r="M13" s="25">
        <f t="shared" si="3"/>
        <v>3.2174999999999998</v>
      </c>
    </row>
    <row r="14" spans="1:22" x14ac:dyDescent="0.2">
      <c r="A14" s="24">
        <v>4</v>
      </c>
      <c r="B14" s="12">
        <v>20.399999999999999</v>
      </c>
      <c r="C14" s="2">
        <v>107</v>
      </c>
      <c r="D14" s="22">
        <f t="shared" si="0"/>
        <v>2.1827999999999999</v>
      </c>
      <c r="E14" s="12">
        <v>8.5</v>
      </c>
      <c r="F14" s="2">
        <v>53</v>
      </c>
      <c r="G14" s="22">
        <f t="shared" si="1"/>
        <v>0.45050000000000001</v>
      </c>
      <c r="H14" s="12">
        <v>16.399999999999999</v>
      </c>
      <c r="I14" s="2">
        <v>85</v>
      </c>
      <c r="J14" s="22">
        <f t="shared" si="2"/>
        <v>1.3939999999999997</v>
      </c>
      <c r="K14" s="12">
        <v>24</v>
      </c>
      <c r="L14" s="2">
        <v>125</v>
      </c>
      <c r="M14" s="22">
        <f t="shared" si="3"/>
        <v>3</v>
      </c>
    </row>
    <row r="15" spans="1:22" x14ac:dyDescent="0.2">
      <c r="A15" s="24">
        <v>5</v>
      </c>
      <c r="B15" s="12">
        <v>18.100000000000001</v>
      </c>
      <c r="C15" s="2">
        <v>113</v>
      </c>
      <c r="D15" s="22">
        <f t="shared" si="0"/>
        <v>2.0453000000000001</v>
      </c>
      <c r="E15" s="12">
        <v>7.9</v>
      </c>
      <c r="F15" s="2">
        <v>58</v>
      </c>
      <c r="G15" s="22">
        <f t="shared" si="1"/>
        <v>0.45820000000000005</v>
      </c>
      <c r="H15" s="12">
        <v>14.5</v>
      </c>
      <c r="I15" s="2">
        <v>90</v>
      </c>
      <c r="J15" s="22">
        <f t="shared" si="2"/>
        <v>1.3049999999999999</v>
      </c>
      <c r="K15" s="12">
        <v>21.4</v>
      </c>
      <c r="L15" s="2">
        <v>133</v>
      </c>
      <c r="M15" s="22">
        <f t="shared" si="3"/>
        <v>2.8461999999999996</v>
      </c>
    </row>
    <row r="16" spans="1:22" x14ac:dyDescent="0.2">
      <c r="A16" s="24">
        <v>6</v>
      </c>
      <c r="B16" s="12">
        <v>16.3</v>
      </c>
      <c r="C16" s="2">
        <v>118</v>
      </c>
      <c r="D16" s="22">
        <f t="shared" si="0"/>
        <v>1.9234</v>
      </c>
      <c r="E16" s="12">
        <v>7.7</v>
      </c>
      <c r="F16" s="2">
        <v>59</v>
      </c>
      <c r="G16" s="22">
        <f t="shared" si="1"/>
        <v>0.45430000000000004</v>
      </c>
      <c r="H16" s="12">
        <v>13.1</v>
      </c>
      <c r="I16" s="2">
        <v>95</v>
      </c>
      <c r="J16" s="22">
        <f t="shared" si="2"/>
        <v>1.2444999999999999</v>
      </c>
      <c r="K16" s="12">
        <v>19.2</v>
      </c>
      <c r="L16" s="2">
        <v>139</v>
      </c>
      <c r="M16" s="22">
        <f t="shared" si="3"/>
        <v>2.6687999999999996</v>
      </c>
    </row>
    <row r="17" spans="1:13" x14ac:dyDescent="0.2">
      <c r="A17" s="24">
        <v>7</v>
      </c>
      <c r="B17" s="12">
        <v>14.9</v>
      </c>
      <c r="C17" s="2">
        <v>122</v>
      </c>
      <c r="D17" s="22">
        <f t="shared" si="0"/>
        <v>1.8177999999999999</v>
      </c>
      <c r="E17" s="12">
        <v>7.4</v>
      </c>
      <c r="F17" s="2">
        <v>61</v>
      </c>
      <c r="G17" s="22">
        <f t="shared" si="1"/>
        <v>0.45140000000000002</v>
      </c>
      <c r="H17" s="12">
        <v>11.9</v>
      </c>
      <c r="I17" s="2">
        <v>98</v>
      </c>
      <c r="J17" s="22">
        <f t="shared" si="2"/>
        <v>1.1662000000000001</v>
      </c>
      <c r="K17" s="12">
        <v>17.5</v>
      </c>
      <c r="L17" s="2">
        <v>144</v>
      </c>
      <c r="M17" s="22">
        <f t="shared" si="3"/>
        <v>2.52</v>
      </c>
    </row>
    <row r="18" spans="1:13" x14ac:dyDescent="0.2">
      <c r="A18" s="24">
        <v>8</v>
      </c>
      <c r="B18" s="12">
        <v>13.6</v>
      </c>
      <c r="C18" s="2">
        <v>126</v>
      </c>
      <c r="D18" s="22">
        <f t="shared" si="0"/>
        <v>1.7136</v>
      </c>
      <c r="E18" s="12">
        <v>6.8</v>
      </c>
      <c r="F18" s="2">
        <v>62</v>
      </c>
      <c r="G18" s="22">
        <f t="shared" si="1"/>
        <v>0.42159999999999997</v>
      </c>
      <c r="H18" s="12">
        <v>10.9</v>
      </c>
      <c r="I18" s="2">
        <v>100</v>
      </c>
      <c r="J18" s="22">
        <f t="shared" si="2"/>
        <v>1.0900000000000001</v>
      </c>
      <c r="K18" s="12">
        <v>16</v>
      </c>
      <c r="L18" s="2">
        <v>148</v>
      </c>
      <c r="M18" s="22">
        <f t="shared" si="3"/>
        <v>2.3679999999999999</v>
      </c>
    </row>
    <row r="19" spans="1:13" x14ac:dyDescent="0.2">
      <c r="A19" s="24">
        <v>9</v>
      </c>
      <c r="B19" s="12">
        <v>12.5</v>
      </c>
      <c r="C19" s="2">
        <v>128</v>
      </c>
      <c r="D19" s="22">
        <f t="shared" si="0"/>
        <v>1.6</v>
      </c>
      <c r="E19" s="12">
        <v>6.2</v>
      </c>
      <c r="F19" s="2">
        <v>64</v>
      </c>
      <c r="G19" s="22">
        <f t="shared" si="1"/>
        <v>0.39679999999999999</v>
      </c>
      <c r="H19" s="12">
        <v>10</v>
      </c>
      <c r="I19" s="2">
        <v>102</v>
      </c>
      <c r="J19" s="22">
        <f t="shared" si="2"/>
        <v>1.02</v>
      </c>
      <c r="K19" s="12">
        <v>14.8</v>
      </c>
      <c r="L19" s="2">
        <v>151</v>
      </c>
      <c r="M19" s="22">
        <f t="shared" si="3"/>
        <v>2.2348000000000003</v>
      </c>
    </row>
    <row r="20" spans="1:13" x14ac:dyDescent="0.2">
      <c r="A20" s="24">
        <v>10</v>
      </c>
      <c r="B20" s="12">
        <v>11.6</v>
      </c>
      <c r="C20" s="2">
        <v>130</v>
      </c>
      <c r="D20" s="22">
        <f t="shared" si="0"/>
        <v>1.508</v>
      </c>
      <c r="E20" s="12">
        <v>5.8</v>
      </c>
      <c r="F20" s="2">
        <v>65</v>
      </c>
      <c r="G20" s="22">
        <f t="shared" si="1"/>
        <v>0.377</v>
      </c>
      <c r="H20" s="12">
        <v>9.3000000000000007</v>
      </c>
      <c r="I20" s="2">
        <v>104</v>
      </c>
      <c r="J20" s="22">
        <f t="shared" si="2"/>
        <v>0.96720000000000006</v>
      </c>
      <c r="K20" s="12">
        <v>13.7</v>
      </c>
      <c r="L20" s="2">
        <v>154</v>
      </c>
      <c r="M20" s="22">
        <f t="shared" si="3"/>
        <v>2.1097999999999999</v>
      </c>
    </row>
    <row r="21" spans="1:13" x14ac:dyDescent="0.2">
      <c r="A21" s="24">
        <v>20</v>
      </c>
      <c r="B21" s="12">
        <v>6.7</v>
      </c>
      <c r="C21" s="2">
        <v>143</v>
      </c>
      <c r="D21" s="22">
        <f t="shared" si="0"/>
        <v>0.95810000000000006</v>
      </c>
      <c r="E21" s="12">
        <v>3.4</v>
      </c>
      <c r="F21" s="2">
        <v>72</v>
      </c>
      <c r="G21" s="22">
        <f t="shared" si="1"/>
        <v>0.24479999999999999</v>
      </c>
      <c r="H21" s="12">
        <v>5.3</v>
      </c>
      <c r="I21" s="2">
        <v>113</v>
      </c>
      <c r="J21" s="22">
        <f t="shared" si="2"/>
        <v>0.59889999999999999</v>
      </c>
      <c r="K21" s="12">
        <v>7.9</v>
      </c>
      <c r="L21" s="2">
        <v>169</v>
      </c>
      <c r="M21" s="22">
        <f t="shared" si="3"/>
        <v>1.3351000000000002</v>
      </c>
    </row>
    <row r="22" spans="1:13" x14ac:dyDescent="0.2">
      <c r="A22" s="24">
        <v>30</v>
      </c>
      <c r="B22" s="12">
        <v>4.7</v>
      </c>
      <c r="C22" s="2">
        <v>148</v>
      </c>
      <c r="D22" s="22">
        <f t="shared" si="0"/>
        <v>0.6956</v>
      </c>
      <c r="E22" s="12">
        <v>2.4</v>
      </c>
      <c r="F22" s="2">
        <v>74</v>
      </c>
      <c r="G22" s="22">
        <f t="shared" si="1"/>
        <v>0.17760000000000001</v>
      </c>
      <c r="H22" s="12">
        <v>3.7</v>
      </c>
      <c r="I22" s="2">
        <v>117</v>
      </c>
      <c r="J22" s="22">
        <f t="shared" si="2"/>
        <v>0.43290000000000001</v>
      </c>
      <c r="K22" s="12">
        <v>5.6</v>
      </c>
      <c r="L22" s="2">
        <v>175</v>
      </c>
      <c r="M22" s="22">
        <f t="shared" si="3"/>
        <v>0.97999999999999987</v>
      </c>
    </row>
    <row r="23" spans="1:13" x14ac:dyDescent="0.2">
      <c r="A23" s="24">
        <v>40</v>
      </c>
      <c r="B23" s="12">
        <v>3.6</v>
      </c>
      <c r="C23" s="2">
        <v>151</v>
      </c>
      <c r="D23" s="22">
        <f t="shared" si="0"/>
        <v>0.54359999999999997</v>
      </c>
      <c r="E23" s="12">
        <v>1.8</v>
      </c>
      <c r="F23" s="2">
        <v>76</v>
      </c>
      <c r="G23" s="22">
        <f t="shared" si="1"/>
        <v>0.1368</v>
      </c>
      <c r="H23" s="12">
        <v>2.9</v>
      </c>
      <c r="I23" s="2">
        <v>119</v>
      </c>
      <c r="J23" s="22">
        <f t="shared" si="2"/>
        <v>0.34509999999999996</v>
      </c>
      <c r="K23" s="12">
        <v>4.3</v>
      </c>
      <c r="L23" s="2">
        <v>179</v>
      </c>
      <c r="M23" s="22">
        <f t="shared" si="3"/>
        <v>0.76969999999999994</v>
      </c>
    </row>
    <row r="24" spans="1:13" x14ac:dyDescent="0.2">
      <c r="A24" s="24">
        <v>50</v>
      </c>
      <c r="B24" s="12">
        <v>3</v>
      </c>
      <c r="C24" s="2">
        <v>153</v>
      </c>
      <c r="D24" s="22">
        <f t="shared" si="0"/>
        <v>0.45900000000000002</v>
      </c>
      <c r="E24" s="12">
        <v>1.5</v>
      </c>
      <c r="F24" s="2">
        <v>77</v>
      </c>
      <c r="G24" s="22">
        <f t="shared" si="1"/>
        <v>0.11550000000000001</v>
      </c>
      <c r="H24" s="12">
        <v>2.2999999999999998</v>
      </c>
      <c r="I24" s="2">
        <v>121</v>
      </c>
      <c r="J24" s="22">
        <f t="shared" si="2"/>
        <v>0.27829999999999994</v>
      </c>
      <c r="K24" s="12">
        <v>3.5</v>
      </c>
      <c r="L24" s="2">
        <v>181</v>
      </c>
      <c r="M24" s="22">
        <f t="shared" si="3"/>
        <v>0.63349999999999995</v>
      </c>
    </row>
    <row r="25" spans="1:13" x14ac:dyDescent="0.2">
      <c r="A25" s="24">
        <v>60</v>
      </c>
      <c r="B25" s="12">
        <v>2.5</v>
      </c>
      <c r="C25" s="2">
        <v>154</v>
      </c>
      <c r="D25" s="22">
        <f t="shared" si="0"/>
        <v>0.38500000000000001</v>
      </c>
      <c r="E25" s="12">
        <v>1.2</v>
      </c>
      <c r="F25" s="2">
        <v>78</v>
      </c>
      <c r="G25" s="22">
        <f t="shared" si="1"/>
        <v>9.3599999999999989E-2</v>
      </c>
      <c r="H25" s="12">
        <v>2</v>
      </c>
      <c r="I25" s="2">
        <v>122</v>
      </c>
      <c r="J25" s="22">
        <f t="shared" si="2"/>
        <v>0.24399999999999999</v>
      </c>
      <c r="K25" s="12">
        <v>3</v>
      </c>
      <c r="L25" s="2">
        <v>182</v>
      </c>
      <c r="M25" s="22">
        <f t="shared" si="3"/>
        <v>0.54600000000000004</v>
      </c>
    </row>
    <row r="26" spans="1:13" x14ac:dyDescent="0.2">
      <c r="A26" s="24">
        <v>70</v>
      </c>
      <c r="B26" s="12">
        <v>2.2000000000000002</v>
      </c>
      <c r="C26" s="2">
        <v>155</v>
      </c>
      <c r="D26" s="22">
        <f t="shared" si="0"/>
        <v>0.34100000000000003</v>
      </c>
      <c r="E26" s="12">
        <v>1.1000000000000001</v>
      </c>
      <c r="F26" s="2">
        <v>78</v>
      </c>
      <c r="G26" s="22">
        <f t="shared" si="1"/>
        <v>8.5800000000000015E-2</v>
      </c>
      <c r="H26" s="12">
        <v>1.7</v>
      </c>
      <c r="I26" s="2">
        <v>123</v>
      </c>
      <c r="J26" s="22">
        <f t="shared" si="2"/>
        <v>0.20910000000000001</v>
      </c>
      <c r="K26" s="12">
        <v>2.5</v>
      </c>
      <c r="L26" s="2">
        <v>184</v>
      </c>
      <c r="M26" s="22">
        <f t="shared" si="3"/>
        <v>0.46</v>
      </c>
    </row>
    <row r="27" spans="1:13" x14ac:dyDescent="0.2">
      <c r="A27" s="24">
        <v>80</v>
      </c>
      <c r="B27" s="12">
        <v>1.9</v>
      </c>
      <c r="C27" s="2">
        <v>156</v>
      </c>
      <c r="D27" s="22">
        <f t="shared" si="0"/>
        <v>0.2964</v>
      </c>
      <c r="E27" s="12">
        <v>0.9</v>
      </c>
      <c r="F27" s="2">
        <v>78</v>
      </c>
      <c r="G27" s="22">
        <f t="shared" si="1"/>
        <v>7.0199999999999999E-2</v>
      </c>
      <c r="H27" s="12">
        <v>1.5</v>
      </c>
      <c r="I27" s="2">
        <v>123</v>
      </c>
      <c r="J27" s="22">
        <f t="shared" si="2"/>
        <v>0.1845</v>
      </c>
      <c r="K27" s="12">
        <v>2.2999999999999998</v>
      </c>
      <c r="L27" s="2">
        <v>185</v>
      </c>
      <c r="M27" s="22">
        <f t="shared" si="3"/>
        <v>0.42549999999999993</v>
      </c>
    </row>
    <row r="28" spans="1:13" x14ac:dyDescent="0.2">
      <c r="A28" s="24">
        <v>90</v>
      </c>
      <c r="B28" s="12">
        <v>1.7</v>
      </c>
      <c r="C28" s="2">
        <v>156</v>
      </c>
      <c r="D28" s="22">
        <f t="shared" si="0"/>
        <v>0.26519999999999999</v>
      </c>
      <c r="E28" s="12">
        <v>0.8</v>
      </c>
      <c r="F28" s="2">
        <v>78</v>
      </c>
      <c r="G28" s="22">
        <f t="shared" si="1"/>
        <v>6.2400000000000004E-2</v>
      </c>
      <c r="H28" s="12">
        <v>1.3</v>
      </c>
      <c r="I28" s="2">
        <v>124</v>
      </c>
      <c r="J28" s="22">
        <f t="shared" si="2"/>
        <v>0.16120000000000001</v>
      </c>
      <c r="K28" s="12">
        <v>2</v>
      </c>
      <c r="L28" s="2">
        <v>186</v>
      </c>
      <c r="M28" s="22">
        <f t="shared" si="3"/>
        <v>0.372</v>
      </c>
    </row>
    <row r="29" spans="1:13" x14ac:dyDescent="0.2">
      <c r="A29" s="24">
        <v>100</v>
      </c>
      <c r="B29" s="12">
        <v>1.5</v>
      </c>
      <c r="C29" s="2">
        <v>157</v>
      </c>
      <c r="D29" s="22">
        <f t="shared" si="0"/>
        <v>0.23549999999999999</v>
      </c>
      <c r="E29" s="12">
        <v>0.7</v>
      </c>
      <c r="F29" s="2">
        <v>78</v>
      </c>
      <c r="G29" s="22">
        <f t="shared" si="1"/>
        <v>5.4599999999999996E-2</v>
      </c>
      <c r="H29" s="12">
        <v>1.2</v>
      </c>
      <c r="I29" s="2">
        <v>124</v>
      </c>
      <c r="J29" s="22">
        <f t="shared" si="2"/>
        <v>0.14879999999999999</v>
      </c>
      <c r="K29" s="12">
        <v>1.8</v>
      </c>
      <c r="L29" s="2">
        <v>186</v>
      </c>
      <c r="M29" s="22">
        <f t="shared" si="3"/>
        <v>0.33479999999999999</v>
      </c>
    </row>
    <row r="30" spans="1:13" x14ac:dyDescent="0.2">
      <c r="A30" s="24">
        <v>200</v>
      </c>
      <c r="B30" s="12">
        <v>0.8</v>
      </c>
      <c r="C30" s="2">
        <v>159</v>
      </c>
      <c r="D30" s="22">
        <f t="shared" si="0"/>
        <v>0.12720000000000001</v>
      </c>
      <c r="E30" s="12">
        <v>0.4</v>
      </c>
      <c r="F30" s="2">
        <v>79</v>
      </c>
      <c r="G30" s="22">
        <f t="shared" si="1"/>
        <v>3.1600000000000003E-2</v>
      </c>
      <c r="H30" s="12">
        <v>0.6</v>
      </c>
      <c r="I30" s="2">
        <v>127</v>
      </c>
      <c r="J30" s="22">
        <f t="shared" si="2"/>
        <v>7.6200000000000004E-2</v>
      </c>
      <c r="K30" s="12">
        <v>0.9</v>
      </c>
      <c r="L30" s="2">
        <v>188</v>
      </c>
      <c r="M30" s="22">
        <f t="shared" si="3"/>
        <v>0.16920000000000002</v>
      </c>
    </row>
    <row r="31" spans="1:13" x14ac:dyDescent="0.2">
      <c r="A31" s="24">
        <v>300</v>
      </c>
      <c r="B31" s="12">
        <v>0.5</v>
      </c>
      <c r="C31" s="2">
        <v>160</v>
      </c>
      <c r="D31" s="22">
        <f t="shared" si="0"/>
        <v>0.08</v>
      </c>
      <c r="E31" s="12">
        <v>0.2</v>
      </c>
      <c r="F31" s="2">
        <v>80</v>
      </c>
      <c r="G31" s="22">
        <f t="shared" si="1"/>
        <v>1.6E-2</v>
      </c>
      <c r="H31" s="12">
        <v>0.4</v>
      </c>
      <c r="I31" s="2">
        <v>127</v>
      </c>
      <c r="J31" s="22">
        <f t="shared" si="2"/>
        <v>5.0800000000000005E-2</v>
      </c>
      <c r="K31" s="12">
        <v>0.6</v>
      </c>
      <c r="L31" s="2">
        <v>189</v>
      </c>
      <c r="M31" s="22">
        <f t="shared" si="3"/>
        <v>0.11339999999999999</v>
      </c>
    </row>
    <row r="32" spans="1:13" x14ac:dyDescent="0.2">
      <c r="A32" s="24">
        <v>400</v>
      </c>
      <c r="B32" s="12">
        <v>0.4</v>
      </c>
      <c r="C32" s="2">
        <v>161</v>
      </c>
      <c r="D32" s="22">
        <f t="shared" si="0"/>
        <v>6.4399999999999999E-2</v>
      </c>
      <c r="E32" s="12">
        <v>0.2</v>
      </c>
      <c r="F32" s="2">
        <v>80</v>
      </c>
      <c r="G32" s="22">
        <f t="shared" si="1"/>
        <v>1.6E-2</v>
      </c>
      <c r="H32" s="12">
        <v>0.3</v>
      </c>
      <c r="I32" s="2">
        <v>128</v>
      </c>
      <c r="J32" s="22">
        <f t="shared" si="2"/>
        <v>3.8399999999999997E-2</v>
      </c>
      <c r="K32" s="12">
        <v>0.4</v>
      </c>
      <c r="L32" s="2">
        <v>190</v>
      </c>
      <c r="M32" s="22">
        <f t="shared" si="3"/>
        <v>7.5999999999999998E-2</v>
      </c>
    </row>
    <row r="33" spans="1:13" x14ac:dyDescent="0.2">
      <c r="A33" s="24">
        <v>500</v>
      </c>
      <c r="B33" s="12">
        <v>0.3</v>
      </c>
      <c r="C33" s="2">
        <v>162</v>
      </c>
      <c r="D33" s="22">
        <f t="shared" si="0"/>
        <v>4.8600000000000004E-2</v>
      </c>
      <c r="E33" s="12">
        <v>0.1</v>
      </c>
      <c r="F33" s="2">
        <v>80</v>
      </c>
      <c r="G33" s="22">
        <f t="shared" si="1"/>
        <v>8.0000000000000002E-3</v>
      </c>
      <c r="H33" s="12">
        <v>0.2</v>
      </c>
      <c r="I33" s="2">
        <v>128</v>
      </c>
      <c r="J33" s="22">
        <f t="shared" si="2"/>
        <v>2.5600000000000001E-2</v>
      </c>
      <c r="K33" s="12">
        <v>0.3</v>
      </c>
      <c r="L33" s="2">
        <v>190</v>
      </c>
      <c r="M33" s="22">
        <f t="shared" si="3"/>
        <v>5.7000000000000002E-2</v>
      </c>
    </row>
    <row r="34" spans="1:13" x14ac:dyDescent="0.2">
      <c r="A34" s="24">
        <v>600</v>
      </c>
      <c r="B34" s="12">
        <v>0.2</v>
      </c>
      <c r="C34" s="2">
        <v>163</v>
      </c>
      <c r="D34" s="22">
        <f t="shared" si="0"/>
        <v>3.2600000000000004E-2</v>
      </c>
      <c r="E34" s="12">
        <v>0.1</v>
      </c>
      <c r="F34" s="2">
        <v>80</v>
      </c>
      <c r="G34" s="22">
        <f t="shared" si="1"/>
        <v>8.0000000000000002E-3</v>
      </c>
      <c r="H34" s="12">
        <v>0.2</v>
      </c>
      <c r="I34" s="2">
        <v>128</v>
      </c>
      <c r="J34" s="22">
        <f t="shared" si="2"/>
        <v>2.5600000000000001E-2</v>
      </c>
      <c r="K34" s="12">
        <v>0.3</v>
      </c>
      <c r="L34" s="2">
        <v>190</v>
      </c>
      <c r="M34" s="22">
        <f t="shared" si="3"/>
        <v>5.7000000000000002E-2</v>
      </c>
    </row>
    <row r="35" spans="1:13" x14ac:dyDescent="0.2">
      <c r="A35" s="24">
        <v>700</v>
      </c>
      <c r="B35" s="12">
        <v>0.2</v>
      </c>
      <c r="C35" s="2">
        <v>164</v>
      </c>
      <c r="D35" s="22">
        <f t="shared" si="0"/>
        <v>3.2800000000000003E-2</v>
      </c>
      <c r="E35" s="12">
        <v>0.1</v>
      </c>
      <c r="F35" s="2">
        <v>80</v>
      </c>
      <c r="G35" s="22">
        <f t="shared" si="1"/>
        <v>8.0000000000000002E-3</v>
      </c>
      <c r="H35" s="12">
        <v>0.1</v>
      </c>
      <c r="I35" s="2">
        <v>128</v>
      </c>
      <c r="J35" s="22">
        <f t="shared" si="2"/>
        <v>1.2800000000000001E-2</v>
      </c>
      <c r="K35" s="12">
        <v>0.3</v>
      </c>
      <c r="L35" s="2">
        <v>190</v>
      </c>
      <c r="M35" s="22">
        <f t="shared" si="3"/>
        <v>5.7000000000000002E-2</v>
      </c>
    </row>
    <row r="36" spans="1:13" x14ac:dyDescent="0.2">
      <c r="A36" s="24">
        <v>800</v>
      </c>
      <c r="B36" s="12">
        <v>0.2</v>
      </c>
      <c r="C36" s="2">
        <v>165</v>
      </c>
      <c r="D36" s="22">
        <f t="shared" si="0"/>
        <v>3.3000000000000002E-2</v>
      </c>
      <c r="E36" s="12">
        <v>0.1</v>
      </c>
      <c r="F36" s="2">
        <v>80</v>
      </c>
      <c r="G36" s="22">
        <f t="shared" si="1"/>
        <v>8.0000000000000002E-3</v>
      </c>
      <c r="H36" s="12">
        <v>0.1</v>
      </c>
      <c r="I36" s="2">
        <v>128</v>
      </c>
      <c r="J36" s="22">
        <f t="shared" si="2"/>
        <v>1.2800000000000001E-2</v>
      </c>
      <c r="K36" s="12">
        <v>0.2</v>
      </c>
      <c r="L36" s="2">
        <v>190</v>
      </c>
      <c r="M36" s="22">
        <f t="shared" si="3"/>
        <v>3.7999999999999999E-2</v>
      </c>
    </row>
    <row r="37" spans="1:13" x14ac:dyDescent="0.2">
      <c r="A37" s="24">
        <v>900</v>
      </c>
      <c r="B37" s="12">
        <v>0.1</v>
      </c>
      <c r="C37" s="2">
        <v>166</v>
      </c>
      <c r="D37" s="22">
        <f t="shared" si="0"/>
        <v>1.66E-2</v>
      </c>
      <c r="E37" s="12">
        <v>0.1</v>
      </c>
      <c r="F37" s="2">
        <v>80</v>
      </c>
      <c r="G37" s="22">
        <f t="shared" si="1"/>
        <v>8.0000000000000002E-3</v>
      </c>
      <c r="H37" s="12">
        <v>0.1</v>
      </c>
      <c r="I37" s="2">
        <v>128</v>
      </c>
      <c r="J37" s="22">
        <f t="shared" si="2"/>
        <v>1.2800000000000001E-2</v>
      </c>
      <c r="K37" s="12">
        <v>0.2</v>
      </c>
      <c r="L37" s="2">
        <v>190</v>
      </c>
      <c r="M37" s="22">
        <f t="shared" si="3"/>
        <v>3.7999999999999999E-2</v>
      </c>
    </row>
    <row r="38" spans="1:13" x14ac:dyDescent="0.2">
      <c r="A38" s="24">
        <v>1000</v>
      </c>
      <c r="B38" s="12">
        <v>0.1</v>
      </c>
      <c r="C38" s="2">
        <v>167</v>
      </c>
      <c r="D38" s="22">
        <f t="shared" si="0"/>
        <v>1.67E-2</v>
      </c>
      <c r="E38" s="12">
        <v>0.1</v>
      </c>
      <c r="F38" s="2">
        <v>80</v>
      </c>
      <c r="G38" s="22">
        <f t="shared" si="1"/>
        <v>8.0000000000000002E-3</v>
      </c>
      <c r="H38" s="12">
        <v>0.1</v>
      </c>
      <c r="I38" s="2">
        <v>128</v>
      </c>
      <c r="J38" s="22">
        <f t="shared" si="2"/>
        <v>1.2800000000000001E-2</v>
      </c>
      <c r="K38" s="12">
        <v>0.1</v>
      </c>
      <c r="L38" s="2">
        <v>190</v>
      </c>
      <c r="M38" s="22">
        <f t="shared" si="3"/>
        <v>1.9E-2</v>
      </c>
    </row>
    <row r="39" spans="1:13" ht="13.5" thickBot="1" x14ac:dyDescent="0.25">
      <c r="A39" s="30" t="s">
        <v>1</v>
      </c>
      <c r="B39" s="18">
        <v>0</v>
      </c>
      <c r="C39" s="14">
        <v>159</v>
      </c>
      <c r="D39" s="26">
        <f t="shared" si="0"/>
        <v>0</v>
      </c>
      <c r="E39" s="18">
        <v>0</v>
      </c>
      <c r="F39" s="14">
        <v>75</v>
      </c>
      <c r="G39" s="26">
        <f t="shared" si="1"/>
        <v>0</v>
      </c>
      <c r="H39" s="18">
        <v>0</v>
      </c>
      <c r="I39" s="14">
        <v>125</v>
      </c>
      <c r="J39" s="26">
        <f t="shared" si="2"/>
        <v>0</v>
      </c>
      <c r="K39" s="18">
        <v>0</v>
      </c>
      <c r="L39" s="14">
        <v>189</v>
      </c>
      <c r="M39" s="26">
        <f t="shared" si="3"/>
        <v>0</v>
      </c>
    </row>
    <row r="40" spans="1:13" hidden="1" x14ac:dyDescent="0.2">
      <c r="A40" s="8" t="s">
        <v>6</v>
      </c>
      <c r="B40" s="6"/>
      <c r="C40" s="6"/>
      <c r="D40" s="7">
        <f>MAX(D10:D39)</f>
        <v>2.3848000000000003</v>
      </c>
      <c r="E40" s="6"/>
      <c r="F40" s="6"/>
      <c r="G40" s="7">
        <f>MAX(G10:G39)</f>
        <v>0.52889999999999993</v>
      </c>
      <c r="H40" s="6"/>
      <c r="I40" s="6"/>
      <c r="J40" s="7">
        <f>MAX(J10:J39)</f>
        <v>1.5634999999999999</v>
      </c>
      <c r="K40" s="6"/>
      <c r="L40" s="6"/>
      <c r="M40" s="7">
        <f>MAX(M10:M39)</f>
        <v>3.3063000000000002</v>
      </c>
    </row>
    <row r="41" spans="1:13" ht="13.5" thickBot="1" x14ac:dyDescent="0.25"/>
    <row r="42" spans="1:13" ht="13.5" thickBot="1" x14ac:dyDescent="0.25">
      <c r="A42" s="11"/>
      <c r="B42" s="69" t="s">
        <v>2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70"/>
    </row>
    <row r="43" spans="1:13" x14ac:dyDescent="0.2">
      <c r="A43" s="24"/>
      <c r="B43" s="67" t="s">
        <v>17</v>
      </c>
      <c r="C43" s="71"/>
      <c r="D43" s="68"/>
      <c r="E43" s="67" t="s">
        <v>18</v>
      </c>
      <c r="F43" s="71"/>
      <c r="G43" s="68"/>
      <c r="H43" s="67" t="s">
        <v>5</v>
      </c>
      <c r="I43" s="71"/>
      <c r="J43" s="68"/>
      <c r="K43" s="67" t="s">
        <v>19</v>
      </c>
      <c r="L43" s="71"/>
      <c r="M43" s="68"/>
    </row>
    <row r="44" spans="1:13" ht="13.5" thickBot="1" x14ac:dyDescent="0.25">
      <c r="A44" s="28" t="s">
        <v>0</v>
      </c>
      <c r="B44" s="13" t="s">
        <v>7</v>
      </c>
      <c r="C44" s="16" t="s">
        <v>8</v>
      </c>
      <c r="D44" s="39" t="s">
        <v>9</v>
      </c>
      <c r="E44" s="13" t="s">
        <v>7</v>
      </c>
      <c r="F44" s="16" t="s">
        <v>8</v>
      </c>
      <c r="G44" s="39" t="s">
        <v>9</v>
      </c>
      <c r="H44" s="13" t="s">
        <v>7</v>
      </c>
      <c r="I44" s="16" t="s">
        <v>8</v>
      </c>
      <c r="J44" s="39" t="s">
        <v>9</v>
      </c>
      <c r="K44" s="13" t="s">
        <v>7</v>
      </c>
      <c r="L44" s="16" t="s">
        <v>8</v>
      </c>
      <c r="M44" s="39" t="s">
        <v>9</v>
      </c>
    </row>
    <row r="45" spans="1:13" x14ac:dyDescent="0.2">
      <c r="A45" s="29">
        <v>0</v>
      </c>
      <c r="B45" s="19">
        <v>60.1</v>
      </c>
      <c r="C45" s="20">
        <v>0</v>
      </c>
      <c r="D45" s="21">
        <f>B45*C45/1000</f>
        <v>0</v>
      </c>
      <c r="E45" s="15">
        <v>31.3</v>
      </c>
      <c r="F45" s="20">
        <v>0</v>
      </c>
      <c r="G45" s="21">
        <f>E45*F45/1000</f>
        <v>0</v>
      </c>
      <c r="H45" s="15">
        <v>47.9</v>
      </c>
      <c r="I45" s="20">
        <v>0</v>
      </c>
      <c r="J45" s="21">
        <f>H45*I45/1000</f>
        <v>0</v>
      </c>
      <c r="K45" s="15">
        <v>76</v>
      </c>
      <c r="L45" s="20">
        <v>0</v>
      </c>
      <c r="M45" s="21">
        <f>K45*L45/1000</f>
        <v>0</v>
      </c>
    </row>
    <row r="46" spans="1:13" x14ac:dyDescent="0.2">
      <c r="A46" s="24">
        <v>1</v>
      </c>
      <c r="B46" s="12">
        <v>52.4</v>
      </c>
      <c r="C46" s="2">
        <v>133</v>
      </c>
      <c r="D46" s="22">
        <f t="shared" ref="D46:D74" si="4">B46*C46/1000</f>
        <v>6.9691999999999998</v>
      </c>
      <c r="E46" s="12">
        <v>28.5</v>
      </c>
      <c r="F46" s="2">
        <v>69</v>
      </c>
      <c r="G46" s="22">
        <f t="shared" ref="G46:G74" si="5">E46*F46/1000</f>
        <v>1.9664999999999999</v>
      </c>
      <c r="H46" s="12">
        <v>43.1</v>
      </c>
      <c r="I46" s="2">
        <v>98</v>
      </c>
      <c r="J46" s="22">
        <f t="shared" ref="J46:J74" si="6">H46*I46/1000</f>
        <v>4.2237999999999998</v>
      </c>
      <c r="K46" s="12">
        <v>68.3</v>
      </c>
      <c r="L46" s="2">
        <v>154</v>
      </c>
      <c r="M46" s="22">
        <f t="shared" ref="M46:M74" si="7">K46*L46/1000</f>
        <v>10.518199999999998</v>
      </c>
    </row>
    <row r="47" spans="1:13" ht="13.5" thickBot="1" x14ac:dyDescent="0.25">
      <c r="A47" s="24">
        <v>2</v>
      </c>
      <c r="B47" s="31">
        <v>46.1</v>
      </c>
      <c r="C47" s="9">
        <v>161</v>
      </c>
      <c r="D47" s="23">
        <f t="shared" si="4"/>
        <v>7.4221000000000004</v>
      </c>
      <c r="E47" s="12">
        <v>26.5</v>
      </c>
      <c r="F47" s="2">
        <v>88</v>
      </c>
      <c r="G47" s="22">
        <f t="shared" si="5"/>
        <v>2.3319999999999999</v>
      </c>
      <c r="H47" s="12">
        <v>40.200000000000003</v>
      </c>
      <c r="I47" s="2">
        <v>131</v>
      </c>
      <c r="J47" s="22">
        <f t="shared" si="6"/>
        <v>5.2662000000000004</v>
      </c>
      <c r="K47" s="31">
        <v>62.3</v>
      </c>
      <c r="L47" s="9">
        <v>201</v>
      </c>
      <c r="M47" s="23">
        <f t="shared" si="7"/>
        <v>12.5223</v>
      </c>
    </row>
    <row r="48" spans="1:13" ht="13.5" thickBot="1" x14ac:dyDescent="0.25">
      <c r="A48" s="24">
        <v>3</v>
      </c>
      <c r="B48" s="33">
        <v>40.799999999999997</v>
      </c>
      <c r="C48" s="34">
        <v>182</v>
      </c>
      <c r="D48" s="35">
        <f t="shared" si="4"/>
        <v>7.4255999999999993</v>
      </c>
      <c r="E48" s="12">
        <v>24.3</v>
      </c>
      <c r="F48" s="2">
        <v>105</v>
      </c>
      <c r="G48" s="22">
        <f t="shared" si="5"/>
        <v>2.5514999999999999</v>
      </c>
      <c r="H48" s="12">
        <v>37.700000000000003</v>
      </c>
      <c r="I48" s="2">
        <v>160</v>
      </c>
      <c r="J48" s="22">
        <f t="shared" si="6"/>
        <v>6.032</v>
      </c>
      <c r="K48" s="33">
        <v>56.6</v>
      </c>
      <c r="L48" s="34">
        <v>238</v>
      </c>
      <c r="M48" s="35">
        <f t="shared" si="7"/>
        <v>13.470800000000001</v>
      </c>
    </row>
    <row r="49" spans="1:13" ht="13.5" thickBot="1" x14ac:dyDescent="0.25">
      <c r="A49" s="24">
        <v>4</v>
      </c>
      <c r="B49" s="32">
        <v>36.299999999999997</v>
      </c>
      <c r="C49" s="10">
        <v>192</v>
      </c>
      <c r="D49" s="25">
        <f t="shared" si="4"/>
        <v>6.9695999999999998</v>
      </c>
      <c r="E49" s="12">
        <v>22.5</v>
      </c>
      <c r="F49" s="2">
        <v>119</v>
      </c>
      <c r="G49" s="22">
        <f t="shared" si="5"/>
        <v>2.6775000000000002</v>
      </c>
      <c r="H49" s="31">
        <v>34.799999999999997</v>
      </c>
      <c r="I49" s="9">
        <v>182</v>
      </c>
      <c r="J49" s="23">
        <f t="shared" si="6"/>
        <v>6.3335999999999997</v>
      </c>
      <c r="K49" s="32">
        <v>45</v>
      </c>
      <c r="L49" s="10">
        <v>280</v>
      </c>
      <c r="M49" s="25">
        <f t="shared" si="7"/>
        <v>12.6</v>
      </c>
    </row>
    <row r="50" spans="1:13" ht="13.5" thickBot="1" x14ac:dyDescent="0.25">
      <c r="A50" s="24">
        <v>5</v>
      </c>
      <c r="B50" s="12">
        <v>33.1</v>
      </c>
      <c r="C50" s="2">
        <v>206</v>
      </c>
      <c r="D50" s="22">
        <f t="shared" si="4"/>
        <v>6.8186</v>
      </c>
      <c r="E50" s="31">
        <v>20.7</v>
      </c>
      <c r="F50" s="9">
        <v>131</v>
      </c>
      <c r="G50" s="23">
        <f t="shared" si="5"/>
        <v>2.7117</v>
      </c>
      <c r="H50" s="33">
        <v>32.299999999999997</v>
      </c>
      <c r="I50" s="34">
        <v>201</v>
      </c>
      <c r="J50" s="35">
        <f t="shared" si="6"/>
        <v>6.4922999999999993</v>
      </c>
      <c r="K50" s="12">
        <v>36.5</v>
      </c>
      <c r="L50" s="2">
        <v>300</v>
      </c>
      <c r="M50" s="22">
        <f t="shared" si="7"/>
        <v>10.95</v>
      </c>
    </row>
    <row r="51" spans="1:13" ht="13.5" thickBot="1" x14ac:dyDescent="0.25">
      <c r="A51" s="24">
        <v>6</v>
      </c>
      <c r="B51" s="12">
        <v>30.2</v>
      </c>
      <c r="C51" s="2">
        <v>218</v>
      </c>
      <c r="D51" s="22">
        <f t="shared" si="4"/>
        <v>6.5835999999999997</v>
      </c>
      <c r="E51" s="33">
        <v>19.3</v>
      </c>
      <c r="F51" s="34">
        <v>141</v>
      </c>
      <c r="G51" s="35">
        <f t="shared" si="5"/>
        <v>2.7213000000000003</v>
      </c>
      <c r="H51" s="32">
        <v>30</v>
      </c>
      <c r="I51" s="10">
        <v>216</v>
      </c>
      <c r="J51" s="25">
        <f t="shared" si="6"/>
        <v>6.48</v>
      </c>
      <c r="K51" s="12">
        <v>33.4</v>
      </c>
      <c r="L51" s="2">
        <v>307</v>
      </c>
      <c r="M51" s="22">
        <f t="shared" si="7"/>
        <v>10.2538</v>
      </c>
    </row>
    <row r="52" spans="1:13" x14ac:dyDescent="0.2">
      <c r="A52" s="24">
        <v>7</v>
      </c>
      <c r="B52" s="12">
        <v>27.7</v>
      </c>
      <c r="C52" s="2">
        <v>228</v>
      </c>
      <c r="D52" s="22">
        <f t="shared" si="4"/>
        <v>6.3155999999999999</v>
      </c>
      <c r="E52" s="32">
        <v>18</v>
      </c>
      <c r="F52" s="10">
        <v>149</v>
      </c>
      <c r="G52" s="25">
        <f t="shared" si="5"/>
        <v>2.6819999999999999</v>
      </c>
      <c r="H52" s="12">
        <v>27.9</v>
      </c>
      <c r="I52" s="2">
        <v>229</v>
      </c>
      <c r="J52" s="22">
        <f t="shared" si="6"/>
        <v>6.3890999999999991</v>
      </c>
      <c r="K52" s="12">
        <v>30.6</v>
      </c>
      <c r="L52" s="2">
        <v>313</v>
      </c>
      <c r="M52" s="22">
        <f t="shared" si="7"/>
        <v>9.5778000000000016</v>
      </c>
    </row>
    <row r="53" spans="1:13" x14ac:dyDescent="0.2">
      <c r="A53" s="24">
        <v>8</v>
      </c>
      <c r="B53" s="12">
        <v>25.5</v>
      </c>
      <c r="C53" s="2">
        <v>235</v>
      </c>
      <c r="D53" s="22">
        <f t="shared" si="4"/>
        <v>5.9924999999999997</v>
      </c>
      <c r="E53" s="12">
        <v>16.899999999999999</v>
      </c>
      <c r="F53" s="2">
        <v>157</v>
      </c>
      <c r="G53" s="22">
        <f t="shared" si="5"/>
        <v>2.6532999999999998</v>
      </c>
      <c r="H53" s="12">
        <v>26.1</v>
      </c>
      <c r="I53" s="2">
        <v>240</v>
      </c>
      <c r="J53" s="22">
        <f t="shared" si="6"/>
        <v>6.2640000000000002</v>
      </c>
      <c r="K53" s="12">
        <v>30.3</v>
      </c>
      <c r="L53" s="2">
        <v>318</v>
      </c>
      <c r="M53" s="22">
        <f t="shared" si="7"/>
        <v>9.6353999999999989</v>
      </c>
    </row>
    <row r="54" spans="1:13" x14ac:dyDescent="0.2">
      <c r="A54" s="24">
        <v>9</v>
      </c>
      <c r="B54" s="12">
        <v>23.6</v>
      </c>
      <c r="C54" s="2">
        <v>241</v>
      </c>
      <c r="D54" s="22">
        <f t="shared" si="4"/>
        <v>5.6876000000000007</v>
      </c>
      <c r="E54" s="12">
        <v>15.8</v>
      </c>
      <c r="F54" s="2">
        <v>163</v>
      </c>
      <c r="G54" s="22">
        <f t="shared" si="5"/>
        <v>2.5754000000000001</v>
      </c>
      <c r="H54" s="12">
        <v>24.4</v>
      </c>
      <c r="I54" s="2">
        <v>249</v>
      </c>
      <c r="J54" s="22">
        <f t="shared" si="6"/>
        <v>6.0755999999999997</v>
      </c>
      <c r="K54" s="12">
        <v>29.1</v>
      </c>
      <c r="L54" s="2">
        <v>324</v>
      </c>
      <c r="M54" s="22">
        <f t="shared" si="7"/>
        <v>9.4283999999999999</v>
      </c>
    </row>
    <row r="55" spans="1:13" x14ac:dyDescent="0.2">
      <c r="A55" s="24">
        <v>10</v>
      </c>
      <c r="B55" s="12">
        <v>21.9</v>
      </c>
      <c r="C55" s="2">
        <v>246</v>
      </c>
      <c r="D55" s="22">
        <f t="shared" si="4"/>
        <v>5.3873999999999995</v>
      </c>
      <c r="E55" s="12">
        <v>14.9</v>
      </c>
      <c r="F55" s="2">
        <v>168</v>
      </c>
      <c r="G55" s="22">
        <f t="shared" si="5"/>
        <v>2.5032000000000001</v>
      </c>
      <c r="H55" s="12">
        <v>22.8</v>
      </c>
      <c r="I55" s="2">
        <v>257</v>
      </c>
      <c r="J55" s="22">
        <f t="shared" si="6"/>
        <v>5.8596000000000004</v>
      </c>
      <c r="K55" s="12">
        <v>27.4</v>
      </c>
      <c r="L55" s="2">
        <v>329</v>
      </c>
      <c r="M55" s="22">
        <f t="shared" si="7"/>
        <v>9.0145999999999997</v>
      </c>
    </row>
    <row r="56" spans="1:13" x14ac:dyDescent="0.2">
      <c r="A56" s="24">
        <v>20</v>
      </c>
      <c r="B56" s="12">
        <v>12.8</v>
      </c>
      <c r="C56" s="2">
        <v>272</v>
      </c>
      <c r="D56" s="22">
        <f t="shared" si="4"/>
        <v>3.4816000000000003</v>
      </c>
      <c r="E56" s="12">
        <v>9.4</v>
      </c>
      <c r="F56" s="2">
        <v>201</v>
      </c>
      <c r="G56" s="22">
        <f t="shared" si="5"/>
        <v>1.8894000000000002</v>
      </c>
      <c r="H56" s="12">
        <v>14.1</v>
      </c>
      <c r="I56" s="2">
        <v>300</v>
      </c>
      <c r="J56" s="22">
        <f t="shared" si="6"/>
        <v>4.2300000000000004</v>
      </c>
      <c r="K56" s="12">
        <v>15.8</v>
      </c>
      <c r="L56" s="2">
        <v>335</v>
      </c>
      <c r="M56" s="22">
        <f t="shared" si="7"/>
        <v>5.2930000000000001</v>
      </c>
    </row>
    <row r="57" spans="1:13" x14ac:dyDescent="0.2">
      <c r="A57" s="24">
        <v>30</v>
      </c>
      <c r="B57" s="12">
        <v>9</v>
      </c>
      <c r="C57" s="2">
        <v>282</v>
      </c>
      <c r="D57" s="22">
        <f t="shared" si="4"/>
        <v>2.5379999999999998</v>
      </c>
      <c r="E57" s="12">
        <v>6.9</v>
      </c>
      <c r="F57" s="2">
        <v>216</v>
      </c>
      <c r="G57" s="22">
        <f t="shared" si="5"/>
        <v>1.4904000000000002</v>
      </c>
      <c r="H57" s="12">
        <v>10</v>
      </c>
      <c r="I57" s="2">
        <v>314</v>
      </c>
      <c r="J57" s="22">
        <f t="shared" si="6"/>
        <v>3.14</v>
      </c>
      <c r="K57" s="12">
        <v>10.9</v>
      </c>
      <c r="L57" s="2">
        <v>343</v>
      </c>
      <c r="M57" s="22">
        <f t="shared" si="7"/>
        <v>3.7387000000000001</v>
      </c>
    </row>
    <row r="58" spans="1:13" x14ac:dyDescent="0.2">
      <c r="A58" s="24">
        <v>40</v>
      </c>
      <c r="B58" s="12">
        <v>6.9</v>
      </c>
      <c r="C58" s="2">
        <v>285</v>
      </c>
      <c r="D58" s="22">
        <f t="shared" si="4"/>
        <v>1.9664999999999999</v>
      </c>
      <c r="E58" s="12">
        <v>5.4</v>
      </c>
      <c r="F58" s="2">
        <v>224</v>
      </c>
      <c r="G58" s="22">
        <f t="shared" si="5"/>
        <v>1.2096000000000002</v>
      </c>
      <c r="H58" s="12">
        <v>7.8</v>
      </c>
      <c r="I58" s="2">
        <v>322</v>
      </c>
      <c r="J58" s="22">
        <f t="shared" si="6"/>
        <v>2.5116000000000001</v>
      </c>
      <c r="K58" s="12">
        <v>8.4</v>
      </c>
      <c r="L58" s="2">
        <v>347</v>
      </c>
      <c r="M58" s="22">
        <f t="shared" si="7"/>
        <v>2.9148000000000001</v>
      </c>
    </row>
    <row r="59" spans="1:13" x14ac:dyDescent="0.2">
      <c r="A59" s="24">
        <v>50</v>
      </c>
      <c r="B59" s="12">
        <v>5.6</v>
      </c>
      <c r="C59" s="2">
        <v>288</v>
      </c>
      <c r="D59" s="22">
        <f t="shared" si="4"/>
        <v>1.6128</v>
      </c>
      <c r="E59" s="12">
        <v>4.4000000000000004</v>
      </c>
      <c r="F59" s="2">
        <v>229</v>
      </c>
      <c r="G59" s="22">
        <f t="shared" si="5"/>
        <v>1.0076000000000001</v>
      </c>
      <c r="H59" s="12">
        <v>6.3</v>
      </c>
      <c r="I59" s="2">
        <v>326</v>
      </c>
      <c r="J59" s="22">
        <f t="shared" si="6"/>
        <v>2.0537999999999998</v>
      </c>
      <c r="K59" s="12">
        <v>6.8</v>
      </c>
      <c r="L59" s="2">
        <v>349</v>
      </c>
      <c r="M59" s="22">
        <f t="shared" si="7"/>
        <v>2.3731999999999998</v>
      </c>
    </row>
    <row r="60" spans="1:13" x14ac:dyDescent="0.2">
      <c r="A60" s="24">
        <v>60</v>
      </c>
      <c r="B60" s="12">
        <v>4.7</v>
      </c>
      <c r="C60" s="2">
        <v>290</v>
      </c>
      <c r="D60" s="22">
        <f t="shared" si="4"/>
        <v>1.363</v>
      </c>
      <c r="E60" s="12">
        <v>3.7</v>
      </c>
      <c r="F60" s="2">
        <v>232</v>
      </c>
      <c r="G60" s="22">
        <f t="shared" si="5"/>
        <v>0.85840000000000005</v>
      </c>
      <c r="H60" s="12">
        <v>5.3</v>
      </c>
      <c r="I60" s="2">
        <v>328</v>
      </c>
      <c r="J60" s="22">
        <f t="shared" si="6"/>
        <v>1.7383999999999999</v>
      </c>
      <c r="K60" s="12">
        <v>5.7</v>
      </c>
      <c r="L60" s="2">
        <v>351</v>
      </c>
      <c r="M60" s="22">
        <f t="shared" si="7"/>
        <v>2.0007000000000001</v>
      </c>
    </row>
    <row r="61" spans="1:13" x14ac:dyDescent="0.2">
      <c r="A61" s="24">
        <v>70</v>
      </c>
      <c r="B61" s="12">
        <v>4.0999999999999996</v>
      </c>
      <c r="C61" s="2">
        <v>291</v>
      </c>
      <c r="D61" s="22">
        <f t="shared" si="4"/>
        <v>1.1930999999999998</v>
      </c>
      <c r="E61" s="12">
        <v>3.3</v>
      </c>
      <c r="F61" s="2">
        <v>234</v>
      </c>
      <c r="G61" s="22">
        <f t="shared" si="5"/>
        <v>0.77219999999999989</v>
      </c>
      <c r="H61" s="12">
        <v>4.5999999999999996</v>
      </c>
      <c r="I61" s="2">
        <v>330</v>
      </c>
      <c r="J61" s="22">
        <f t="shared" si="6"/>
        <v>1.5179999999999998</v>
      </c>
      <c r="K61" s="12">
        <v>4.9000000000000004</v>
      </c>
      <c r="L61" s="2">
        <v>352</v>
      </c>
      <c r="M61" s="22">
        <f t="shared" si="7"/>
        <v>1.7248000000000001</v>
      </c>
    </row>
    <row r="62" spans="1:13" x14ac:dyDescent="0.2">
      <c r="A62" s="24">
        <v>80</v>
      </c>
      <c r="B62" s="12">
        <v>3.5</v>
      </c>
      <c r="C62" s="2">
        <v>291</v>
      </c>
      <c r="D62" s="22">
        <f t="shared" si="4"/>
        <v>1.0185</v>
      </c>
      <c r="E62" s="12">
        <v>2.9</v>
      </c>
      <c r="F62" s="2">
        <v>236</v>
      </c>
      <c r="G62" s="22">
        <f t="shared" si="5"/>
        <v>0.68440000000000001</v>
      </c>
      <c r="H62" s="12">
        <v>4.0999999999999996</v>
      </c>
      <c r="I62" s="2">
        <v>332</v>
      </c>
      <c r="J62" s="22">
        <f t="shared" si="6"/>
        <v>1.3611999999999997</v>
      </c>
      <c r="K62" s="12">
        <v>4.3</v>
      </c>
      <c r="L62" s="2">
        <v>353</v>
      </c>
      <c r="M62" s="22">
        <f t="shared" si="7"/>
        <v>1.5178999999999998</v>
      </c>
    </row>
    <row r="63" spans="1:13" x14ac:dyDescent="0.2">
      <c r="A63" s="24">
        <v>90</v>
      </c>
      <c r="B63" s="12">
        <v>3.2</v>
      </c>
      <c r="C63" s="2">
        <v>292</v>
      </c>
      <c r="D63" s="22">
        <f t="shared" si="4"/>
        <v>0.93440000000000012</v>
      </c>
      <c r="E63" s="12">
        <v>2.6</v>
      </c>
      <c r="F63" s="2">
        <v>238</v>
      </c>
      <c r="G63" s="22">
        <f t="shared" si="5"/>
        <v>0.61880000000000002</v>
      </c>
      <c r="H63" s="12">
        <v>3.6</v>
      </c>
      <c r="I63" s="2">
        <v>333</v>
      </c>
      <c r="J63" s="22">
        <f t="shared" si="6"/>
        <v>1.1987999999999999</v>
      </c>
      <c r="K63" s="12">
        <v>3.8</v>
      </c>
      <c r="L63" s="2">
        <v>354</v>
      </c>
      <c r="M63" s="22">
        <f t="shared" si="7"/>
        <v>1.3452</v>
      </c>
    </row>
    <row r="64" spans="1:13" x14ac:dyDescent="0.2">
      <c r="A64" s="24">
        <v>100</v>
      </c>
      <c r="B64" s="12">
        <v>2.8</v>
      </c>
      <c r="C64" s="2">
        <v>292</v>
      </c>
      <c r="D64" s="22">
        <f t="shared" si="4"/>
        <v>0.81759999999999988</v>
      </c>
      <c r="E64" s="12">
        <v>2.2999999999999998</v>
      </c>
      <c r="F64" s="2">
        <v>239</v>
      </c>
      <c r="G64" s="22">
        <f t="shared" si="5"/>
        <v>0.54969999999999997</v>
      </c>
      <c r="H64" s="12">
        <v>3.3</v>
      </c>
      <c r="I64" s="2">
        <v>334</v>
      </c>
      <c r="J64" s="22">
        <f t="shared" si="6"/>
        <v>1.1022000000000001</v>
      </c>
      <c r="K64" s="12">
        <v>3.5</v>
      </c>
      <c r="L64" s="2">
        <v>354</v>
      </c>
      <c r="M64" s="22">
        <f t="shared" si="7"/>
        <v>1.2390000000000001</v>
      </c>
    </row>
    <row r="65" spans="1:13" x14ac:dyDescent="0.2">
      <c r="A65" s="24">
        <v>200</v>
      </c>
      <c r="B65" s="12">
        <v>1.4</v>
      </c>
      <c r="C65" s="2">
        <v>295</v>
      </c>
      <c r="D65" s="22">
        <f t="shared" si="4"/>
        <v>0.41299999999999998</v>
      </c>
      <c r="E65" s="12">
        <v>1.2</v>
      </c>
      <c r="F65" s="2">
        <v>245</v>
      </c>
      <c r="G65" s="22">
        <f t="shared" si="5"/>
        <v>0.29399999999999998</v>
      </c>
      <c r="H65" s="12">
        <v>1.7</v>
      </c>
      <c r="I65" s="2">
        <v>338</v>
      </c>
      <c r="J65" s="22">
        <f t="shared" si="6"/>
        <v>0.5746</v>
      </c>
      <c r="K65" s="12">
        <v>1.7</v>
      </c>
      <c r="L65" s="2">
        <v>356</v>
      </c>
      <c r="M65" s="22">
        <f t="shared" si="7"/>
        <v>0.60519999999999996</v>
      </c>
    </row>
    <row r="66" spans="1:13" x14ac:dyDescent="0.2">
      <c r="A66" s="24">
        <v>300</v>
      </c>
      <c r="B66" s="12">
        <v>0.9</v>
      </c>
      <c r="C66" s="2">
        <v>296</v>
      </c>
      <c r="D66" s="22">
        <f t="shared" si="4"/>
        <v>0.26640000000000003</v>
      </c>
      <c r="E66" s="12">
        <v>0.8</v>
      </c>
      <c r="F66" s="2">
        <v>247</v>
      </c>
      <c r="G66" s="22">
        <f t="shared" si="5"/>
        <v>0.19760000000000003</v>
      </c>
      <c r="H66" s="12">
        <v>1.1000000000000001</v>
      </c>
      <c r="I66" s="2">
        <v>339</v>
      </c>
      <c r="J66" s="22">
        <f t="shared" si="6"/>
        <v>0.37290000000000001</v>
      </c>
      <c r="K66" s="12">
        <v>1.2</v>
      </c>
      <c r="L66" s="2">
        <v>357</v>
      </c>
      <c r="M66" s="22">
        <f t="shared" si="7"/>
        <v>0.4284</v>
      </c>
    </row>
    <row r="67" spans="1:13" x14ac:dyDescent="0.2">
      <c r="A67" s="24">
        <v>400</v>
      </c>
      <c r="B67" s="12">
        <v>0.7</v>
      </c>
      <c r="C67" s="2">
        <v>296</v>
      </c>
      <c r="D67" s="22">
        <f t="shared" si="4"/>
        <v>0.2072</v>
      </c>
      <c r="E67" s="12">
        <v>0.6</v>
      </c>
      <c r="F67" s="2">
        <v>248</v>
      </c>
      <c r="G67" s="22">
        <f t="shared" si="5"/>
        <v>0.14879999999999999</v>
      </c>
      <c r="H67" s="12">
        <v>0.8</v>
      </c>
      <c r="I67" s="2">
        <v>340</v>
      </c>
      <c r="J67" s="22">
        <f t="shared" si="6"/>
        <v>0.27200000000000002</v>
      </c>
      <c r="K67" s="12">
        <v>0.8</v>
      </c>
      <c r="L67" s="2">
        <v>357</v>
      </c>
      <c r="M67" s="22">
        <f t="shared" si="7"/>
        <v>0.28560000000000002</v>
      </c>
    </row>
    <row r="68" spans="1:13" x14ac:dyDescent="0.2">
      <c r="A68" s="24">
        <v>500</v>
      </c>
      <c r="B68" s="12">
        <v>0.6</v>
      </c>
      <c r="C68" s="2">
        <v>296</v>
      </c>
      <c r="D68" s="22">
        <f t="shared" si="4"/>
        <v>0.17760000000000001</v>
      </c>
      <c r="E68" s="12">
        <v>0.5</v>
      </c>
      <c r="F68" s="2">
        <v>249</v>
      </c>
      <c r="G68" s="22">
        <f t="shared" si="5"/>
        <v>0.1245</v>
      </c>
      <c r="H68" s="12">
        <v>0.6</v>
      </c>
      <c r="I68" s="2">
        <v>340</v>
      </c>
      <c r="J68" s="22">
        <f t="shared" si="6"/>
        <v>0.20399999999999999</v>
      </c>
      <c r="K68" s="12">
        <v>0.7</v>
      </c>
      <c r="L68" s="2">
        <v>357</v>
      </c>
      <c r="M68" s="22">
        <f t="shared" si="7"/>
        <v>0.24989999999999998</v>
      </c>
    </row>
    <row r="69" spans="1:13" x14ac:dyDescent="0.2">
      <c r="A69" s="24">
        <v>600</v>
      </c>
      <c r="B69" s="12">
        <v>0.5</v>
      </c>
      <c r="C69" s="2">
        <v>296</v>
      </c>
      <c r="D69" s="22">
        <f t="shared" si="4"/>
        <v>0.14799999999999999</v>
      </c>
      <c r="E69" s="12">
        <v>0.4</v>
      </c>
      <c r="F69" s="2">
        <v>249</v>
      </c>
      <c r="G69" s="22">
        <f t="shared" si="5"/>
        <v>9.9600000000000008E-2</v>
      </c>
      <c r="H69" s="12">
        <v>0.5</v>
      </c>
      <c r="I69" s="2">
        <v>340</v>
      </c>
      <c r="J69" s="22">
        <f t="shared" si="6"/>
        <v>0.17</v>
      </c>
      <c r="K69" s="12">
        <v>0.6</v>
      </c>
      <c r="L69" s="2">
        <v>358</v>
      </c>
      <c r="M69" s="22">
        <f t="shared" si="7"/>
        <v>0.21479999999999999</v>
      </c>
    </row>
    <row r="70" spans="1:13" x14ac:dyDescent="0.2">
      <c r="A70" s="24">
        <v>700</v>
      </c>
      <c r="B70" s="12">
        <v>0.4</v>
      </c>
      <c r="C70" s="2">
        <v>295</v>
      </c>
      <c r="D70" s="22">
        <f t="shared" si="4"/>
        <v>0.11799999999999999</v>
      </c>
      <c r="E70" s="12">
        <v>0.3</v>
      </c>
      <c r="F70" s="2">
        <v>249</v>
      </c>
      <c r="G70" s="22">
        <f t="shared" si="5"/>
        <v>7.4700000000000003E-2</v>
      </c>
      <c r="H70" s="12">
        <v>0.4</v>
      </c>
      <c r="I70" s="2">
        <v>340</v>
      </c>
      <c r="J70" s="22">
        <f t="shared" si="6"/>
        <v>0.13600000000000001</v>
      </c>
      <c r="K70" s="12">
        <v>0.5</v>
      </c>
      <c r="L70" s="2">
        <v>358</v>
      </c>
      <c r="M70" s="22">
        <f t="shared" si="7"/>
        <v>0.17899999999999999</v>
      </c>
    </row>
    <row r="71" spans="1:13" x14ac:dyDescent="0.2">
      <c r="A71" s="24">
        <v>800</v>
      </c>
      <c r="B71" s="12">
        <v>0.3</v>
      </c>
      <c r="C71" s="2">
        <v>294</v>
      </c>
      <c r="D71" s="22">
        <f t="shared" si="4"/>
        <v>8.8200000000000001E-2</v>
      </c>
      <c r="E71" s="12">
        <v>0.3</v>
      </c>
      <c r="F71" s="2">
        <v>249</v>
      </c>
      <c r="G71" s="22">
        <f t="shared" si="5"/>
        <v>7.4700000000000003E-2</v>
      </c>
      <c r="H71" s="12">
        <v>0.3</v>
      </c>
      <c r="I71" s="2">
        <v>340</v>
      </c>
      <c r="J71" s="22">
        <f t="shared" si="6"/>
        <v>0.10199999999999999</v>
      </c>
      <c r="K71" s="12">
        <v>0.4</v>
      </c>
      <c r="L71" s="2">
        <v>358</v>
      </c>
      <c r="M71" s="22">
        <f t="shared" si="7"/>
        <v>0.14320000000000002</v>
      </c>
    </row>
    <row r="72" spans="1:13" x14ac:dyDescent="0.2">
      <c r="A72" s="24">
        <v>900</v>
      </c>
      <c r="B72" s="12">
        <v>0.3</v>
      </c>
      <c r="C72" s="2">
        <v>294</v>
      </c>
      <c r="D72" s="22">
        <f t="shared" si="4"/>
        <v>8.8200000000000001E-2</v>
      </c>
      <c r="E72" s="12">
        <v>0.2</v>
      </c>
      <c r="F72" s="2">
        <v>249</v>
      </c>
      <c r="G72" s="22">
        <f t="shared" si="5"/>
        <v>4.9800000000000004E-2</v>
      </c>
      <c r="H72" s="12">
        <v>0.3</v>
      </c>
      <c r="I72" s="2">
        <v>340</v>
      </c>
      <c r="J72" s="22">
        <f t="shared" si="6"/>
        <v>0.10199999999999999</v>
      </c>
      <c r="K72" s="12">
        <v>0.4</v>
      </c>
      <c r="L72" s="2">
        <v>358</v>
      </c>
      <c r="M72" s="22">
        <f t="shared" si="7"/>
        <v>0.14320000000000002</v>
      </c>
    </row>
    <row r="73" spans="1:13" x14ac:dyDescent="0.2">
      <c r="A73" s="24">
        <v>1000</v>
      </c>
      <c r="B73" s="12">
        <v>0.3</v>
      </c>
      <c r="C73" s="2">
        <v>294</v>
      </c>
      <c r="D73" s="22">
        <f t="shared" si="4"/>
        <v>8.8200000000000001E-2</v>
      </c>
      <c r="E73" s="12">
        <v>0.2</v>
      </c>
      <c r="F73" s="2">
        <v>249</v>
      </c>
      <c r="G73" s="22">
        <f t="shared" si="5"/>
        <v>4.9800000000000004E-2</v>
      </c>
      <c r="H73" s="12">
        <v>0.3</v>
      </c>
      <c r="I73" s="2">
        <v>340</v>
      </c>
      <c r="J73" s="22">
        <f t="shared" si="6"/>
        <v>0.10199999999999999</v>
      </c>
      <c r="K73" s="12">
        <v>0.3</v>
      </c>
      <c r="L73" s="2">
        <v>358</v>
      </c>
      <c r="M73" s="22">
        <f t="shared" si="7"/>
        <v>0.1074</v>
      </c>
    </row>
    <row r="74" spans="1:13" ht="13.5" thickBot="1" x14ac:dyDescent="0.25">
      <c r="A74" s="30" t="s">
        <v>1</v>
      </c>
      <c r="B74" s="18">
        <v>0</v>
      </c>
      <c r="C74" s="14">
        <v>315</v>
      </c>
      <c r="D74" s="26">
        <f t="shared" si="4"/>
        <v>0</v>
      </c>
      <c r="E74" s="18">
        <v>0</v>
      </c>
      <c r="F74" s="14">
        <v>252</v>
      </c>
      <c r="G74" s="26">
        <f t="shared" si="5"/>
        <v>0</v>
      </c>
      <c r="H74" s="18">
        <v>0</v>
      </c>
      <c r="I74" s="14">
        <v>350</v>
      </c>
      <c r="J74" s="26">
        <f t="shared" si="6"/>
        <v>0</v>
      </c>
      <c r="K74" s="18">
        <v>0</v>
      </c>
      <c r="L74" s="14">
        <v>380</v>
      </c>
      <c r="M74" s="26">
        <f t="shared" si="7"/>
        <v>0</v>
      </c>
    </row>
    <row r="75" spans="1:13" hidden="1" x14ac:dyDescent="0.2">
      <c r="A75" s="8" t="s">
        <v>6</v>
      </c>
      <c r="D75" s="7">
        <f>MAX(D45:D74)</f>
        <v>7.4255999999999993</v>
      </c>
      <c r="G75" s="7">
        <f>MAX(G45:G74)</f>
        <v>2.7213000000000003</v>
      </c>
      <c r="J75" s="7">
        <f>MAX(J45:J74)</f>
        <v>6.4922999999999993</v>
      </c>
      <c r="M75" s="7">
        <f>MAX(M45:M74)</f>
        <v>13.470800000000001</v>
      </c>
    </row>
    <row r="76" spans="1:13" x14ac:dyDescent="0.2">
      <c r="A76" s="44" t="s">
        <v>10</v>
      </c>
      <c r="B76" s="47">
        <f>1/ABS(SLOPE(B56:B73,C56:C73))</f>
        <v>1.7980174244989682</v>
      </c>
      <c r="C76" s="41"/>
      <c r="D76" s="48"/>
      <c r="E76" s="47">
        <f>1/ABS(SLOPE(E56:E73,F56:F73))</f>
        <v>5.1635603585184633</v>
      </c>
      <c r="F76" s="41"/>
      <c r="G76" s="48"/>
      <c r="H76" s="47">
        <f>1/ABS(SLOPE(H56:H73,I56:I73))</f>
        <v>2.821611164847313</v>
      </c>
      <c r="I76" s="41"/>
      <c r="J76" s="48"/>
      <c r="K76" s="47">
        <f>1/ABS(SLOPE(K52:K73,L52:L73))</f>
        <v>1.3236703833706918</v>
      </c>
      <c r="L76" s="20"/>
      <c r="M76" s="27"/>
    </row>
    <row r="77" spans="1:13" x14ac:dyDescent="0.2">
      <c r="A77" s="45" t="s">
        <v>11</v>
      </c>
      <c r="B77" s="49">
        <f>1/ABS(SLOPE(B46:B47,C46:C47))</f>
        <v>4.4444444444444464</v>
      </c>
      <c r="C77" s="40"/>
      <c r="D77" s="50"/>
      <c r="E77" s="49">
        <f>1/ABS(SLOPE(E46:E47,F46:F47))</f>
        <v>9.5</v>
      </c>
      <c r="F77" s="40"/>
      <c r="G77" s="50"/>
      <c r="H77" s="49">
        <f>1/ABS(SLOPE(H46:H47,I46:I47))</f>
        <v>11.379310344827591</v>
      </c>
      <c r="I77" s="40"/>
      <c r="J77" s="50"/>
      <c r="K77" s="49">
        <f>1/ABS(SLOPE(K46:K47,L46:L47))</f>
        <v>7.8333333333333339</v>
      </c>
      <c r="L77" s="2"/>
      <c r="M77" s="42"/>
    </row>
    <row r="78" spans="1:13" x14ac:dyDescent="0.2">
      <c r="A78" s="45" t="s">
        <v>20</v>
      </c>
      <c r="B78" s="49">
        <f>C48/B48</f>
        <v>4.4607843137254903</v>
      </c>
      <c r="C78" s="2"/>
      <c r="D78" s="42"/>
      <c r="E78" s="49">
        <f>F51/E51</f>
        <v>7.3056994818652843</v>
      </c>
      <c r="F78" s="2"/>
      <c r="G78" s="42"/>
      <c r="H78" s="49">
        <f>I50/H50</f>
        <v>6.2229102167182671</v>
      </c>
      <c r="I78" s="2"/>
      <c r="J78" s="42"/>
      <c r="K78" s="49">
        <f>L48/K48</f>
        <v>4.2049469964664308</v>
      </c>
      <c r="L78" s="2"/>
      <c r="M78" s="42"/>
    </row>
    <row r="79" spans="1:13" x14ac:dyDescent="0.2">
      <c r="A79" s="45" t="s">
        <v>12</v>
      </c>
      <c r="B79" s="51">
        <f>B48*C48/(B45*C74)</f>
        <v>0.3922351636161952</v>
      </c>
      <c r="C79" s="2"/>
      <c r="D79" s="42"/>
      <c r="E79" s="51">
        <f>E51*F51/(E45*F74)</f>
        <v>0.34500988893960138</v>
      </c>
      <c r="F79" s="2"/>
      <c r="G79" s="42"/>
      <c r="H79" s="51">
        <f>H50*I50/(H45*I74)</f>
        <v>0.38725320608410374</v>
      </c>
      <c r="I79" s="2"/>
      <c r="J79" s="42"/>
      <c r="K79" s="51">
        <f>K48*L48/(K45*L74)</f>
        <v>0.46644044321329642</v>
      </c>
      <c r="L79" s="2"/>
      <c r="M79" s="42"/>
    </row>
    <row r="80" spans="1:13" ht="13.5" thickBot="1" x14ac:dyDescent="0.25">
      <c r="A80" s="46" t="s">
        <v>15</v>
      </c>
      <c r="B80" s="52">
        <f>(D48/1000)/$B$84</f>
        <v>6.4235294117647047E-3</v>
      </c>
      <c r="C80" s="43"/>
      <c r="D80" s="53"/>
      <c r="E80" s="52">
        <f>(G51/1000)/$B$84</f>
        <v>2.3540657439446366E-3</v>
      </c>
      <c r="F80" s="43"/>
      <c r="G80" s="53"/>
      <c r="H80" s="52">
        <f>(J50/1000)/$B$84</f>
        <v>5.6161764705882338E-3</v>
      </c>
      <c r="I80" s="43"/>
      <c r="J80" s="53"/>
      <c r="K80" s="52">
        <f>(M48/1000)/$B$84</f>
        <v>1.1652941176470586E-2</v>
      </c>
      <c r="L80" s="14"/>
      <c r="M80" s="17"/>
    </row>
    <row r="81" spans="1:2" ht="13.5" thickBot="1" x14ac:dyDescent="0.25"/>
    <row r="82" spans="1:2" x14ac:dyDescent="0.2">
      <c r="A82" s="15" t="s">
        <v>13</v>
      </c>
      <c r="B82" s="27">
        <f>0.034*0.034</f>
        <v>1.1560000000000001E-3</v>
      </c>
    </row>
    <row r="83" spans="1:2" ht="38.25" x14ac:dyDescent="0.2">
      <c r="A83" s="54" t="s">
        <v>14</v>
      </c>
      <c r="B83" s="42">
        <v>1000</v>
      </c>
    </row>
    <row r="84" spans="1:2" ht="13.5" thickBot="1" x14ac:dyDescent="0.25">
      <c r="A84" s="18" t="s">
        <v>16</v>
      </c>
      <c r="B84" s="17">
        <f>B83*B82</f>
        <v>1.1560000000000001</v>
      </c>
    </row>
  </sheetData>
  <mergeCells count="20">
    <mergeCell ref="B8:D8"/>
    <mergeCell ref="E8:G8"/>
    <mergeCell ref="H8:J8"/>
    <mergeCell ref="K8:M8"/>
    <mergeCell ref="B7:M7"/>
    <mergeCell ref="O8:P8"/>
    <mergeCell ref="Q8:R8"/>
    <mergeCell ref="S8:T8"/>
    <mergeCell ref="U8:V8"/>
    <mergeCell ref="O7:V7"/>
    <mergeCell ref="B42:M42"/>
    <mergeCell ref="B43:D43"/>
    <mergeCell ref="E43:G43"/>
    <mergeCell ref="H43:J43"/>
    <mergeCell ref="K43:M43"/>
    <mergeCell ref="B1:L1"/>
    <mergeCell ref="B2:C2"/>
    <mergeCell ref="E2:F2"/>
    <mergeCell ref="H2:I2"/>
    <mergeCell ref="K2:L2"/>
  </mergeCells>
  <pageMargins left="0.78749999999999998" right="0.78749999999999998" top="1.05277777777778" bottom="1.05277777777778" header="0.78749999999999998" footer="0.78749999999999998"/>
  <pageSetup orientation="portrait" useFirstPageNumber="1" horizontalDpi="4294967293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zoomScale="70" zoomScaleNormal="70" workbookViewId="0">
      <selection activeCell="J11" sqref="J11"/>
    </sheetView>
  </sheetViews>
  <sheetFormatPr defaultRowHeight="12.75" x14ac:dyDescent="0.2"/>
  <cols>
    <col min="1" max="1" width="12.28515625" customWidth="1"/>
    <col min="2" max="2" width="12.7109375" customWidth="1"/>
    <col min="3" max="4" width="9.140625" customWidth="1"/>
    <col min="5" max="5" width="12.5703125" customWidth="1"/>
    <col min="6" max="7" width="9.140625" customWidth="1"/>
    <col min="8" max="8" width="12.5703125" customWidth="1"/>
    <col min="9" max="10" width="9.140625" customWidth="1"/>
    <col min="11" max="11" width="12.5703125" customWidth="1"/>
    <col min="12" max="13" width="9.140625" customWidth="1"/>
    <col min="14" max="14" width="25.5703125" bestFit="1" customWidth="1"/>
  </cols>
  <sheetData>
    <row r="1" spans="1:22" ht="13.5" thickBot="1" x14ac:dyDescent="0.25">
      <c r="A1" s="63"/>
      <c r="B1" s="64" t="s">
        <v>4</v>
      </c>
      <c r="C1" s="65"/>
      <c r="D1" s="65"/>
      <c r="E1" s="65"/>
      <c r="F1" s="65"/>
      <c r="G1" s="65"/>
      <c r="H1" s="65"/>
      <c r="I1" s="65"/>
      <c r="J1" s="65"/>
      <c r="K1" s="65"/>
      <c r="L1" s="66"/>
      <c r="M1" s="3"/>
    </row>
    <row r="2" spans="1:22" x14ac:dyDescent="0.2">
      <c r="A2" s="44"/>
      <c r="B2" s="67" t="s">
        <v>17</v>
      </c>
      <c r="C2" s="68"/>
      <c r="D2" s="59"/>
      <c r="E2" s="67" t="s">
        <v>18</v>
      </c>
      <c r="F2" s="68"/>
      <c r="G2" s="59"/>
      <c r="H2" s="67" t="s">
        <v>5</v>
      </c>
      <c r="I2" s="68"/>
      <c r="J2" s="59"/>
      <c r="K2" s="67" t="s">
        <v>19</v>
      </c>
      <c r="L2" s="68"/>
      <c r="M2" s="4"/>
    </row>
    <row r="3" spans="1:22" ht="13.5" thickBot="1" x14ac:dyDescent="0.25">
      <c r="A3" s="56" t="s">
        <v>0</v>
      </c>
      <c r="B3" s="13" t="s">
        <v>7</v>
      </c>
      <c r="C3" s="57" t="s">
        <v>8</v>
      </c>
      <c r="D3" s="60"/>
      <c r="E3" s="13" t="s">
        <v>7</v>
      </c>
      <c r="F3" s="57" t="s">
        <v>8</v>
      </c>
      <c r="G3" s="60"/>
      <c r="H3" s="13" t="s">
        <v>7</v>
      </c>
      <c r="I3" s="57" t="s">
        <v>8</v>
      </c>
      <c r="J3" s="60"/>
      <c r="K3" s="13" t="s">
        <v>7</v>
      </c>
      <c r="L3" s="57" t="s">
        <v>8</v>
      </c>
      <c r="M3" s="5"/>
    </row>
    <row r="4" spans="1:22" x14ac:dyDescent="0.2">
      <c r="A4" s="44">
        <v>0</v>
      </c>
      <c r="B4" s="15">
        <v>12.82</v>
      </c>
      <c r="C4" s="27">
        <v>0</v>
      </c>
      <c r="D4" s="61"/>
      <c r="E4" s="15">
        <v>7.01</v>
      </c>
      <c r="F4" s="27">
        <v>0</v>
      </c>
      <c r="G4" s="61"/>
      <c r="H4" s="15">
        <v>13.24</v>
      </c>
      <c r="I4" s="27">
        <v>0</v>
      </c>
      <c r="J4" s="61"/>
      <c r="K4" s="15">
        <v>17.5</v>
      </c>
      <c r="L4" s="27">
        <v>0</v>
      </c>
      <c r="M4" s="6"/>
    </row>
    <row r="5" spans="1:22" ht="13.5" thickBot="1" x14ac:dyDescent="0.25">
      <c r="A5" s="58" t="s">
        <v>1</v>
      </c>
      <c r="B5" s="18">
        <v>0</v>
      </c>
      <c r="C5" s="17">
        <v>160</v>
      </c>
      <c r="D5" s="62"/>
      <c r="E5" s="18">
        <v>0</v>
      </c>
      <c r="F5" s="17">
        <v>95</v>
      </c>
      <c r="G5" s="62"/>
      <c r="H5" s="18">
        <v>0</v>
      </c>
      <c r="I5" s="17">
        <v>179</v>
      </c>
      <c r="J5" s="62"/>
      <c r="K5" s="18">
        <v>0</v>
      </c>
      <c r="L5" s="17">
        <v>229</v>
      </c>
      <c r="M5" s="6"/>
    </row>
    <row r="6" spans="1:22" ht="13.5" thickBot="1" x14ac:dyDescent="0.25"/>
    <row r="7" spans="1:22" ht="13.5" thickBot="1" x14ac:dyDescent="0.25">
      <c r="A7" s="63"/>
      <c r="B7" s="73" t="s">
        <v>3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5"/>
      <c r="O7" s="72"/>
      <c r="P7" s="72"/>
      <c r="Q7" s="72"/>
      <c r="R7" s="72"/>
      <c r="S7" s="72"/>
      <c r="T7" s="72"/>
      <c r="U7" s="72"/>
      <c r="V7" s="72"/>
    </row>
    <row r="8" spans="1:22" x14ac:dyDescent="0.2">
      <c r="A8" s="44"/>
      <c r="B8" s="67" t="s">
        <v>17</v>
      </c>
      <c r="C8" s="71"/>
      <c r="D8" s="68"/>
      <c r="E8" s="67" t="s">
        <v>18</v>
      </c>
      <c r="F8" s="71"/>
      <c r="G8" s="68"/>
      <c r="H8" s="67" t="s">
        <v>5</v>
      </c>
      <c r="I8" s="71"/>
      <c r="J8" s="68"/>
      <c r="K8" s="67" t="s">
        <v>19</v>
      </c>
      <c r="L8" s="71"/>
      <c r="M8" s="68"/>
      <c r="O8" s="72"/>
      <c r="P8" s="72"/>
      <c r="Q8" s="72"/>
      <c r="R8" s="72"/>
      <c r="S8" s="72"/>
      <c r="T8" s="72"/>
      <c r="U8" s="72"/>
      <c r="V8" s="72"/>
    </row>
    <row r="9" spans="1:22" ht="13.5" thickBot="1" x14ac:dyDescent="0.25">
      <c r="A9" s="55" t="s">
        <v>0</v>
      </c>
      <c r="B9" s="13" t="s">
        <v>7</v>
      </c>
      <c r="C9" s="16" t="s">
        <v>8</v>
      </c>
      <c r="D9" s="39" t="s">
        <v>9</v>
      </c>
      <c r="E9" s="13" t="s">
        <v>7</v>
      </c>
      <c r="F9" s="16" t="s">
        <v>8</v>
      </c>
      <c r="G9" s="39" t="s">
        <v>9</v>
      </c>
      <c r="H9" s="13" t="s">
        <v>7</v>
      </c>
      <c r="I9" s="16" t="s">
        <v>8</v>
      </c>
      <c r="J9" s="39" t="s">
        <v>9</v>
      </c>
      <c r="K9" s="13" t="s">
        <v>7</v>
      </c>
      <c r="L9" s="16" t="s">
        <v>8</v>
      </c>
      <c r="M9" s="39" t="s">
        <v>9</v>
      </c>
    </row>
    <row r="10" spans="1:22" ht="13.5" thickBot="1" x14ac:dyDescent="0.25">
      <c r="A10" s="29">
        <v>0</v>
      </c>
      <c r="B10" s="36">
        <v>40</v>
      </c>
      <c r="C10" s="37">
        <v>0</v>
      </c>
      <c r="D10" s="38">
        <f>B10*C10/1000</f>
        <v>0</v>
      </c>
      <c r="E10" s="79">
        <v>27</v>
      </c>
      <c r="F10" s="37">
        <v>0</v>
      </c>
      <c r="G10" s="38">
        <f>E10*F10/1000</f>
        <v>0</v>
      </c>
      <c r="H10" s="19">
        <v>46</v>
      </c>
      <c r="I10" s="20">
        <v>0</v>
      </c>
      <c r="J10" s="21">
        <f>H10*I10/1000</f>
        <v>0</v>
      </c>
      <c r="K10" s="19">
        <v>52</v>
      </c>
      <c r="L10" s="20">
        <v>0</v>
      </c>
      <c r="M10" s="21">
        <f>K10*L10/1000</f>
        <v>0</v>
      </c>
      <c r="O10" s="1"/>
    </row>
    <row r="11" spans="1:22" ht="13.5" thickBot="1" x14ac:dyDescent="0.25">
      <c r="A11" s="24">
        <v>1</v>
      </c>
      <c r="B11" s="33">
        <v>31</v>
      </c>
      <c r="C11" s="34">
        <v>69</v>
      </c>
      <c r="D11" s="35">
        <f t="shared" ref="D11:D39" si="0">B11*C11/1000</f>
        <v>2.1389999999999998</v>
      </c>
      <c r="E11" s="80">
        <v>20.5</v>
      </c>
      <c r="F11" s="34">
        <v>45</v>
      </c>
      <c r="G11" s="35">
        <f t="shared" ref="G11:G39" si="1">E11*F11/1000</f>
        <v>0.92249999999999999</v>
      </c>
      <c r="H11" s="31">
        <v>38</v>
      </c>
      <c r="I11" s="9">
        <v>81</v>
      </c>
      <c r="J11" s="23">
        <f t="shared" ref="J11:J39" si="2">H11*I11/1000</f>
        <v>3.0779999999999998</v>
      </c>
      <c r="K11" s="31">
        <v>43.3</v>
      </c>
      <c r="L11" s="9">
        <v>97</v>
      </c>
      <c r="M11" s="23">
        <f t="shared" ref="M11:M39" si="3">K11*L11/1000</f>
        <v>4.2000999999999991</v>
      </c>
    </row>
    <row r="12" spans="1:22" ht="13.5" thickBot="1" x14ac:dyDescent="0.25">
      <c r="A12" s="24">
        <v>2</v>
      </c>
      <c r="B12" s="83">
        <v>23.4</v>
      </c>
      <c r="C12" s="78">
        <v>75</v>
      </c>
      <c r="D12" s="84">
        <f t="shared" si="0"/>
        <v>1.7549999999999999</v>
      </c>
      <c r="E12" s="76">
        <v>16.7</v>
      </c>
      <c r="F12" s="10">
        <v>54</v>
      </c>
      <c r="G12" s="25">
        <f t="shared" si="1"/>
        <v>0.90179999999999993</v>
      </c>
      <c r="H12" s="33">
        <v>31</v>
      </c>
      <c r="I12" s="34">
        <v>100</v>
      </c>
      <c r="J12" s="35">
        <f t="shared" si="2"/>
        <v>3.1</v>
      </c>
      <c r="K12" s="33">
        <v>36.1</v>
      </c>
      <c r="L12" s="34">
        <v>117</v>
      </c>
      <c r="M12" s="35">
        <f t="shared" si="3"/>
        <v>4.2237</v>
      </c>
    </row>
    <row r="13" spans="1:22" x14ac:dyDescent="0.2">
      <c r="A13" s="24">
        <v>3</v>
      </c>
      <c r="B13" s="32">
        <v>20.2</v>
      </c>
      <c r="C13" s="10">
        <v>85</v>
      </c>
      <c r="D13" s="25">
        <f t="shared" si="0"/>
        <v>1.7170000000000001</v>
      </c>
      <c r="E13" s="81">
        <v>14.1</v>
      </c>
      <c r="F13" s="2">
        <v>60</v>
      </c>
      <c r="G13" s="22">
        <f t="shared" si="1"/>
        <v>0.84599999999999997</v>
      </c>
      <c r="H13" s="32">
        <v>26.7</v>
      </c>
      <c r="I13" s="10">
        <v>113</v>
      </c>
      <c r="J13" s="25">
        <f t="shared" si="2"/>
        <v>3.0171000000000001</v>
      </c>
      <c r="K13" s="32">
        <v>30.8</v>
      </c>
      <c r="L13" s="10">
        <v>130</v>
      </c>
      <c r="M13" s="25">
        <f t="shared" si="3"/>
        <v>4.0039999999999996</v>
      </c>
    </row>
    <row r="14" spans="1:22" x14ac:dyDescent="0.2">
      <c r="A14" s="24">
        <v>4</v>
      </c>
      <c r="B14" s="12">
        <v>17.8</v>
      </c>
      <c r="C14" s="2">
        <v>91</v>
      </c>
      <c r="D14" s="22">
        <f t="shared" si="0"/>
        <v>1.6197999999999999</v>
      </c>
      <c r="E14" s="81">
        <v>12.3</v>
      </c>
      <c r="F14" s="2">
        <v>64</v>
      </c>
      <c r="G14" s="22">
        <f t="shared" si="1"/>
        <v>0.78720000000000001</v>
      </c>
      <c r="H14" s="12">
        <v>23.1</v>
      </c>
      <c r="I14" s="2">
        <v>121</v>
      </c>
      <c r="J14" s="22">
        <f t="shared" si="2"/>
        <v>2.7951000000000006</v>
      </c>
      <c r="K14" s="12">
        <v>26.9</v>
      </c>
      <c r="L14" s="2">
        <v>140</v>
      </c>
      <c r="M14" s="22">
        <f t="shared" si="3"/>
        <v>3.766</v>
      </c>
    </row>
    <row r="15" spans="1:22" x14ac:dyDescent="0.2">
      <c r="A15" s="24">
        <v>5</v>
      </c>
      <c r="B15" s="12">
        <v>15.8</v>
      </c>
      <c r="C15" s="2">
        <v>100</v>
      </c>
      <c r="D15" s="22">
        <f t="shared" si="0"/>
        <v>1.58</v>
      </c>
      <c r="E15" s="81">
        <v>10.8</v>
      </c>
      <c r="F15" s="2">
        <v>67</v>
      </c>
      <c r="G15" s="22">
        <f t="shared" si="1"/>
        <v>0.72360000000000002</v>
      </c>
      <c r="H15" s="12">
        <v>20.7</v>
      </c>
      <c r="I15" s="2">
        <v>129</v>
      </c>
      <c r="J15" s="22">
        <f t="shared" si="2"/>
        <v>2.6702999999999997</v>
      </c>
      <c r="K15" s="12">
        <v>23.8</v>
      </c>
      <c r="L15" s="2">
        <v>148</v>
      </c>
      <c r="M15" s="22">
        <f t="shared" si="3"/>
        <v>3.5224000000000002</v>
      </c>
    </row>
    <row r="16" spans="1:22" x14ac:dyDescent="0.2">
      <c r="A16" s="24">
        <v>6</v>
      </c>
      <c r="B16" s="12">
        <v>14.5</v>
      </c>
      <c r="C16" s="2">
        <v>105</v>
      </c>
      <c r="D16" s="22">
        <f t="shared" si="0"/>
        <v>1.5225</v>
      </c>
      <c r="E16" s="81">
        <v>9.6999999999999993</v>
      </c>
      <c r="F16" s="2">
        <v>70</v>
      </c>
      <c r="G16" s="22">
        <f t="shared" si="1"/>
        <v>0.67900000000000005</v>
      </c>
      <c r="H16" s="12">
        <v>18.600000000000001</v>
      </c>
      <c r="I16" s="2">
        <v>134</v>
      </c>
      <c r="J16" s="22">
        <f t="shared" si="2"/>
        <v>2.4923999999999999</v>
      </c>
      <c r="K16" s="12">
        <v>19.3</v>
      </c>
      <c r="L16" s="2">
        <v>140</v>
      </c>
      <c r="M16" s="22">
        <f t="shared" si="3"/>
        <v>2.702</v>
      </c>
    </row>
    <row r="17" spans="1:13" x14ac:dyDescent="0.2">
      <c r="A17" s="24">
        <v>7</v>
      </c>
      <c r="B17" s="12">
        <v>13.2</v>
      </c>
      <c r="C17" s="2">
        <v>108</v>
      </c>
      <c r="D17" s="22">
        <f t="shared" si="0"/>
        <v>1.4256</v>
      </c>
      <c r="E17" s="81">
        <v>8.6999999999999993</v>
      </c>
      <c r="F17" s="2">
        <v>72</v>
      </c>
      <c r="G17" s="22">
        <f t="shared" si="1"/>
        <v>0.62639999999999996</v>
      </c>
      <c r="H17" s="12">
        <v>17</v>
      </c>
      <c r="I17" s="2">
        <v>139</v>
      </c>
      <c r="J17" s="22">
        <f t="shared" si="2"/>
        <v>2.363</v>
      </c>
      <c r="K17" s="12">
        <v>17.7</v>
      </c>
      <c r="L17" s="2">
        <v>146</v>
      </c>
      <c r="M17" s="22">
        <f t="shared" si="3"/>
        <v>2.5841999999999996</v>
      </c>
    </row>
    <row r="18" spans="1:13" x14ac:dyDescent="0.2">
      <c r="A18" s="24">
        <v>8</v>
      </c>
      <c r="B18" s="12">
        <v>12.1</v>
      </c>
      <c r="C18" s="2">
        <v>112</v>
      </c>
      <c r="D18" s="22">
        <f t="shared" si="0"/>
        <v>1.3552</v>
      </c>
      <c r="E18" s="81">
        <v>8</v>
      </c>
      <c r="F18" s="2">
        <v>74</v>
      </c>
      <c r="G18" s="22">
        <f t="shared" si="1"/>
        <v>0.59199999999999997</v>
      </c>
      <c r="H18" s="12">
        <v>15.7</v>
      </c>
      <c r="I18" s="2">
        <v>145</v>
      </c>
      <c r="J18" s="22">
        <f t="shared" si="2"/>
        <v>2.2765</v>
      </c>
      <c r="K18" s="12">
        <v>16.3</v>
      </c>
      <c r="L18" s="2">
        <v>150</v>
      </c>
      <c r="M18" s="22">
        <f t="shared" si="3"/>
        <v>2.4449999999999998</v>
      </c>
    </row>
    <row r="19" spans="1:13" x14ac:dyDescent="0.2">
      <c r="A19" s="24">
        <v>9</v>
      </c>
      <c r="B19" s="12">
        <v>11.2</v>
      </c>
      <c r="C19" s="2">
        <v>114</v>
      </c>
      <c r="D19" s="22">
        <f t="shared" si="0"/>
        <v>1.2767999999999999</v>
      </c>
      <c r="E19" s="81">
        <v>7.3</v>
      </c>
      <c r="F19" s="2">
        <v>75</v>
      </c>
      <c r="G19" s="22">
        <f t="shared" si="1"/>
        <v>0.54749999999999999</v>
      </c>
      <c r="H19" s="12">
        <v>14.5</v>
      </c>
      <c r="I19" s="2">
        <v>148</v>
      </c>
      <c r="J19" s="22">
        <f t="shared" si="2"/>
        <v>2.1459999999999999</v>
      </c>
      <c r="K19" s="12">
        <v>15.1</v>
      </c>
      <c r="L19" s="2">
        <v>154</v>
      </c>
      <c r="M19" s="22">
        <f t="shared" si="3"/>
        <v>2.3254000000000001</v>
      </c>
    </row>
    <row r="20" spans="1:13" x14ac:dyDescent="0.2">
      <c r="A20" s="24">
        <v>10</v>
      </c>
      <c r="B20" s="12">
        <v>10.199999999999999</v>
      </c>
      <c r="C20" s="2">
        <v>115</v>
      </c>
      <c r="D20" s="22">
        <f t="shared" si="0"/>
        <v>1.173</v>
      </c>
      <c r="E20" s="81">
        <v>6.8</v>
      </c>
      <c r="F20" s="2">
        <v>76</v>
      </c>
      <c r="G20" s="22">
        <f t="shared" si="1"/>
        <v>0.51679999999999993</v>
      </c>
      <c r="H20" s="12">
        <v>13.4</v>
      </c>
      <c r="I20" s="2">
        <v>150</v>
      </c>
      <c r="J20" s="22">
        <f t="shared" si="2"/>
        <v>2.0099999999999998</v>
      </c>
      <c r="K20" s="12">
        <v>14</v>
      </c>
      <c r="L20" s="2">
        <v>158</v>
      </c>
      <c r="M20" s="22">
        <f t="shared" si="3"/>
        <v>2.2120000000000002</v>
      </c>
    </row>
    <row r="21" spans="1:13" x14ac:dyDescent="0.2">
      <c r="A21" s="24">
        <v>20</v>
      </c>
      <c r="B21" s="12">
        <v>6</v>
      </c>
      <c r="C21" s="2">
        <v>128</v>
      </c>
      <c r="D21" s="22">
        <f t="shared" si="0"/>
        <v>0.76800000000000002</v>
      </c>
      <c r="E21" s="81">
        <v>3.9</v>
      </c>
      <c r="F21" s="2">
        <v>82</v>
      </c>
      <c r="G21" s="22">
        <f t="shared" si="1"/>
        <v>0.31980000000000003</v>
      </c>
      <c r="H21" s="12">
        <v>7.7</v>
      </c>
      <c r="I21" s="2">
        <v>165</v>
      </c>
      <c r="J21" s="22">
        <f t="shared" si="2"/>
        <v>1.2705</v>
      </c>
      <c r="K21" s="12">
        <v>8.1999999999999993</v>
      </c>
      <c r="L21" s="2">
        <v>174</v>
      </c>
      <c r="M21" s="22">
        <f t="shared" si="3"/>
        <v>1.4267999999999998</v>
      </c>
    </row>
    <row r="22" spans="1:13" x14ac:dyDescent="0.2">
      <c r="A22" s="24">
        <v>30</v>
      </c>
      <c r="B22" s="12">
        <v>4.2</v>
      </c>
      <c r="C22" s="2">
        <v>131</v>
      </c>
      <c r="D22" s="22">
        <f t="shared" si="0"/>
        <v>0.55020000000000002</v>
      </c>
      <c r="E22" s="81">
        <v>2.7</v>
      </c>
      <c r="F22" s="2">
        <v>85</v>
      </c>
      <c r="G22" s="22">
        <f t="shared" si="1"/>
        <v>0.22950000000000004</v>
      </c>
      <c r="H22" s="12">
        <v>5.5</v>
      </c>
      <c r="I22" s="2">
        <v>171</v>
      </c>
      <c r="J22" s="22">
        <f t="shared" si="2"/>
        <v>0.9405</v>
      </c>
      <c r="K22" s="12">
        <v>5.7</v>
      </c>
      <c r="L22" s="2">
        <v>180</v>
      </c>
      <c r="M22" s="22">
        <f t="shared" si="3"/>
        <v>1.026</v>
      </c>
    </row>
    <row r="23" spans="1:13" x14ac:dyDescent="0.2">
      <c r="A23" s="24">
        <v>40</v>
      </c>
      <c r="B23" s="12">
        <v>3.2</v>
      </c>
      <c r="C23" s="2">
        <v>135</v>
      </c>
      <c r="D23" s="22">
        <f t="shared" si="0"/>
        <v>0.432</v>
      </c>
      <c r="E23" s="81">
        <v>2.1</v>
      </c>
      <c r="F23" s="2">
        <v>87</v>
      </c>
      <c r="G23" s="22">
        <f t="shared" si="1"/>
        <v>0.18270000000000003</v>
      </c>
      <c r="H23" s="12">
        <v>4.2</v>
      </c>
      <c r="I23" s="2">
        <v>173</v>
      </c>
      <c r="J23" s="22">
        <f t="shared" si="2"/>
        <v>0.72660000000000002</v>
      </c>
      <c r="K23" s="12">
        <v>4.4000000000000004</v>
      </c>
      <c r="L23" s="2">
        <v>184</v>
      </c>
      <c r="M23" s="22">
        <f t="shared" si="3"/>
        <v>0.80959999999999999</v>
      </c>
    </row>
    <row r="24" spans="1:13" x14ac:dyDescent="0.2">
      <c r="A24" s="24">
        <v>50</v>
      </c>
      <c r="B24" s="12">
        <v>2.6</v>
      </c>
      <c r="C24" s="2">
        <v>137</v>
      </c>
      <c r="D24" s="22">
        <f t="shared" si="0"/>
        <v>0.35619999999999996</v>
      </c>
      <c r="E24" s="81">
        <v>1.7</v>
      </c>
      <c r="F24" s="2">
        <v>88</v>
      </c>
      <c r="G24" s="22">
        <f t="shared" si="1"/>
        <v>0.14959999999999998</v>
      </c>
      <c r="H24" s="12">
        <v>3.4</v>
      </c>
      <c r="I24" s="2">
        <v>160</v>
      </c>
      <c r="J24" s="22">
        <f t="shared" si="2"/>
        <v>0.54400000000000004</v>
      </c>
      <c r="K24" s="12">
        <v>3.6</v>
      </c>
      <c r="L24" s="2">
        <v>187</v>
      </c>
      <c r="M24" s="22">
        <f t="shared" si="3"/>
        <v>0.67320000000000002</v>
      </c>
    </row>
    <row r="25" spans="1:13" x14ac:dyDescent="0.2">
      <c r="A25" s="24">
        <v>60</v>
      </c>
      <c r="B25" s="12">
        <v>2.2000000000000002</v>
      </c>
      <c r="C25" s="2">
        <v>137</v>
      </c>
      <c r="D25" s="22">
        <f t="shared" si="0"/>
        <v>0.30140000000000006</v>
      </c>
      <c r="E25" s="81">
        <v>1.4</v>
      </c>
      <c r="F25" s="2">
        <v>88</v>
      </c>
      <c r="G25" s="22">
        <f t="shared" si="1"/>
        <v>0.12319999999999999</v>
      </c>
      <c r="H25" s="12">
        <v>2.9</v>
      </c>
      <c r="I25" s="2">
        <v>178</v>
      </c>
      <c r="J25" s="22">
        <f t="shared" si="2"/>
        <v>0.51619999999999988</v>
      </c>
      <c r="K25" s="12">
        <v>3.1</v>
      </c>
      <c r="L25" s="2">
        <v>189</v>
      </c>
      <c r="M25" s="22">
        <f t="shared" si="3"/>
        <v>0.58589999999999998</v>
      </c>
    </row>
    <row r="26" spans="1:13" x14ac:dyDescent="0.2">
      <c r="A26" s="24">
        <v>70</v>
      </c>
      <c r="B26" s="12">
        <v>1.9</v>
      </c>
      <c r="C26" s="2">
        <v>138</v>
      </c>
      <c r="D26" s="22">
        <f t="shared" si="0"/>
        <v>0.26219999999999999</v>
      </c>
      <c r="E26" s="81">
        <v>1.2</v>
      </c>
      <c r="F26" s="2">
        <v>89</v>
      </c>
      <c r="G26" s="22">
        <f t="shared" si="1"/>
        <v>0.10679999999999999</v>
      </c>
      <c r="H26" s="12">
        <v>2.5</v>
      </c>
      <c r="I26" s="2">
        <v>179</v>
      </c>
      <c r="J26" s="22">
        <f t="shared" si="2"/>
        <v>0.44750000000000001</v>
      </c>
      <c r="K26" s="12">
        <v>2.6</v>
      </c>
      <c r="L26" s="2">
        <v>190</v>
      </c>
      <c r="M26" s="22">
        <f t="shared" si="3"/>
        <v>0.49399999999999999</v>
      </c>
    </row>
    <row r="27" spans="1:13" x14ac:dyDescent="0.2">
      <c r="A27" s="24">
        <v>80</v>
      </c>
      <c r="B27" s="12">
        <v>1.7</v>
      </c>
      <c r="C27" s="2">
        <v>139</v>
      </c>
      <c r="D27" s="22">
        <f t="shared" si="0"/>
        <v>0.23629999999999998</v>
      </c>
      <c r="E27" s="81">
        <v>1.1000000000000001</v>
      </c>
      <c r="F27" s="2">
        <v>89</v>
      </c>
      <c r="G27" s="22">
        <f t="shared" si="1"/>
        <v>9.7900000000000001E-2</v>
      </c>
      <c r="H27" s="12">
        <v>2.2000000000000002</v>
      </c>
      <c r="I27" s="2">
        <v>180</v>
      </c>
      <c r="J27" s="22">
        <f t="shared" si="2"/>
        <v>0.39600000000000007</v>
      </c>
      <c r="K27" s="12">
        <v>2.2999999999999998</v>
      </c>
      <c r="L27" s="2">
        <v>191</v>
      </c>
      <c r="M27" s="22">
        <f t="shared" si="3"/>
        <v>0.43929999999999997</v>
      </c>
    </row>
    <row r="28" spans="1:13" x14ac:dyDescent="0.2">
      <c r="A28" s="24">
        <v>90</v>
      </c>
      <c r="B28" s="12">
        <v>1.5</v>
      </c>
      <c r="C28" s="2">
        <v>139</v>
      </c>
      <c r="D28" s="22">
        <f t="shared" si="0"/>
        <v>0.20849999999999999</v>
      </c>
      <c r="E28" s="81">
        <v>0.9</v>
      </c>
      <c r="F28" s="2">
        <v>89</v>
      </c>
      <c r="G28" s="22">
        <f t="shared" si="1"/>
        <v>8.0100000000000005E-2</v>
      </c>
      <c r="H28" s="12">
        <v>2</v>
      </c>
      <c r="I28" s="2">
        <v>181</v>
      </c>
      <c r="J28" s="22">
        <f t="shared" si="2"/>
        <v>0.36199999999999999</v>
      </c>
      <c r="K28" s="12">
        <v>2.1</v>
      </c>
      <c r="L28" s="2">
        <v>192</v>
      </c>
      <c r="M28" s="22">
        <f t="shared" si="3"/>
        <v>0.40320000000000006</v>
      </c>
    </row>
    <row r="29" spans="1:13" x14ac:dyDescent="0.2">
      <c r="A29" s="24">
        <v>100</v>
      </c>
      <c r="B29" s="12">
        <v>1.4</v>
      </c>
      <c r="C29" s="2">
        <v>139</v>
      </c>
      <c r="D29" s="22">
        <f t="shared" si="0"/>
        <v>0.1946</v>
      </c>
      <c r="E29" s="81">
        <v>0.9</v>
      </c>
      <c r="F29" s="2">
        <v>89</v>
      </c>
      <c r="G29" s="22">
        <f t="shared" si="1"/>
        <v>8.0100000000000005E-2</v>
      </c>
      <c r="H29" s="12">
        <v>1.7</v>
      </c>
      <c r="I29" s="2">
        <v>182</v>
      </c>
      <c r="J29" s="22">
        <f t="shared" si="2"/>
        <v>0.30939999999999995</v>
      </c>
      <c r="K29" s="12">
        <v>1.9</v>
      </c>
      <c r="L29" s="2">
        <v>193</v>
      </c>
      <c r="M29" s="22">
        <f t="shared" si="3"/>
        <v>0.36669999999999997</v>
      </c>
    </row>
    <row r="30" spans="1:13" x14ac:dyDescent="0.2">
      <c r="A30" s="24">
        <v>200</v>
      </c>
      <c r="B30" s="12">
        <v>0.7</v>
      </c>
      <c r="C30" s="2">
        <v>141</v>
      </c>
      <c r="D30" s="22">
        <f t="shared" si="0"/>
        <v>9.8699999999999982E-2</v>
      </c>
      <c r="E30" s="81">
        <v>0.4</v>
      </c>
      <c r="F30" s="2">
        <v>90</v>
      </c>
      <c r="G30" s="22">
        <f t="shared" si="1"/>
        <v>3.5999999999999997E-2</v>
      </c>
      <c r="H30" s="12">
        <v>0.9</v>
      </c>
      <c r="I30" s="2">
        <v>184</v>
      </c>
      <c r="J30" s="22">
        <f t="shared" si="2"/>
        <v>0.1656</v>
      </c>
      <c r="K30" s="12">
        <v>0.9</v>
      </c>
      <c r="L30" s="2">
        <v>196</v>
      </c>
      <c r="M30" s="22">
        <f t="shared" si="3"/>
        <v>0.1764</v>
      </c>
    </row>
    <row r="31" spans="1:13" x14ac:dyDescent="0.2">
      <c r="A31" s="24">
        <v>300</v>
      </c>
      <c r="B31" s="12">
        <v>0.4</v>
      </c>
      <c r="C31" s="2">
        <v>141</v>
      </c>
      <c r="D31" s="22">
        <f t="shared" si="0"/>
        <v>5.6400000000000006E-2</v>
      </c>
      <c r="E31" s="81">
        <v>0.3</v>
      </c>
      <c r="F31" s="2">
        <v>90</v>
      </c>
      <c r="G31" s="22">
        <f t="shared" si="1"/>
        <v>2.7E-2</v>
      </c>
      <c r="H31" s="12">
        <v>0.6</v>
      </c>
      <c r="I31" s="2">
        <v>186</v>
      </c>
      <c r="J31" s="22">
        <f t="shared" si="2"/>
        <v>0.11159999999999999</v>
      </c>
      <c r="K31" s="12">
        <v>0.6</v>
      </c>
      <c r="L31" s="2">
        <v>197</v>
      </c>
      <c r="M31" s="22">
        <f t="shared" si="3"/>
        <v>0.11819999999999999</v>
      </c>
    </row>
    <row r="32" spans="1:13" x14ac:dyDescent="0.2">
      <c r="A32" s="24">
        <v>400</v>
      </c>
      <c r="B32" s="12">
        <v>0.3</v>
      </c>
      <c r="C32" s="2">
        <v>142</v>
      </c>
      <c r="D32" s="22">
        <f t="shared" si="0"/>
        <v>4.2599999999999999E-2</v>
      </c>
      <c r="E32" s="81">
        <v>0.2</v>
      </c>
      <c r="F32" s="2">
        <v>91</v>
      </c>
      <c r="G32" s="22">
        <f t="shared" si="1"/>
        <v>1.8200000000000001E-2</v>
      </c>
      <c r="H32" s="12">
        <v>0.4</v>
      </c>
      <c r="I32" s="2">
        <v>186</v>
      </c>
      <c r="J32" s="22">
        <f t="shared" si="2"/>
        <v>7.4400000000000008E-2</v>
      </c>
      <c r="K32" s="12">
        <v>0.4</v>
      </c>
      <c r="L32" s="2">
        <v>197</v>
      </c>
      <c r="M32" s="22">
        <f t="shared" si="3"/>
        <v>7.8800000000000009E-2</v>
      </c>
    </row>
    <row r="33" spans="1:13" x14ac:dyDescent="0.2">
      <c r="A33" s="24">
        <v>500</v>
      </c>
      <c r="B33" s="12">
        <v>0.3</v>
      </c>
      <c r="C33" s="2">
        <v>142</v>
      </c>
      <c r="D33" s="22">
        <f t="shared" si="0"/>
        <v>4.2599999999999999E-2</v>
      </c>
      <c r="E33" s="81">
        <v>0.2</v>
      </c>
      <c r="F33" s="2">
        <v>91</v>
      </c>
      <c r="G33" s="22">
        <f t="shared" si="1"/>
        <v>1.8200000000000001E-2</v>
      </c>
      <c r="H33" s="12">
        <v>0.3</v>
      </c>
      <c r="I33" s="2">
        <v>187</v>
      </c>
      <c r="J33" s="22">
        <f t="shared" si="2"/>
        <v>5.6100000000000004E-2</v>
      </c>
      <c r="K33" s="12">
        <v>0.4</v>
      </c>
      <c r="L33" s="2">
        <v>198</v>
      </c>
      <c r="M33" s="22">
        <f t="shared" si="3"/>
        <v>7.9200000000000007E-2</v>
      </c>
    </row>
    <row r="34" spans="1:13" x14ac:dyDescent="0.2">
      <c r="A34" s="24">
        <v>600</v>
      </c>
      <c r="B34" s="12">
        <v>0.2</v>
      </c>
      <c r="C34" s="2">
        <v>142</v>
      </c>
      <c r="D34" s="22">
        <f t="shared" si="0"/>
        <v>2.8400000000000002E-2</v>
      </c>
      <c r="E34" s="81">
        <v>0.2</v>
      </c>
      <c r="F34" s="2">
        <v>91</v>
      </c>
      <c r="G34" s="22">
        <f t="shared" si="1"/>
        <v>1.8200000000000001E-2</v>
      </c>
      <c r="H34" s="12">
        <v>0.3</v>
      </c>
      <c r="I34" s="2">
        <v>187</v>
      </c>
      <c r="J34" s="22">
        <f t="shared" si="2"/>
        <v>5.6100000000000004E-2</v>
      </c>
      <c r="K34" s="12">
        <v>0.3</v>
      </c>
      <c r="L34" s="2">
        <v>198</v>
      </c>
      <c r="M34" s="22">
        <f t="shared" si="3"/>
        <v>5.9400000000000001E-2</v>
      </c>
    </row>
    <row r="35" spans="1:13" x14ac:dyDescent="0.2">
      <c r="A35" s="24">
        <v>700</v>
      </c>
      <c r="B35" s="12">
        <v>0.2</v>
      </c>
      <c r="C35" s="2">
        <v>142</v>
      </c>
      <c r="D35" s="22">
        <f t="shared" si="0"/>
        <v>2.8400000000000002E-2</v>
      </c>
      <c r="E35" s="81">
        <v>0.2</v>
      </c>
      <c r="F35" s="2">
        <v>91</v>
      </c>
      <c r="G35" s="22">
        <f t="shared" si="1"/>
        <v>1.8200000000000001E-2</v>
      </c>
      <c r="H35" s="12">
        <v>0.2</v>
      </c>
      <c r="I35" s="2">
        <v>187</v>
      </c>
      <c r="J35" s="22">
        <f t="shared" si="2"/>
        <v>3.7399999999999996E-2</v>
      </c>
      <c r="K35" s="12">
        <v>0.3</v>
      </c>
      <c r="L35" s="2">
        <v>198</v>
      </c>
      <c r="M35" s="22">
        <f t="shared" si="3"/>
        <v>5.9400000000000001E-2</v>
      </c>
    </row>
    <row r="36" spans="1:13" x14ac:dyDescent="0.2">
      <c r="A36" s="24">
        <v>800</v>
      </c>
      <c r="B36" s="12">
        <v>0.2</v>
      </c>
      <c r="C36" s="2">
        <v>142</v>
      </c>
      <c r="D36" s="22">
        <f t="shared" si="0"/>
        <v>2.8400000000000002E-2</v>
      </c>
      <c r="E36" s="81">
        <v>0.2</v>
      </c>
      <c r="F36" s="2">
        <v>91</v>
      </c>
      <c r="G36" s="22">
        <f t="shared" si="1"/>
        <v>1.8200000000000001E-2</v>
      </c>
      <c r="H36" s="12">
        <v>0.2</v>
      </c>
      <c r="I36" s="2">
        <v>187</v>
      </c>
      <c r="J36" s="22">
        <f t="shared" si="2"/>
        <v>3.7399999999999996E-2</v>
      </c>
      <c r="K36" s="12">
        <v>0.2</v>
      </c>
      <c r="L36" s="2">
        <v>198</v>
      </c>
      <c r="M36" s="22">
        <f t="shared" si="3"/>
        <v>3.9600000000000003E-2</v>
      </c>
    </row>
    <row r="37" spans="1:13" x14ac:dyDescent="0.2">
      <c r="A37" s="24">
        <v>900</v>
      </c>
      <c r="B37" s="12">
        <v>0.1</v>
      </c>
      <c r="C37" s="2">
        <v>142</v>
      </c>
      <c r="D37" s="22">
        <f t="shared" si="0"/>
        <v>1.4200000000000001E-2</v>
      </c>
      <c r="E37" s="81">
        <v>0.2</v>
      </c>
      <c r="F37" s="2">
        <v>91</v>
      </c>
      <c r="G37" s="22">
        <f t="shared" si="1"/>
        <v>1.8200000000000001E-2</v>
      </c>
      <c r="H37" s="12">
        <v>0.2</v>
      </c>
      <c r="I37" s="2">
        <v>187</v>
      </c>
      <c r="J37" s="22">
        <f t="shared" si="2"/>
        <v>3.7399999999999996E-2</v>
      </c>
      <c r="K37" s="12">
        <v>0.2</v>
      </c>
      <c r="L37" s="2">
        <v>198</v>
      </c>
      <c r="M37" s="22">
        <f t="shared" si="3"/>
        <v>3.9600000000000003E-2</v>
      </c>
    </row>
    <row r="38" spans="1:13" x14ac:dyDescent="0.2">
      <c r="A38" s="24">
        <v>1000</v>
      </c>
      <c r="B38" s="12">
        <v>0.1</v>
      </c>
      <c r="C38" s="2">
        <v>142</v>
      </c>
      <c r="D38" s="22">
        <f t="shared" si="0"/>
        <v>1.4200000000000001E-2</v>
      </c>
      <c r="E38" s="81">
        <v>0.1</v>
      </c>
      <c r="F38" s="2">
        <v>91</v>
      </c>
      <c r="G38" s="22">
        <f t="shared" si="1"/>
        <v>9.1000000000000004E-3</v>
      </c>
      <c r="H38" s="12">
        <v>0.1</v>
      </c>
      <c r="I38" s="2">
        <v>187</v>
      </c>
      <c r="J38" s="22">
        <f t="shared" si="2"/>
        <v>1.8699999999999998E-2</v>
      </c>
      <c r="K38" s="12">
        <v>0.2</v>
      </c>
      <c r="L38" s="2">
        <v>198</v>
      </c>
      <c r="M38" s="22">
        <f t="shared" si="3"/>
        <v>3.9600000000000003E-2</v>
      </c>
    </row>
    <row r="39" spans="1:13" ht="13.5" thickBot="1" x14ac:dyDescent="0.25">
      <c r="A39" s="30" t="s">
        <v>1</v>
      </c>
      <c r="B39" s="18">
        <v>0</v>
      </c>
      <c r="C39" s="14">
        <v>140</v>
      </c>
      <c r="D39" s="26">
        <f t="shared" si="0"/>
        <v>0</v>
      </c>
      <c r="E39" s="82">
        <v>0</v>
      </c>
      <c r="F39" s="14">
        <v>95</v>
      </c>
      <c r="G39" s="26">
        <f t="shared" si="1"/>
        <v>0</v>
      </c>
      <c r="H39" s="18">
        <v>0</v>
      </c>
      <c r="I39" s="14">
        <v>170</v>
      </c>
      <c r="J39" s="26">
        <f t="shared" si="2"/>
        <v>0</v>
      </c>
      <c r="K39" s="18">
        <v>0</v>
      </c>
      <c r="L39" s="14">
        <v>191</v>
      </c>
      <c r="M39" s="26">
        <f t="shared" si="3"/>
        <v>0</v>
      </c>
    </row>
    <row r="40" spans="1:13" hidden="1" x14ac:dyDescent="0.2">
      <c r="A40" s="8" t="s">
        <v>6</v>
      </c>
      <c r="B40" s="6"/>
      <c r="C40" s="6"/>
      <c r="D40" s="7">
        <f>MAX(D10:D39)</f>
        <v>2.1389999999999998</v>
      </c>
      <c r="E40" s="6"/>
      <c r="F40" s="6"/>
      <c r="G40" s="7">
        <f>MAX(G10:G39)</f>
        <v>0.92249999999999999</v>
      </c>
      <c r="H40" s="6"/>
      <c r="I40" s="6"/>
      <c r="J40" s="7">
        <f>MAX(J10:J39)</f>
        <v>3.1</v>
      </c>
      <c r="K40" s="6"/>
      <c r="L40" s="6"/>
      <c r="M40" s="7">
        <f>MAX(M10:M39)</f>
        <v>4.2237</v>
      </c>
    </row>
    <row r="41" spans="1:13" ht="13.5" thickBot="1" x14ac:dyDescent="0.25"/>
    <row r="42" spans="1:13" ht="13.5" thickBot="1" x14ac:dyDescent="0.25">
      <c r="A42" s="11"/>
      <c r="B42" s="69" t="s">
        <v>2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70"/>
    </row>
    <row r="43" spans="1:13" x14ac:dyDescent="0.2">
      <c r="A43" s="24"/>
      <c r="B43" s="67" t="s">
        <v>17</v>
      </c>
      <c r="C43" s="71"/>
      <c r="D43" s="68"/>
      <c r="E43" s="67" t="s">
        <v>18</v>
      </c>
      <c r="F43" s="71"/>
      <c r="G43" s="68"/>
      <c r="H43" s="67" t="s">
        <v>5</v>
      </c>
      <c r="I43" s="71"/>
      <c r="J43" s="68"/>
      <c r="K43" s="67" t="s">
        <v>19</v>
      </c>
      <c r="L43" s="71"/>
      <c r="M43" s="68"/>
    </row>
    <row r="44" spans="1:13" ht="13.5" thickBot="1" x14ac:dyDescent="0.25">
      <c r="A44" s="28" t="s">
        <v>0</v>
      </c>
      <c r="B44" s="13" t="s">
        <v>7</v>
      </c>
      <c r="C44" s="16" t="s">
        <v>8</v>
      </c>
      <c r="D44" s="39" t="s">
        <v>9</v>
      </c>
      <c r="E44" s="13" t="s">
        <v>7</v>
      </c>
      <c r="F44" s="16" t="s">
        <v>8</v>
      </c>
      <c r="G44" s="39" t="s">
        <v>9</v>
      </c>
      <c r="H44" s="13" t="s">
        <v>7</v>
      </c>
      <c r="I44" s="16" t="s">
        <v>8</v>
      </c>
      <c r="J44" s="39" t="s">
        <v>9</v>
      </c>
      <c r="K44" s="13" t="s">
        <v>7</v>
      </c>
      <c r="L44" s="16" t="s">
        <v>8</v>
      </c>
      <c r="M44" s="39" t="s">
        <v>9</v>
      </c>
    </row>
    <row r="45" spans="1:13" x14ac:dyDescent="0.2">
      <c r="A45" s="29">
        <v>0</v>
      </c>
      <c r="B45" s="19">
        <v>56.5</v>
      </c>
      <c r="C45" s="20">
        <v>0</v>
      </c>
      <c r="D45" s="86">
        <f>B45*C45/1000</f>
        <v>0</v>
      </c>
      <c r="E45" s="15">
        <v>36.9</v>
      </c>
      <c r="F45" s="20">
        <v>0</v>
      </c>
      <c r="G45" s="86">
        <f>E45*F45/1000</f>
        <v>0</v>
      </c>
      <c r="H45" s="15">
        <v>77.2</v>
      </c>
      <c r="I45" s="20">
        <v>0</v>
      </c>
      <c r="J45" s="21">
        <f>H45*I45/1000</f>
        <v>0</v>
      </c>
      <c r="K45" s="91">
        <v>83.8</v>
      </c>
      <c r="L45" s="20">
        <v>0</v>
      </c>
      <c r="M45" s="21">
        <f>K45*L45/1000</f>
        <v>0</v>
      </c>
    </row>
    <row r="46" spans="1:13" x14ac:dyDescent="0.2">
      <c r="A46" s="24">
        <v>1</v>
      </c>
      <c r="B46" s="12">
        <v>50.6</v>
      </c>
      <c r="C46" s="2">
        <v>132</v>
      </c>
      <c r="D46" s="85">
        <f t="shared" ref="D46:D74" si="4">B46*C46/1000</f>
        <v>6.6791999999999998</v>
      </c>
      <c r="E46" s="12">
        <v>32.4</v>
      </c>
      <c r="F46" s="2">
        <v>75</v>
      </c>
      <c r="G46" s="85">
        <f t="shared" ref="G46:G74" si="5">E46*F46/1000</f>
        <v>2.4300000000000002</v>
      </c>
      <c r="H46" s="12">
        <v>73.3</v>
      </c>
      <c r="I46" s="2">
        <v>175</v>
      </c>
      <c r="J46" s="22">
        <f t="shared" ref="J46:J74" si="6">H46*I46/1000</f>
        <v>12.827500000000001</v>
      </c>
      <c r="K46" s="81">
        <v>77.3</v>
      </c>
      <c r="L46" s="2">
        <v>170</v>
      </c>
      <c r="M46" s="22">
        <f t="shared" ref="M46:M74" si="7">K46*L46/1000</f>
        <v>13.141</v>
      </c>
    </row>
    <row r="47" spans="1:13" ht="13.5" thickBot="1" x14ac:dyDescent="0.25">
      <c r="A47" s="24">
        <v>2</v>
      </c>
      <c r="B47" s="31">
        <v>45.1</v>
      </c>
      <c r="C47" s="9">
        <v>163</v>
      </c>
      <c r="D47" s="87">
        <f t="shared" si="4"/>
        <v>7.3513000000000002</v>
      </c>
      <c r="E47" s="31">
        <v>28.8</v>
      </c>
      <c r="F47" s="9">
        <v>95</v>
      </c>
      <c r="G47" s="87">
        <f t="shared" si="5"/>
        <v>2.7360000000000002</v>
      </c>
      <c r="H47" s="12">
        <v>70.099999999999994</v>
      </c>
      <c r="I47" s="2">
        <v>235</v>
      </c>
      <c r="J47" s="22">
        <f t="shared" si="6"/>
        <v>16.473500000000001</v>
      </c>
      <c r="K47" s="92">
        <v>70.900000000000006</v>
      </c>
      <c r="L47" s="9">
        <v>229</v>
      </c>
      <c r="M47" s="23">
        <f t="shared" si="7"/>
        <v>16.2361</v>
      </c>
    </row>
    <row r="48" spans="1:13" ht="13.5" thickBot="1" x14ac:dyDescent="0.25">
      <c r="A48" s="24">
        <v>3</v>
      </c>
      <c r="B48" s="33">
        <v>40.5</v>
      </c>
      <c r="C48" s="34">
        <v>187</v>
      </c>
      <c r="D48" s="88">
        <f t="shared" si="4"/>
        <v>7.5735000000000001</v>
      </c>
      <c r="E48" s="33">
        <v>25.5</v>
      </c>
      <c r="F48" s="34">
        <v>111</v>
      </c>
      <c r="G48" s="88">
        <f t="shared" si="5"/>
        <v>2.8304999999999998</v>
      </c>
      <c r="H48" s="31">
        <v>65</v>
      </c>
      <c r="I48" s="9">
        <v>284</v>
      </c>
      <c r="J48" s="23">
        <f t="shared" si="6"/>
        <v>18.46</v>
      </c>
      <c r="K48" s="80">
        <v>64.099999999999994</v>
      </c>
      <c r="L48" s="34">
        <v>270</v>
      </c>
      <c r="M48" s="35">
        <f t="shared" si="7"/>
        <v>17.306999999999999</v>
      </c>
    </row>
    <row r="49" spans="1:13" ht="13.5" thickBot="1" x14ac:dyDescent="0.25">
      <c r="A49" s="24">
        <v>4</v>
      </c>
      <c r="B49" s="32">
        <v>36.799999999999997</v>
      </c>
      <c r="C49" s="10">
        <v>204</v>
      </c>
      <c r="D49" s="89">
        <f t="shared" si="4"/>
        <v>7.5072000000000001</v>
      </c>
      <c r="E49" s="32">
        <v>21.8</v>
      </c>
      <c r="F49" s="10">
        <v>128</v>
      </c>
      <c r="G49" s="89">
        <f t="shared" si="5"/>
        <v>2.7904</v>
      </c>
      <c r="H49" s="33">
        <v>58.9</v>
      </c>
      <c r="I49" s="34">
        <v>314</v>
      </c>
      <c r="J49" s="35">
        <f t="shared" si="6"/>
        <v>18.494599999999998</v>
      </c>
      <c r="K49" s="76">
        <v>57.2</v>
      </c>
      <c r="L49" s="10">
        <v>299</v>
      </c>
      <c r="M49" s="25">
        <f t="shared" si="7"/>
        <v>17.102799999999998</v>
      </c>
    </row>
    <row r="50" spans="1:13" x14ac:dyDescent="0.2">
      <c r="A50" s="24">
        <v>5</v>
      </c>
      <c r="B50" s="12">
        <v>33.4</v>
      </c>
      <c r="C50" s="2">
        <v>217</v>
      </c>
      <c r="D50" s="85">
        <f t="shared" si="4"/>
        <v>7.2477999999999989</v>
      </c>
      <c r="E50" s="31">
        <v>19.7</v>
      </c>
      <c r="F50" s="9">
        <v>134</v>
      </c>
      <c r="G50" s="87">
        <f t="shared" si="5"/>
        <v>2.6397999999999997</v>
      </c>
      <c r="H50" s="83">
        <v>52.5</v>
      </c>
      <c r="I50" s="78">
        <v>333</v>
      </c>
      <c r="J50" s="84">
        <f t="shared" si="6"/>
        <v>17.482500000000002</v>
      </c>
      <c r="K50" s="81">
        <v>50.9</v>
      </c>
      <c r="L50" s="2">
        <v>314</v>
      </c>
      <c r="M50" s="22">
        <f t="shared" si="7"/>
        <v>15.9826</v>
      </c>
    </row>
    <row r="51" spans="1:13" x14ac:dyDescent="0.2">
      <c r="A51" s="24">
        <v>6</v>
      </c>
      <c r="B51" s="12">
        <v>30.6</v>
      </c>
      <c r="C51" s="2">
        <v>229</v>
      </c>
      <c r="D51" s="85">
        <f t="shared" si="4"/>
        <v>7.0074000000000005</v>
      </c>
      <c r="E51" s="93">
        <v>18.3</v>
      </c>
      <c r="F51" s="77">
        <v>144</v>
      </c>
      <c r="G51" s="94">
        <f t="shared" si="5"/>
        <v>2.6352000000000002</v>
      </c>
      <c r="H51" s="32">
        <v>47.1</v>
      </c>
      <c r="I51" s="10">
        <v>345</v>
      </c>
      <c r="J51" s="25">
        <f t="shared" si="6"/>
        <v>16.249500000000001</v>
      </c>
      <c r="K51" s="81">
        <v>45.5</v>
      </c>
      <c r="L51" s="2">
        <v>328</v>
      </c>
      <c r="M51" s="22">
        <f t="shared" si="7"/>
        <v>14.923999999999999</v>
      </c>
    </row>
    <row r="52" spans="1:13" x14ac:dyDescent="0.2">
      <c r="A52" s="24">
        <v>7</v>
      </c>
      <c r="B52" s="12">
        <v>28.2</v>
      </c>
      <c r="C52" s="2">
        <v>234</v>
      </c>
      <c r="D52" s="85">
        <f t="shared" si="4"/>
        <v>6.5987999999999998</v>
      </c>
      <c r="E52" s="32">
        <v>16.600000000000001</v>
      </c>
      <c r="F52" s="10">
        <v>149</v>
      </c>
      <c r="G52" s="89">
        <f t="shared" si="5"/>
        <v>2.4734000000000003</v>
      </c>
      <c r="H52" s="12">
        <v>42.5</v>
      </c>
      <c r="I52" s="2">
        <v>354</v>
      </c>
      <c r="J52" s="22">
        <f t="shared" si="6"/>
        <v>15.045</v>
      </c>
      <c r="K52" s="81">
        <v>41</v>
      </c>
      <c r="L52" s="2">
        <v>337</v>
      </c>
      <c r="M52" s="22">
        <f t="shared" si="7"/>
        <v>13.817</v>
      </c>
    </row>
    <row r="53" spans="1:13" x14ac:dyDescent="0.2">
      <c r="A53" s="24">
        <v>8</v>
      </c>
      <c r="B53" s="12">
        <v>26.1</v>
      </c>
      <c r="C53" s="2">
        <v>247</v>
      </c>
      <c r="D53" s="85">
        <f t="shared" si="4"/>
        <v>6.4467000000000008</v>
      </c>
      <c r="E53" s="12">
        <v>15.3</v>
      </c>
      <c r="F53" s="2">
        <v>154</v>
      </c>
      <c r="G53" s="85">
        <f t="shared" si="5"/>
        <v>2.3562000000000003</v>
      </c>
      <c r="H53" s="12">
        <v>38.6</v>
      </c>
      <c r="I53" s="2">
        <v>360</v>
      </c>
      <c r="J53" s="22">
        <f t="shared" si="6"/>
        <v>13.896000000000001</v>
      </c>
      <c r="K53" s="81">
        <v>38.200000000000003</v>
      </c>
      <c r="L53" s="2">
        <v>343</v>
      </c>
      <c r="M53" s="22">
        <f t="shared" si="7"/>
        <v>13.102600000000001</v>
      </c>
    </row>
    <row r="54" spans="1:13" x14ac:dyDescent="0.2">
      <c r="A54" s="24">
        <v>9</v>
      </c>
      <c r="B54" s="12">
        <v>24.3</v>
      </c>
      <c r="C54" s="2">
        <v>254</v>
      </c>
      <c r="D54" s="85">
        <f t="shared" si="4"/>
        <v>6.1722000000000001</v>
      </c>
      <c r="E54" s="12">
        <v>14.2</v>
      </c>
      <c r="F54" s="2">
        <v>158</v>
      </c>
      <c r="G54" s="85">
        <f t="shared" si="5"/>
        <v>2.2435999999999998</v>
      </c>
      <c r="H54" s="12">
        <v>35.4</v>
      </c>
      <c r="I54" s="2">
        <v>365</v>
      </c>
      <c r="J54" s="22">
        <f t="shared" si="6"/>
        <v>12.920999999999999</v>
      </c>
      <c r="K54" s="81">
        <v>34</v>
      </c>
      <c r="L54" s="2">
        <v>348</v>
      </c>
      <c r="M54" s="22">
        <f t="shared" si="7"/>
        <v>11.832000000000001</v>
      </c>
    </row>
    <row r="55" spans="1:13" x14ac:dyDescent="0.2">
      <c r="A55" s="24">
        <v>10</v>
      </c>
      <c r="B55" s="12">
        <v>22.7</v>
      </c>
      <c r="C55" s="2">
        <v>260</v>
      </c>
      <c r="D55" s="85">
        <f t="shared" si="4"/>
        <v>5.9020000000000001</v>
      </c>
      <c r="E55" s="12">
        <v>13.1</v>
      </c>
      <c r="F55" s="2">
        <v>162</v>
      </c>
      <c r="G55" s="85">
        <f t="shared" si="5"/>
        <v>2.1221999999999999</v>
      </c>
      <c r="H55" s="12">
        <v>30.4</v>
      </c>
      <c r="I55" s="2">
        <v>371</v>
      </c>
      <c r="J55" s="22">
        <f t="shared" si="6"/>
        <v>11.2784</v>
      </c>
      <c r="K55" s="81">
        <v>31.4</v>
      </c>
      <c r="L55" s="2">
        <v>352</v>
      </c>
      <c r="M55" s="22">
        <f t="shared" si="7"/>
        <v>11.0528</v>
      </c>
    </row>
    <row r="56" spans="1:13" x14ac:dyDescent="0.2">
      <c r="A56" s="24">
        <v>20</v>
      </c>
      <c r="B56" s="12">
        <v>13.5</v>
      </c>
      <c r="C56" s="2">
        <v>288</v>
      </c>
      <c r="D56" s="85">
        <f t="shared" si="4"/>
        <v>3.8879999999999999</v>
      </c>
      <c r="E56" s="12">
        <v>7.9</v>
      </c>
      <c r="F56" s="2">
        <v>180</v>
      </c>
      <c r="G56" s="85">
        <f t="shared" si="5"/>
        <v>1.4219999999999999</v>
      </c>
      <c r="H56" s="12">
        <v>17.5</v>
      </c>
      <c r="I56" s="2">
        <v>388</v>
      </c>
      <c r="J56" s="22">
        <f t="shared" si="6"/>
        <v>6.79</v>
      </c>
      <c r="K56" s="81">
        <v>17.5</v>
      </c>
      <c r="L56" s="2">
        <v>372</v>
      </c>
      <c r="M56" s="22">
        <f t="shared" si="7"/>
        <v>6.51</v>
      </c>
    </row>
    <row r="57" spans="1:13" x14ac:dyDescent="0.2">
      <c r="A57" s="24">
        <v>30</v>
      </c>
      <c r="B57" s="12">
        <v>9.5</v>
      </c>
      <c r="C57" s="2">
        <v>299</v>
      </c>
      <c r="D57" s="85">
        <f t="shared" si="4"/>
        <v>2.8405</v>
      </c>
      <c r="E57" s="12">
        <v>5.7</v>
      </c>
      <c r="F57" s="2">
        <v>187</v>
      </c>
      <c r="G57" s="85">
        <f t="shared" si="5"/>
        <v>1.0659000000000001</v>
      </c>
      <c r="H57" s="12">
        <v>12.2</v>
      </c>
      <c r="I57" s="2">
        <v>394</v>
      </c>
      <c r="J57" s="22">
        <f t="shared" si="6"/>
        <v>4.8067999999999991</v>
      </c>
      <c r="K57" s="81">
        <v>12.1</v>
      </c>
      <c r="L57" s="2">
        <v>378</v>
      </c>
      <c r="M57" s="22">
        <f t="shared" si="7"/>
        <v>4.5738000000000003</v>
      </c>
    </row>
    <row r="58" spans="1:13" x14ac:dyDescent="0.2">
      <c r="A58" s="24">
        <v>40</v>
      </c>
      <c r="B58" s="12">
        <v>7.3</v>
      </c>
      <c r="C58" s="2">
        <v>304</v>
      </c>
      <c r="D58" s="85">
        <f t="shared" si="4"/>
        <v>2.2191999999999998</v>
      </c>
      <c r="E58" s="12">
        <v>4.5</v>
      </c>
      <c r="F58" s="2">
        <v>191</v>
      </c>
      <c r="G58" s="85">
        <f t="shared" si="5"/>
        <v>0.85950000000000004</v>
      </c>
      <c r="H58" s="12">
        <v>9.3000000000000007</v>
      </c>
      <c r="I58" s="2">
        <v>397</v>
      </c>
      <c r="J58" s="22">
        <f t="shared" si="6"/>
        <v>3.6921000000000004</v>
      </c>
      <c r="K58" s="81">
        <v>9.1999999999999993</v>
      </c>
      <c r="L58" s="2">
        <v>381</v>
      </c>
      <c r="M58" s="22">
        <f t="shared" si="7"/>
        <v>3.5051999999999999</v>
      </c>
    </row>
    <row r="59" spans="1:13" x14ac:dyDescent="0.2">
      <c r="A59" s="24">
        <v>50</v>
      </c>
      <c r="B59" s="12">
        <v>6</v>
      </c>
      <c r="C59" s="2">
        <v>308</v>
      </c>
      <c r="D59" s="85">
        <f t="shared" si="4"/>
        <v>1.8480000000000001</v>
      </c>
      <c r="E59" s="12">
        <v>3.6</v>
      </c>
      <c r="F59" s="2">
        <v>194</v>
      </c>
      <c r="G59" s="85">
        <f t="shared" si="5"/>
        <v>0.69840000000000002</v>
      </c>
      <c r="H59" s="12">
        <v>7.5</v>
      </c>
      <c r="I59" s="2">
        <v>398</v>
      </c>
      <c r="J59" s="22">
        <f t="shared" si="6"/>
        <v>2.9849999999999999</v>
      </c>
      <c r="K59" s="81">
        <v>7.5</v>
      </c>
      <c r="L59" s="2">
        <v>382</v>
      </c>
      <c r="M59" s="22">
        <f t="shared" si="7"/>
        <v>2.8650000000000002</v>
      </c>
    </row>
    <row r="60" spans="1:13" x14ac:dyDescent="0.2">
      <c r="A60" s="24">
        <v>60</v>
      </c>
      <c r="B60" s="12">
        <v>5</v>
      </c>
      <c r="C60" s="2">
        <v>310</v>
      </c>
      <c r="D60" s="85">
        <f t="shared" si="4"/>
        <v>1.55</v>
      </c>
      <c r="E60" s="12">
        <v>3.1</v>
      </c>
      <c r="F60" s="2">
        <v>196</v>
      </c>
      <c r="G60" s="85">
        <f t="shared" si="5"/>
        <v>0.60760000000000003</v>
      </c>
      <c r="H60" s="12">
        <v>6.3</v>
      </c>
      <c r="I60" s="2">
        <v>399</v>
      </c>
      <c r="J60" s="22">
        <f t="shared" si="6"/>
        <v>2.5136999999999996</v>
      </c>
      <c r="K60" s="81">
        <v>6.2</v>
      </c>
      <c r="L60" s="2">
        <v>383</v>
      </c>
      <c r="M60" s="22">
        <f t="shared" si="7"/>
        <v>2.3746</v>
      </c>
    </row>
    <row r="61" spans="1:13" x14ac:dyDescent="0.2">
      <c r="A61" s="24">
        <v>70</v>
      </c>
      <c r="B61" s="12">
        <v>4.3</v>
      </c>
      <c r="C61" s="2">
        <v>311</v>
      </c>
      <c r="D61" s="85">
        <f t="shared" si="4"/>
        <v>1.3372999999999999</v>
      </c>
      <c r="E61" s="12">
        <v>2.7</v>
      </c>
      <c r="F61" s="2">
        <v>197</v>
      </c>
      <c r="G61" s="85">
        <f t="shared" si="5"/>
        <v>0.53190000000000004</v>
      </c>
      <c r="H61" s="12">
        <v>5.5</v>
      </c>
      <c r="I61" s="2">
        <v>400</v>
      </c>
      <c r="J61" s="22">
        <f t="shared" si="6"/>
        <v>2.2000000000000002</v>
      </c>
      <c r="K61" s="81">
        <v>5.4</v>
      </c>
      <c r="L61" s="2">
        <v>384</v>
      </c>
      <c r="M61" s="22">
        <f t="shared" si="7"/>
        <v>2.0736000000000003</v>
      </c>
    </row>
    <row r="62" spans="1:13" x14ac:dyDescent="0.2">
      <c r="A62" s="24">
        <v>80</v>
      </c>
      <c r="B62" s="12">
        <v>3.8</v>
      </c>
      <c r="C62" s="2">
        <v>312</v>
      </c>
      <c r="D62" s="85">
        <f t="shared" si="4"/>
        <v>1.1856</v>
      </c>
      <c r="E62" s="12">
        <v>2.4</v>
      </c>
      <c r="F62" s="2">
        <v>198</v>
      </c>
      <c r="G62" s="85">
        <f t="shared" si="5"/>
        <v>0.47520000000000001</v>
      </c>
      <c r="H62" s="12">
        <v>4.8</v>
      </c>
      <c r="I62" s="2">
        <v>399</v>
      </c>
      <c r="J62" s="22">
        <f t="shared" si="6"/>
        <v>1.9151999999999998</v>
      </c>
      <c r="K62" s="81">
        <v>4.7</v>
      </c>
      <c r="L62" s="2">
        <v>384</v>
      </c>
      <c r="M62" s="22">
        <f t="shared" si="7"/>
        <v>1.8048000000000002</v>
      </c>
    </row>
    <row r="63" spans="1:13" x14ac:dyDescent="0.2">
      <c r="A63" s="24">
        <v>90</v>
      </c>
      <c r="B63" s="12">
        <v>3.4</v>
      </c>
      <c r="C63" s="2">
        <v>313</v>
      </c>
      <c r="D63" s="85">
        <f t="shared" si="4"/>
        <v>1.0642</v>
      </c>
      <c r="E63" s="12">
        <v>2.1</v>
      </c>
      <c r="F63" s="2">
        <v>197</v>
      </c>
      <c r="G63" s="85">
        <f t="shared" si="5"/>
        <v>0.41370000000000007</v>
      </c>
      <c r="H63" s="12">
        <v>4.2</v>
      </c>
      <c r="I63" s="2">
        <v>400</v>
      </c>
      <c r="J63" s="22">
        <f t="shared" si="6"/>
        <v>1.68</v>
      </c>
      <c r="K63" s="81">
        <v>4.2</v>
      </c>
      <c r="L63" s="2">
        <v>385</v>
      </c>
      <c r="M63" s="22">
        <f t="shared" si="7"/>
        <v>1.617</v>
      </c>
    </row>
    <row r="64" spans="1:13" x14ac:dyDescent="0.2">
      <c r="A64" s="24">
        <v>100</v>
      </c>
      <c r="B64" s="12">
        <v>3.1</v>
      </c>
      <c r="C64" s="2">
        <v>314</v>
      </c>
      <c r="D64" s="85">
        <f t="shared" si="4"/>
        <v>0.97339999999999993</v>
      </c>
      <c r="E64" s="12">
        <v>1.9</v>
      </c>
      <c r="F64" s="2">
        <v>198</v>
      </c>
      <c r="G64" s="85">
        <f t="shared" si="5"/>
        <v>0.37619999999999998</v>
      </c>
      <c r="H64" s="12">
        <v>3.9</v>
      </c>
      <c r="I64" s="2">
        <v>400</v>
      </c>
      <c r="J64" s="22">
        <f t="shared" si="6"/>
        <v>1.56</v>
      </c>
      <c r="K64" s="81">
        <v>3.8</v>
      </c>
      <c r="L64" s="2">
        <v>385</v>
      </c>
      <c r="M64" s="22">
        <f t="shared" si="7"/>
        <v>1.4630000000000001</v>
      </c>
    </row>
    <row r="65" spans="1:13" x14ac:dyDescent="0.2">
      <c r="A65" s="24">
        <v>200</v>
      </c>
      <c r="B65" s="12">
        <v>1.5</v>
      </c>
      <c r="C65" s="2">
        <v>318</v>
      </c>
      <c r="D65" s="85">
        <f t="shared" si="4"/>
        <v>0.47699999999999998</v>
      </c>
      <c r="E65" s="12">
        <v>1</v>
      </c>
      <c r="F65" s="2">
        <v>201</v>
      </c>
      <c r="G65" s="85">
        <f t="shared" si="5"/>
        <v>0.20100000000000001</v>
      </c>
      <c r="H65" s="12">
        <v>2</v>
      </c>
      <c r="I65" s="2">
        <v>402</v>
      </c>
      <c r="J65" s="22">
        <f t="shared" si="6"/>
        <v>0.80400000000000005</v>
      </c>
      <c r="K65" s="81">
        <v>1.9</v>
      </c>
      <c r="L65" s="2">
        <v>386</v>
      </c>
      <c r="M65" s="22">
        <f t="shared" si="7"/>
        <v>0.73339999999999994</v>
      </c>
    </row>
    <row r="66" spans="1:13" x14ac:dyDescent="0.2">
      <c r="A66" s="24">
        <v>300</v>
      </c>
      <c r="B66" s="12">
        <v>1</v>
      </c>
      <c r="C66" s="2">
        <v>318</v>
      </c>
      <c r="D66" s="85">
        <f t="shared" si="4"/>
        <v>0.318</v>
      </c>
      <c r="E66" s="12">
        <v>0.6</v>
      </c>
      <c r="F66" s="2">
        <v>202</v>
      </c>
      <c r="G66" s="85">
        <f t="shared" si="5"/>
        <v>0.12119999999999999</v>
      </c>
      <c r="H66" s="12">
        <v>1.3</v>
      </c>
      <c r="I66" s="2">
        <v>402</v>
      </c>
      <c r="J66" s="22">
        <f t="shared" si="6"/>
        <v>0.52260000000000006</v>
      </c>
      <c r="K66" s="81">
        <v>1.2</v>
      </c>
      <c r="L66" s="2">
        <v>388</v>
      </c>
      <c r="M66" s="22">
        <f t="shared" si="7"/>
        <v>0.46559999999999996</v>
      </c>
    </row>
    <row r="67" spans="1:13" x14ac:dyDescent="0.2">
      <c r="A67" s="24">
        <v>400</v>
      </c>
      <c r="B67" s="12">
        <v>0.8</v>
      </c>
      <c r="C67" s="2">
        <v>318</v>
      </c>
      <c r="D67" s="85">
        <f t="shared" si="4"/>
        <v>0.25440000000000002</v>
      </c>
      <c r="E67" s="12">
        <v>0.5</v>
      </c>
      <c r="F67" s="2">
        <v>202</v>
      </c>
      <c r="G67" s="85">
        <f t="shared" si="5"/>
        <v>0.10100000000000001</v>
      </c>
      <c r="H67" s="12">
        <v>1</v>
      </c>
      <c r="I67" s="2">
        <v>404</v>
      </c>
      <c r="J67" s="22">
        <f t="shared" si="6"/>
        <v>0.40400000000000003</v>
      </c>
      <c r="K67" s="81">
        <v>0.9</v>
      </c>
      <c r="L67" s="2">
        <v>388</v>
      </c>
      <c r="M67" s="22">
        <f t="shared" si="7"/>
        <v>0.34920000000000001</v>
      </c>
    </row>
    <row r="68" spans="1:13" x14ac:dyDescent="0.2">
      <c r="A68" s="24">
        <v>500</v>
      </c>
      <c r="B68" s="12">
        <v>0.6</v>
      </c>
      <c r="C68" s="2">
        <v>319</v>
      </c>
      <c r="D68" s="85">
        <f t="shared" si="4"/>
        <v>0.19140000000000001</v>
      </c>
      <c r="E68" s="12">
        <v>0.4</v>
      </c>
      <c r="F68" s="2">
        <v>202</v>
      </c>
      <c r="G68" s="85">
        <f t="shared" si="5"/>
        <v>8.0800000000000011E-2</v>
      </c>
      <c r="H68" s="12">
        <v>0.8</v>
      </c>
      <c r="I68" s="2">
        <v>404</v>
      </c>
      <c r="J68" s="22">
        <f t="shared" si="6"/>
        <v>0.32320000000000004</v>
      </c>
      <c r="K68" s="81">
        <v>0.7</v>
      </c>
      <c r="L68" s="2">
        <v>388</v>
      </c>
      <c r="M68" s="22">
        <f t="shared" si="7"/>
        <v>0.27159999999999995</v>
      </c>
    </row>
    <row r="69" spans="1:13" x14ac:dyDescent="0.2">
      <c r="A69" s="24">
        <v>600</v>
      </c>
      <c r="B69" s="12">
        <v>0.5</v>
      </c>
      <c r="C69" s="2">
        <v>319</v>
      </c>
      <c r="D69" s="85">
        <f t="shared" si="4"/>
        <v>0.1595</v>
      </c>
      <c r="E69" s="12">
        <v>0.3</v>
      </c>
      <c r="F69" s="2">
        <v>202</v>
      </c>
      <c r="G69" s="85">
        <f t="shared" si="5"/>
        <v>6.0599999999999994E-2</v>
      </c>
      <c r="H69" s="12">
        <v>0.6</v>
      </c>
      <c r="I69" s="2">
        <v>404</v>
      </c>
      <c r="J69" s="22">
        <f t="shared" si="6"/>
        <v>0.24239999999999998</v>
      </c>
      <c r="K69" s="81">
        <v>0.6</v>
      </c>
      <c r="L69" s="2">
        <v>389</v>
      </c>
      <c r="M69" s="22">
        <f t="shared" si="7"/>
        <v>0.23339999999999997</v>
      </c>
    </row>
    <row r="70" spans="1:13" x14ac:dyDescent="0.2">
      <c r="A70" s="24">
        <v>700</v>
      </c>
      <c r="B70" s="12">
        <v>0.4</v>
      </c>
      <c r="C70" s="2">
        <v>319</v>
      </c>
      <c r="D70" s="85">
        <f t="shared" si="4"/>
        <v>0.12760000000000002</v>
      </c>
      <c r="E70" s="12">
        <v>0.2</v>
      </c>
      <c r="F70" s="2">
        <v>202</v>
      </c>
      <c r="G70" s="85">
        <f t="shared" si="5"/>
        <v>4.0400000000000005E-2</v>
      </c>
      <c r="H70" s="12">
        <v>0.5</v>
      </c>
      <c r="I70" s="2">
        <v>404</v>
      </c>
      <c r="J70" s="22">
        <f t="shared" si="6"/>
        <v>0.20200000000000001</v>
      </c>
      <c r="K70" s="81">
        <v>0.5</v>
      </c>
      <c r="L70" s="2">
        <v>400</v>
      </c>
      <c r="M70" s="22">
        <f t="shared" si="7"/>
        <v>0.2</v>
      </c>
    </row>
    <row r="71" spans="1:13" x14ac:dyDescent="0.2">
      <c r="A71" s="24">
        <v>800</v>
      </c>
      <c r="B71" s="12">
        <v>0.4</v>
      </c>
      <c r="C71" s="2">
        <v>319</v>
      </c>
      <c r="D71" s="85">
        <f t="shared" si="4"/>
        <v>0.12760000000000002</v>
      </c>
      <c r="E71" s="12">
        <v>0.2</v>
      </c>
      <c r="F71" s="2">
        <v>202</v>
      </c>
      <c r="G71" s="85">
        <f t="shared" si="5"/>
        <v>4.0400000000000005E-2</v>
      </c>
      <c r="H71" s="12">
        <v>0.4</v>
      </c>
      <c r="I71" s="2">
        <v>405</v>
      </c>
      <c r="J71" s="22">
        <f t="shared" si="6"/>
        <v>0.16200000000000001</v>
      </c>
      <c r="K71" s="81">
        <v>0.4</v>
      </c>
      <c r="L71" s="2">
        <v>400</v>
      </c>
      <c r="M71" s="22">
        <f t="shared" si="7"/>
        <v>0.16</v>
      </c>
    </row>
    <row r="72" spans="1:13" x14ac:dyDescent="0.2">
      <c r="A72" s="24">
        <v>900</v>
      </c>
      <c r="B72" s="12">
        <v>0.3</v>
      </c>
      <c r="C72" s="2">
        <v>319</v>
      </c>
      <c r="D72" s="85">
        <f t="shared" si="4"/>
        <v>9.5700000000000007E-2</v>
      </c>
      <c r="E72" s="12">
        <v>0.2</v>
      </c>
      <c r="F72" s="2">
        <v>203</v>
      </c>
      <c r="G72" s="85">
        <f t="shared" si="5"/>
        <v>4.0600000000000004E-2</v>
      </c>
      <c r="H72" s="12">
        <v>0.4</v>
      </c>
      <c r="I72" s="2">
        <v>405</v>
      </c>
      <c r="J72" s="22">
        <f t="shared" si="6"/>
        <v>0.16200000000000001</v>
      </c>
      <c r="K72" s="81">
        <v>0.4</v>
      </c>
      <c r="L72" s="2">
        <v>400</v>
      </c>
      <c r="M72" s="22">
        <f t="shared" si="7"/>
        <v>0.16</v>
      </c>
    </row>
    <row r="73" spans="1:13" x14ac:dyDescent="0.2">
      <c r="A73" s="24">
        <v>1000</v>
      </c>
      <c r="B73" s="12">
        <v>0.3</v>
      </c>
      <c r="C73" s="2">
        <v>319</v>
      </c>
      <c r="D73" s="85">
        <f t="shared" si="4"/>
        <v>9.5700000000000007E-2</v>
      </c>
      <c r="E73" s="12">
        <v>0.2</v>
      </c>
      <c r="F73" s="2">
        <v>203</v>
      </c>
      <c r="G73" s="85">
        <f t="shared" si="5"/>
        <v>4.0600000000000004E-2</v>
      </c>
      <c r="H73" s="12">
        <v>0.4</v>
      </c>
      <c r="I73" s="2">
        <v>405</v>
      </c>
      <c r="J73" s="22">
        <f t="shared" si="6"/>
        <v>0.16200000000000001</v>
      </c>
      <c r="K73" s="81">
        <v>0.4</v>
      </c>
      <c r="L73" s="2">
        <v>401</v>
      </c>
      <c r="M73" s="22">
        <f t="shared" si="7"/>
        <v>0.16040000000000001</v>
      </c>
    </row>
    <row r="74" spans="1:13" ht="13.5" thickBot="1" x14ac:dyDescent="0.25">
      <c r="A74" s="30" t="s">
        <v>1</v>
      </c>
      <c r="B74" s="18">
        <v>0</v>
      </c>
      <c r="C74" s="14">
        <v>331</v>
      </c>
      <c r="D74" s="90">
        <f t="shared" si="4"/>
        <v>0</v>
      </c>
      <c r="E74" s="18">
        <v>0</v>
      </c>
      <c r="F74" s="14">
        <v>207</v>
      </c>
      <c r="G74" s="90">
        <f t="shared" si="5"/>
        <v>0</v>
      </c>
      <c r="H74" s="18">
        <v>0</v>
      </c>
      <c r="I74" s="14">
        <v>433</v>
      </c>
      <c r="J74" s="26">
        <f t="shared" si="6"/>
        <v>0</v>
      </c>
      <c r="K74" s="82">
        <v>0</v>
      </c>
      <c r="L74" s="14">
        <v>440</v>
      </c>
      <c r="M74" s="26">
        <f t="shared" si="7"/>
        <v>0</v>
      </c>
    </row>
    <row r="75" spans="1:13" ht="13.5" hidden="1" thickBot="1" x14ac:dyDescent="0.25">
      <c r="A75" s="8" t="s">
        <v>6</v>
      </c>
      <c r="D75" s="7">
        <f>MAX(D45:D74)</f>
        <v>7.5735000000000001</v>
      </c>
      <c r="G75" s="7">
        <f>MAX(G45:G74)</f>
        <v>2.8304999999999998</v>
      </c>
      <c r="J75" s="7">
        <f>MAX(J45:J74)</f>
        <v>18.494599999999998</v>
      </c>
      <c r="M75" s="7">
        <f>MAX(M45:M74)</f>
        <v>17.306999999999999</v>
      </c>
    </row>
    <row r="76" spans="1:13" x14ac:dyDescent="0.2">
      <c r="A76" s="44" t="s">
        <v>10</v>
      </c>
      <c r="B76" s="47">
        <f>1/ABS(SLOPE(B56:B60,C56:C60))</f>
        <v>2.6028320971004715</v>
      </c>
      <c r="C76" s="41"/>
      <c r="D76" s="48"/>
      <c r="E76" s="47">
        <f>1/ABS(SLOPE(E56:E64,F56:F64))</f>
        <v>3.1320842007864917</v>
      </c>
      <c r="F76" s="41"/>
      <c r="G76" s="48"/>
      <c r="H76" s="47">
        <f>1/ABS(SLOPE(H56:H62,I56:I62))</f>
        <v>0.94520372972282518</v>
      </c>
      <c r="I76" s="41"/>
      <c r="J76" s="48"/>
      <c r="K76" s="47">
        <f>1/ABS(SLOPE(K49:K64,L49:L64))</f>
        <v>1.5163330000807256</v>
      </c>
      <c r="L76" s="20"/>
      <c r="M76" s="27"/>
    </row>
    <row r="77" spans="1:13" x14ac:dyDescent="0.2">
      <c r="A77" s="45" t="s">
        <v>11</v>
      </c>
      <c r="B77" s="49">
        <f>1/ABS(SLOPE(B46:B47,C46:C47))</f>
        <v>5.6363636363636358</v>
      </c>
      <c r="C77" s="40"/>
      <c r="D77" s="50"/>
      <c r="E77" s="49">
        <f>1/ABS(SLOPE(E46:E47,F46:F47))</f>
        <v>5.5555555555555589</v>
      </c>
      <c r="F77" s="40"/>
      <c r="G77" s="50"/>
      <c r="H77" s="49">
        <f>1/ABS(SLOPE(H46:H47,I46:I47))</f>
        <v>18.749999999999986</v>
      </c>
      <c r="I77" s="40"/>
      <c r="J77" s="50"/>
      <c r="K77" s="49">
        <f>1/ABS(SLOPE(K46:K47,L46:L47))</f>
        <v>9.2187500000000124</v>
      </c>
      <c r="L77" s="2"/>
      <c r="M77" s="42"/>
    </row>
    <row r="78" spans="1:13" x14ac:dyDescent="0.2">
      <c r="A78" s="45" t="s">
        <v>20</v>
      </c>
      <c r="B78" s="49">
        <f>C48/B48</f>
        <v>4.617283950617284</v>
      </c>
      <c r="C78" s="2"/>
      <c r="D78" s="42"/>
      <c r="E78" s="49">
        <f>F48/E48</f>
        <v>4.3529411764705879</v>
      </c>
      <c r="F78" s="2"/>
      <c r="G78" s="42"/>
      <c r="H78" s="49">
        <f>I49/H49</f>
        <v>5.3310696095076402</v>
      </c>
      <c r="I78" s="2"/>
      <c r="J78" s="42"/>
      <c r="K78" s="49">
        <f>L48/K48</f>
        <v>4.2121684867394702</v>
      </c>
      <c r="L78" s="2"/>
      <c r="M78" s="42"/>
    </row>
    <row r="79" spans="1:13" x14ac:dyDescent="0.2">
      <c r="A79" s="45" t="s">
        <v>12</v>
      </c>
      <c r="B79" s="51">
        <f>B48*C48/(B45*C74)</f>
        <v>0.40496751597465441</v>
      </c>
      <c r="C79" s="2"/>
      <c r="D79" s="42"/>
      <c r="E79" s="51">
        <f>E48*F48/(E45*F74)</f>
        <v>0.37056674914575238</v>
      </c>
      <c r="F79" s="2"/>
      <c r="G79" s="42"/>
      <c r="H79" s="51">
        <f>H49*I49/(H45*I74)</f>
        <v>0.55327334298603548</v>
      </c>
      <c r="I79" s="2"/>
      <c r="J79" s="42"/>
      <c r="K79" s="51">
        <f>K48*L48/(K45*L74)</f>
        <v>0.4693805597743545</v>
      </c>
      <c r="L79" s="2"/>
      <c r="M79" s="42"/>
    </row>
    <row r="80" spans="1:13" ht="13.5" thickBot="1" x14ac:dyDescent="0.25">
      <c r="A80" s="46" t="s">
        <v>15</v>
      </c>
      <c r="B80" s="52">
        <f>(D48/1000)/$B$84</f>
        <v>6.551470588235294E-3</v>
      </c>
      <c r="C80" s="43"/>
      <c r="D80" s="53"/>
      <c r="E80" s="52">
        <f>(G48/1000)/$B$84</f>
        <v>2.4485294117647053E-3</v>
      </c>
      <c r="F80" s="43"/>
      <c r="G80" s="53"/>
      <c r="H80" s="52">
        <f>(J49/1000)/$B$84</f>
        <v>1.5998788927335639E-2</v>
      </c>
      <c r="I80" s="43"/>
      <c r="J80" s="53"/>
      <c r="K80" s="52">
        <f>(M48/1000)/$B$84</f>
        <v>1.497145328719723E-2</v>
      </c>
      <c r="L80" s="14"/>
      <c r="M80" s="17"/>
    </row>
    <row r="81" spans="1:2" ht="13.5" thickBot="1" x14ac:dyDescent="0.25"/>
    <row r="82" spans="1:2" x14ac:dyDescent="0.2">
      <c r="A82" s="15" t="s">
        <v>13</v>
      </c>
      <c r="B82" s="27">
        <f>0.034*0.034</f>
        <v>1.1560000000000001E-3</v>
      </c>
    </row>
    <row r="83" spans="1:2" ht="38.25" x14ac:dyDescent="0.2">
      <c r="A83" s="54" t="s">
        <v>14</v>
      </c>
      <c r="B83" s="42">
        <v>1000</v>
      </c>
    </row>
    <row r="84" spans="1:2" ht="13.5" thickBot="1" x14ac:dyDescent="0.25">
      <c r="A84" s="18" t="s">
        <v>16</v>
      </c>
      <c r="B84" s="17">
        <f>B83*B82</f>
        <v>1.1560000000000001</v>
      </c>
    </row>
  </sheetData>
  <mergeCells count="20">
    <mergeCell ref="B42:M42"/>
    <mergeCell ref="B43:D43"/>
    <mergeCell ref="E43:G43"/>
    <mergeCell ref="H43:J43"/>
    <mergeCell ref="K43:M43"/>
    <mergeCell ref="O7:V7"/>
    <mergeCell ref="B8:D8"/>
    <mergeCell ref="E8:G8"/>
    <mergeCell ref="H8:J8"/>
    <mergeCell ref="K8:M8"/>
    <mergeCell ref="O8:P8"/>
    <mergeCell ref="Q8:R8"/>
    <mergeCell ref="S8:T8"/>
    <mergeCell ref="U8:V8"/>
    <mergeCell ref="B1:L1"/>
    <mergeCell ref="B2:C2"/>
    <mergeCell ref="E2:F2"/>
    <mergeCell ref="H2:I2"/>
    <mergeCell ref="K2:L2"/>
    <mergeCell ref="B7:M7"/>
  </mergeCells>
  <pageMargins left="0.78749999999999998" right="0.78749999999999998" top="1.05277777777778" bottom="1.05277777777778" header="0.78749999999999998" footer="0.78749999999999998"/>
  <pageSetup orientation="portrait" useFirstPageNumber="1" horizontalDpi="4294967293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Wafer1</vt:lpstr>
      <vt:lpstr>Wafer3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Harkness</cp:lastModifiedBy>
  <cp:revision>0</cp:revision>
  <cp:lastPrinted>2014-04-16T17:29:05Z</cp:lastPrinted>
  <dcterms:created xsi:type="dcterms:W3CDTF">2014-04-10T08:25:51Z</dcterms:created>
  <dcterms:modified xsi:type="dcterms:W3CDTF">2014-04-18T14:58:25Z</dcterms:modified>
</cp:coreProperties>
</file>