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147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0" i="1" l="1"/>
  <c r="C19" i="1"/>
  <c r="C18" i="1"/>
  <c r="B10" i="1"/>
  <c r="B9" i="1"/>
  <c r="B7" i="1"/>
  <c r="D10" i="1"/>
  <c r="E10" i="1"/>
  <c r="F10" i="1"/>
  <c r="G10" i="1"/>
  <c r="H10" i="1"/>
  <c r="I10" i="1"/>
  <c r="J10" i="1"/>
  <c r="K10" i="1"/>
  <c r="C10" i="1"/>
  <c r="D9" i="1"/>
  <c r="E9" i="1"/>
  <c r="F9" i="1"/>
  <c r="G9" i="1"/>
  <c r="H9" i="1"/>
  <c r="I9" i="1"/>
  <c r="J9" i="1"/>
  <c r="K9" i="1"/>
  <c r="C9" i="1"/>
  <c r="D8" i="1"/>
  <c r="E8" i="1"/>
  <c r="F8" i="1"/>
  <c r="G8" i="1"/>
  <c r="H8" i="1"/>
  <c r="I8" i="1"/>
  <c r="J8" i="1"/>
  <c r="K8" i="1"/>
  <c r="C8" i="1"/>
  <c r="D7" i="1"/>
  <c r="E7" i="1"/>
  <c r="F7" i="1"/>
  <c r="G7" i="1"/>
  <c r="H7" i="1"/>
  <c r="I7" i="1"/>
  <c r="J7" i="1"/>
  <c r="K7" i="1"/>
  <c r="C7" i="1"/>
  <c r="F2" i="1"/>
  <c r="F3" i="1"/>
  <c r="F5" i="1" s="1"/>
  <c r="F4" i="1"/>
  <c r="D5" i="1"/>
  <c r="E5" i="1"/>
  <c r="G5" i="1"/>
  <c r="H5" i="1"/>
  <c r="I5" i="1"/>
  <c r="J5" i="1"/>
  <c r="K5" i="1"/>
  <c r="C5" i="1"/>
  <c r="D4" i="1"/>
  <c r="E4" i="1"/>
  <c r="G4" i="1"/>
  <c r="H4" i="1"/>
  <c r="I4" i="1"/>
  <c r="J4" i="1"/>
  <c r="K4" i="1"/>
  <c r="C4" i="1"/>
  <c r="D3" i="1"/>
  <c r="E3" i="1"/>
  <c r="G3" i="1"/>
  <c r="H3" i="1"/>
  <c r="I3" i="1"/>
  <c r="J3" i="1"/>
  <c r="K3" i="1"/>
  <c r="C3" i="1"/>
  <c r="D2" i="1"/>
  <c r="E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<sst xmlns="http://schemas.openxmlformats.org/spreadsheetml/2006/main" count="22" uniqueCount="17">
  <si>
    <t>n</t>
  </si>
  <si>
    <t>V</t>
  </si>
  <si>
    <t>Vrms</t>
  </si>
  <si>
    <t>P</t>
  </si>
  <si>
    <t>PdBm</t>
  </si>
  <si>
    <t>harmonic</t>
  </si>
  <si>
    <t>Measured</t>
  </si>
  <si>
    <t>Calculated</t>
  </si>
  <si>
    <t>ratio 1/2</t>
  </si>
  <si>
    <t>Frequency</t>
  </si>
  <si>
    <t>10 MHz</t>
  </si>
  <si>
    <t>30 MHz</t>
  </si>
  <si>
    <t>50 MHz</t>
  </si>
  <si>
    <t>-1.6 dB</t>
  </si>
  <si>
    <t>-17.6 dB</t>
  </si>
  <si>
    <t>-47 dB</t>
  </si>
  <si>
    <t>dBV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</si>
</sst>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A5" workbookViewId="0">
      <selection activeCell="A17" sqref="A17:C20"/>
    </sheetView>
  </sheetViews>
  <sheetFormatPr defaultRowHeight="15" x14ac:dyDescent="0.25"/>
  <cols>
    <col min="1" max="1" width="10.28515625" bestFit="1" customWidth="1"/>
    <col min="2" max="2" width="9.85546875" bestFit="1" customWidth="1"/>
    <col min="3" max="3" width="10.28515625" bestFit="1" customWidth="1"/>
    <col min="4" max="4" width="8.28515625" bestFit="1" customWidth="1"/>
    <col min="5" max="5" width="7.28515625" bestFit="1" customWidth="1"/>
    <col min="6" max="8" width="8.28515625" bestFit="1" customWidth="1"/>
    <col min="9" max="9" width="7.28515625" bestFit="1" customWidth="1"/>
    <col min="10" max="10" width="8.28515625" bestFit="1" customWidth="1"/>
    <col min="11" max="11" width="7.28515625" bestFit="1" customWidth="1"/>
    <col min="12" max="12" width="8.28515625" bestFit="1" customWidth="1"/>
  </cols>
  <sheetData>
    <row r="1" spans="1:12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/>
    </row>
    <row r="2" spans="1:12" x14ac:dyDescent="0.25">
      <c r="A2" t="s">
        <v>1</v>
      </c>
      <c r="B2" s="1">
        <v>1</v>
      </c>
      <c r="C2" s="1">
        <f>SIN(0.5*C$1*PI())/(0.5*C$1*PI())</f>
        <v>0.63661977236758138</v>
      </c>
      <c r="D2" s="1">
        <f t="shared" ref="D2:L2" si="0">SIN(0.5*D$1*PI())/(0.5*D$1*PI())</f>
        <v>3.8997686524020982E-17</v>
      </c>
      <c r="E2" s="1">
        <f t="shared" si="0"/>
        <v>-0.21220659078919379</v>
      </c>
      <c r="F2" s="1">
        <f t="shared" si="0"/>
        <v>-3.8997686524020982E-17</v>
      </c>
      <c r="G2" s="1">
        <f t="shared" si="0"/>
        <v>0.12732395447351627</v>
      </c>
      <c r="H2" s="1">
        <f t="shared" si="0"/>
        <v>3.8997686524020982E-17</v>
      </c>
      <c r="I2" s="1">
        <f t="shared" si="0"/>
        <v>-9.0945681766797334E-2</v>
      </c>
      <c r="J2" s="1">
        <f t="shared" si="0"/>
        <v>-3.8997686524020982E-17</v>
      </c>
      <c r="K2" s="1">
        <f t="shared" si="0"/>
        <v>7.0735530263064603E-2</v>
      </c>
      <c r="L2" s="1"/>
    </row>
    <row r="3" spans="1:12" x14ac:dyDescent="0.25">
      <c r="A3" t="s">
        <v>2</v>
      </c>
      <c r="B3" s="1">
        <v>1</v>
      </c>
      <c r="C3" s="1">
        <f>C$2/SQRT(2)</f>
        <v>0.45015815807855303</v>
      </c>
      <c r="D3" s="1">
        <f t="shared" ref="D3:L3" si="1">D$2/SQRT(2)</f>
        <v>2.7575528591722477E-17</v>
      </c>
      <c r="E3" s="1">
        <f t="shared" si="1"/>
        <v>-0.15005271935951767</v>
      </c>
      <c r="F3" s="1">
        <f t="shared" si="1"/>
        <v>-2.7575528591722477E-17</v>
      </c>
      <c r="G3" s="1">
        <f t="shared" si="1"/>
        <v>9.0031631615710608E-2</v>
      </c>
      <c r="H3" s="1">
        <f t="shared" si="1"/>
        <v>2.7575528591722477E-17</v>
      </c>
      <c r="I3" s="1">
        <f t="shared" si="1"/>
        <v>-6.4308308296936137E-2</v>
      </c>
      <c r="J3" s="1">
        <f t="shared" si="1"/>
        <v>-2.7575528591722477E-17</v>
      </c>
      <c r="K3" s="1">
        <f t="shared" si="1"/>
        <v>5.0017573119839231E-2</v>
      </c>
      <c r="L3" s="1"/>
    </row>
    <row r="4" spans="1:12" x14ac:dyDescent="0.25">
      <c r="A4" t="s">
        <v>3</v>
      </c>
      <c r="B4" s="1">
        <v>1</v>
      </c>
      <c r="C4" s="1">
        <f>C$3^2</f>
        <v>0.20264236728467552</v>
      </c>
      <c r="D4" s="1">
        <f t="shared" ref="D4:L4" si="2">D$3^2</f>
        <v>7.6040977711290382E-34</v>
      </c>
      <c r="E4" s="1">
        <f t="shared" si="2"/>
        <v>2.2515818587186168E-2</v>
      </c>
      <c r="F4" s="1">
        <f t="shared" si="2"/>
        <v>7.6040977711290382E-34</v>
      </c>
      <c r="G4" s="1">
        <f t="shared" si="2"/>
        <v>8.1056946913870224E-3</v>
      </c>
      <c r="H4" s="1">
        <f t="shared" si="2"/>
        <v>7.6040977711290382E-34</v>
      </c>
      <c r="I4" s="1">
        <f t="shared" si="2"/>
        <v>4.1355585160137848E-3</v>
      </c>
      <c r="J4" s="1">
        <f t="shared" si="2"/>
        <v>7.6040977711290382E-34</v>
      </c>
      <c r="K4" s="1">
        <f t="shared" si="2"/>
        <v>2.5017576207984641E-3</v>
      </c>
      <c r="L4" s="1"/>
    </row>
    <row r="5" spans="1:12" x14ac:dyDescent="0.25">
      <c r="A5" t="s">
        <v>4</v>
      </c>
      <c r="B5" s="1">
        <v>-6.99</v>
      </c>
      <c r="C5" s="1">
        <f>10*LOG10(C$3^2/50/0.1)</f>
        <v>-13.922397540603054</v>
      </c>
      <c r="D5" s="1">
        <f t="shared" ref="D5:L5" si="3">10*LOG10(D$3^2/50/0.1)</f>
        <v>-338.17922312083056</v>
      </c>
      <c r="E5" s="1">
        <f t="shared" si="3"/>
        <v>-23.464822634996306</v>
      </c>
      <c r="F5" s="1">
        <f t="shared" si="3"/>
        <v>-338.17922312083056</v>
      </c>
      <c r="G5" s="1">
        <f t="shared" si="3"/>
        <v>-27.901797627323429</v>
      </c>
      <c r="H5" s="1">
        <f t="shared" si="3"/>
        <v>-338.17922312083056</v>
      </c>
      <c r="I5" s="1">
        <f t="shared" si="3"/>
        <v>-30.824358340888192</v>
      </c>
      <c r="J5" s="1">
        <f t="shared" si="3"/>
        <v>-338.17922312083056</v>
      </c>
      <c r="K5" s="1">
        <f t="shared" si="3"/>
        <v>-33.007247729389547</v>
      </c>
      <c r="L5" s="1"/>
    </row>
    <row r="6" spans="1:12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t="s">
        <v>1</v>
      </c>
      <c r="B7" s="1">
        <f>2*0.2</f>
        <v>0.4</v>
      </c>
      <c r="C7" s="1">
        <f>0.4*SIN(0.2*C$1*PI())/(0.2*C$1*PI())</f>
        <v>0.37419571351545561</v>
      </c>
      <c r="D7" s="1">
        <f t="shared" ref="D7:L7" si="4">0.4*SIN(0.2*D$1*PI())/(0.2*D$1*PI())</f>
        <v>0.3027306914562628</v>
      </c>
      <c r="E7" s="1">
        <f t="shared" si="4"/>
        <v>0.20182046097084183</v>
      </c>
      <c r="F7" s="1">
        <f t="shared" si="4"/>
        <v>9.354892837886393E-2</v>
      </c>
      <c r="G7" s="1">
        <f t="shared" si="4"/>
        <v>1.5599074609608395E-17</v>
      </c>
      <c r="H7" s="1">
        <f t="shared" si="4"/>
        <v>-6.2365952252575962E-2</v>
      </c>
      <c r="I7" s="1">
        <f t="shared" si="4"/>
        <v>-8.6494483273217945E-2</v>
      </c>
      <c r="J7" s="1">
        <f t="shared" si="4"/>
        <v>-7.5682672864065714E-2</v>
      </c>
      <c r="K7" s="1">
        <f t="shared" si="4"/>
        <v>-4.1577301501717311E-2</v>
      </c>
      <c r="L7" s="1"/>
    </row>
    <row r="8" spans="1:12" x14ac:dyDescent="0.25">
      <c r="A8" t="s">
        <v>2</v>
      </c>
      <c r="B8" s="1">
        <v>0.4</v>
      </c>
      <c r="C8" s="1">
        <f>C$7/SQRT(2)</f>
        <v>0.26459632651771725</v>
      </c>
      <c r="D8" s="1">
        <f t="shared" ref="D8:L8" si="5">D$7/SQRT(2)</f>
        <v>0.21406292480201583</v>
      </c>
      <c r="E8" s="1">
        <f t="shared" si="5"/>
        <v>0.1427086165346772</v>
      </c>
      <c r="F8" s="1">
        <f t="shared" si="5"/>
        <v>6.614908162942934E-2</v>
      </c>
      <c r="G8" s="1">
        <f t="shared" si="5"/>
        <v>1.1030211436688993E-17</v>
      </c>
      <c r="H8" s="1">
        <f t="shared" si="5"/>
        <v>-4.4099387752952898E-2</v>
      </c>
      <c r="I8" s="1">
        <f t="shared" si="5"/>
        <v>-6.1160835657718814E-2</v>
      </c>
      <c r="J8" s="1">
        <f t="shared" si="5"/>
        <v>-5.3515731200503971E-2</v>
      </c>
      <c r="K8" s="1">
        <f t="shared" si="5"/>
        <v>-2.9399591835301934E-2</v>
      </c>
      <c r="L8" s="1"/>
    </row>
    <row r="9" spans="1:12" x14ac:dyDescent="0.25">
      <c r="A9" t="s">
        <v>3</v>
      </c>
      <c r="B9" s="1">
        <f>0.4^2</f>
        <v>0.16000000000000003</v>
      </c>
      <c r="C9" s="1">
        <f>C$8^2</f>
        <v>7.0011216006670443E-2</v>
      </c>
      <c r="D9" s="1">
        <f t="shared" ref="D9:L9" si="6">D$8^2</f>
        <v>4.5822935774793482E-2</v>
      </c>
      <c r="E9" s="1">
        <f t="shared" si="6"/>
        <v>2.0365749233241543E-2</v>
      </c>
      <c r="F9" s="1">
        <f t="shared" si="6"/>
        <v>4.3757010004169062E-3</v>
      </c>
      <c r="G9" s="1">
        <f t="shared" si="6"/>
        <v>1.2166556433806466E-34</v>
      </c>
      <c r="H9" s="1">
        <f t="shared" si="6"/>
        <v>1.9447560001852921E-3</v>
      </c>
      <c r="I9" s="1">
        <f t="shared" si="6"/>
        <v>3.7406478183504891E-3</v>
      </c>
      <c r="J9" s="1">
        <f t="shared" si="6"/>
        <v>2.8639334859245943E-3</v>
      </c>
      <c r="K9" s="1">
        <f t="shared" si="6"/>
        <v>8.6433600008235215E-4</v>
      </c>
      <c r="L9" s="1"/>
    </row>
    <row r="10" spans="1:12" x14ac:dyDescent="0.25">
      <c r="A10" t="s">
        <v>4</v>
      </c>
      <c r="B10" s="1">
        <f>10*LOG10(0.4/50/0.1)</f>
        <v>-10.969100130080564</v>
      </c>
      <c r="C10" s="1">
        <f>10*LOG10(C$8^2/50/0.1)</f>
        <v>-18.538023834702372</v>
      </c>
      <c r="D10" s="1">
        <f t="shared" ref="D10:L10" si="7">10*LOG10(D$8^2/50/0.1)</f>
        <v>-20.37887094298242</v>
      </c>
      <c r="E10" s="1">
        <f t="shared" si="7"/>
        <v>-23.900696124096047</v>
      </c>
      <c r="F10" s="1">
        <f t="shared" si="7"/>
        <v>-30.579223661261615</v>
      </c>
      <c r="G10" s="1">
        <f t="shared" si="7"/>
        <v>-346.13802329427131</v>
      </c>
      <c r="H10" s="1">
        <f t="shared" si="7"/>
        <v>-34.101048842375242</v>
      </c>
      <c r="I10" s="1">
        <f t="shared" si="7"/>
        <v>-31.26023182998793</v>
      </c>
      <c r="J10" s="1">
        <f t="shared" si="7"/>
        <v>-32.420070769541667</v>
      </c>
      <c r="K10" s="1">
        <f t="shared" si="7"/>
        <v>-37.622874023488862</v>
      </c>
      <c r="L10" s="1"/>
    </row>
    <row r="12" spans="1:12" x14ac:dyDescent="0.25">
      <c r="A12" t="s">
        <v>5</v>
      </c>
      <c r="B12" t="s">
        <v>6</v>
      </c>
      <c r="C12" t="s">
        <v>7</v>
      </c>
    </row>
    <row r="13" spans="1:12" x14ac:dyDescent="0.25">
      <c r="A13">
        <v>1</v>
      </c>
      <c r="B13">
        <v>0.91200000000000003</v>
      </c>
      <c r="C13">
        <v>0.9</v>
      </c>
    </row>
    <row r="14" spans="1:12" x14ac:dyDescent="0.25">
      <c r="A14">
        <v>2</v>
      </c>
      <c r="B14">
        <v>3.0000000000000001E-3</v>
      </c>
      <c r="C14">
        <v>2.8E-3</v>
      </c>
    </row>
    <row r="15" spans="1:12" x14ac:dyDescent="0.25">
      <c r="A15" t="s">
        <v>8</v>
      </c>
      <c r="B15">
        <v>323</v>
      </c>
      <c r="C15">
        <v>321</v>
      </c>
    </row>
    <row r="17" spans="1:3" x14ac:dyDescent="0.25">
      <c r="A17" t="s">
        <v>9</v>
      </c>
      <c r="B17" t="s">
        <v>16</v>
      </c>
      <c r="C17" t="s">
        <v>2</v>
      </c>
    </row>
    <row r="18" spans="1:3" x14ac:dyDescent="0.25">
      <c r="A18" t="s">
        <v>10</v>
      </c>
      <c r="B18" s="2" t="s">
        <v>13</v>
      </c>
      <c r="C18">
        <f>SQRT(10^-0.16)</f>
        <v>0.83176377110267108</v>
      </c>
    </row>
    <row r="19" spans="1:3" x14ac:dyDescent="0.25">
      <c r="A19" t="s">
        <v>11</v>
      </c>
      <c r="B19" s="2" t="s">
        <v>14</v>
      </c>
      <c r="C19">
        <f>SQRT(10^-1.76)</f>
        <v>0.1318256738556407</v>
      </c>
    </row>
    <row r="20" spans="1:3" x14ac:dyDescent="0.25">
      <c r="A20" t="s">
        <v>12</v>
      </c>
      <c r="B20" s="2" t="s">
        <v>15</v>
      </c>
      <c r="C20">
        <f>SQRT(10^-4.7)</f>
        <v>4.4668359215096279E-3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Harkness</dc:creator>
  <cp:lastModifiedBy>Samuel Harkness</cp:lastModifiedBy>
  <dcterms:created xsi:type="dcterms:W3CDTF">2014-01-30T01:02:46Z</dcterms:created>
  <dcterms:modified xsi:type="dcterms:W3CDTF">2014-01-30T02:41:28Z</dcterms:modified>
</cp:coreProperties>
</file>