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k1" sheetId="3" r:id="rId1"/>
    <sheet name="k2" sheetId="1" r:id="rId2"/>
    <sheet name="k3" sheetId="2" r:id="rId3"/>
  </sheets>
  <calcPr calcId="124519"/>
</workbook>
</file>

<file path=xl/calcChain.xml><?xml version="1.0" encoding="utf-8"?>
<calcChain xmlns="http://schemas.openxmlformats.org/spreadsheetml/2006/main">
  <c r="R7" i="2"/>
  <c r="R10"/>
  <c r="R9"/>
  <c r="D13" i="1"/>
  <c r="E13"/>
  <c r="F13"/>
  <c r="I9" i="2" s="1"/>
  <c r="G13" i="1"/>
  <c r="H13"/>
  <c r="I13"/>
  <c r="J13"/>
  <c r="M9" i="2" s="1"/>
  <c r="K13" i="1"/>
  <c r="L13"/>
  <c r="M13"/>
  <c r="N13"/>
  <c r="Q9" i="2" s="1"/>
  <c r="C13" i="1"/>
  <c r="F9" i="2" s="1"/>
  <c r="C10" i="1"/>
  <c r="F8" i="2" s="1"/>
  <c r="R8"/>
  <c r="R3"/>
  <c r="R4"/>
  <c r="R5"/>
  <c r="R6"/>
  <c r="R11"/>
  <c r="R2"/>
  <c r="E11"/>
  <c r="E10"/>
  <c r="E9"/>
  <c r="E8"/>
  <c r="E7"/>
  <c r="E6"/>
  <c r="E5"/>
  <c r="C6"/>
  <c r="C11"/>
  <c r="C10"/>
  <c r="C9"/>
  <c r="C8"/>
  <c r="C7"/>
  <c r="C5"/>
  <c r="C4"/>
  <c r="C3"/>
  <c r="C2"/>
  <c r="B11"/>
  <c r="B10"/>
  <c r="B9"/>
  <c r="B8"/>
  <c r="B7"/>
  <c r="B6"/>
  <c r="B5"/>
  <c r="B4"/>
  <c r="B3"/>
  <c r="B2"/>
  <c r="A4"/>
  <c r="A2"/>
  <c r="A11"/>
  <c r="A10"/>
  <c r="A9"/>
  <c r="A8"/>
  <c r="A7"/>
  <c r="A6"/>
  <c r="A5"/>
  <c r="A3"/>
  <c r="E2"/>
  <c r="E4"/>
  <c r="E3"/>
  <c r="N1" i="1"/>
  <c r="M1"/>
  <c r="L1"/>
  <c r="K1"/>
  <c r="J1"/>
  <c r="I1"/>
  <c r="H1"/>
  <c r="G1"/>
  <c r="F1"/>
  <c r="E1"/>
  <c r="D1"/>
  <c r="C1"/>
  <c r="G11" i="2"/>
  <c r="H11"/>
  <c r="I11"/>
  <c r="J11"/>
  <c r="K11"/>
  <c r="L11"/>
  <c r="M11"/>
  <c r="N11"/>
  <c r="O11"/>
  <c r="P11"/>
  <c r="Q11"/>
  <c r="F11"/>
  <c r="H10"/>
  <c r="J10"/>
  <c r="K10"/>
  <c r="L10"/>
  <c r="M10"/>
  <c r="N10"/>
  <c r="O10"/>
  <c r="P10"/>
  <c r="Q10"/>
  <c r="G9"/>
  <c r="H9"/>
  <c r="J9"/>
  <c r="K9"/>
  <c r="L9"/>
  <c r="N9"/>
  <c r="O9"/>
  <c r="P9"/>
  <c r="G8"/>
  <c r="H8"/>
  <c r="I8"/>
  <c r="J8"/>
  <c r="K8"/>
  <c r="L8"/>
  <c r="M8"/>
  <c r="N8"/>
  <c r="O8"/>
  <c r="P8"/>
  <c r="Q8"/>
  <c r="G7"/>
  <c r="H7"/>
  <c r="I7"/>
  <c r="J7"/>
  <c r="K7"/>
  <c r="L7"/>
  <c r="M7"/>
  <c r="N7"/>
  <c r="O7"/>
  <c r="P7"/>
  <c r="Q7"/>
  <c r="G6"/>
  <c r="H6"/>
  <c r="I6"/>
  <c r="J6"/>
  <c r="K6"/>
  <c r="L6"/>
  <c r="M6"/>
  <c r="N6"/>
  <c r="O6"/>
  <c r="P6"/>
  <c r="Q6"/>
  <c r="G5"/>
  <c r="H5"/>
  <c r="I5"/>
  <c r="J5"/>
  <c r="K5"/>
  <c r="L5"/>
  <c r="M5"/>
  <c r="N5"/>
  <c r="O5"/>
  <c r="P5"/>
  <c r="Q5"/>
  <c r="G4"/>
  <c r="H4"/>
  <c r="I4"/>
  <c r="J4"/>
  <c r="K4"/>
  <c r="L4"/>
  <c r="M4"/>
  <c r="N4"/>
  <c r="O4"/>
  <c r="P4"/>
  <c r="Q4"/>
  <c r="G3"/>
  <c r="H3"/>
  <c r="I3"/>
  <c r="J3"/>
  <c r="K3"/>
  <c r="L3"/>
  <c r="M3"/>
  <c r="N3"/>
  <c r="O3"/>
  <c r="P3"/>
  <c r="Q3"/>
  <c r="F3"/>
  <c r="F4"/>
  <c r="F5"/>
  <c r="F6"/>
  <c r="G2"/>
  <c r="H2"/>
  <c r="I2"/>
  <c r="J2"/>
  <c r="K2"/>
  <c r="L2"/>
  <c r="M2"/>
  <c r="N2"/>
  <c r="O2"/>
  <c r="P2"/>
  <c r="Q2"/>
  <c r="F2"/>
  <c r="O18" i="1"/>
  <c r="O19"/>
  <c r="O17"/>
  <c r="O12"/>
  <c r="O14"/>
  <c r="O13" s="1"/>
  <c r="O15"/>
  <c r="O11"/>
  <c r="O9"/>
  <c r="O7" s="1"/>
  <c r="O8"/>
  <c r="O3"/>
  <c r="O4"/>
  <c r="O5"/>
  <c r="O6"/>
  <c r="O2"/>
  <c r="O10"/>
  <c r="D16"/>
  <c r="G10" i="2" s="1"/>
  <c r="E16" i="1"/>
  <c r="F16"/>
  <c r="I10" i="2" s="1"/>
  <c r="G16" i="1"/>
  <c r="H16"/>
  <c r="I16"/>
  <c r="J16"/>
  <c r="K16"/>
  <c r="L16"/>
  <c r="M16"/>
  <c r="N16"/>
  <c r="C16"/>
  <c r="F10" i="2" s="1"/>
  <c r="D10" i="1"/>
  <c r="E10"/>
  <c r="F10"/>
  <c r="G10"/>
  <c r="H10"/>
  <c r="I10"/>
  <c r="J10"/>
  <c r="K10"/>
  <c r="L10"/>
  <c r="M10"/>
  <c r="N10"/>
  <c r="D7"/>
  <c r="E7"/>
  <c r="F7"/>
  <c r="G7"/>
  <c r="H7"/>
  <c r="I7"/>
  <c r="J7"/>
  <c r="K7"/>
  <c r="L7"/>
  <c r="M7"/>
  <c r="N7"/>
  <c r="C7"/>
  <c r="F7" i="2" s="1"/>
  <c r="O16" i="1" l="1"/>
</calcChain>
</file>

<file path=xl/sharedStrings.xml><?xml version="1.0" encoding="utf-8"?>
<sst xmlns="http://schemas.openxmlformats.org/spreadsheetml/2006/main" count="47" uniqueCount="46">
  <si>
    <t>จำนวนครั้งของการเกิดแผลกดทับในผู้ป่วยติดเตียงที่บ้าน</t>
  </si>
  <si>
    <t>จำนวนผู้ป่วยติดเตียงที่บ้านในพื้นที่รับผิดชอบทั้งหมด</t>
  </si>
  <si>
    <t>จำนวนผู้ป่วย Stroke  ที่บ้านทั้งหมด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</si>
  <si>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</si>
  <si>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</si>
  <si>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</si>
  <si>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จำนวนผู้ใช้บริการทั้งหมดที่ตอบแบบสอบถาม</t>
  </si>
  <si>
    <t>ร้อยละของประชาชนที่มีคุณภาพชีวิตอยู่ในระดับดี</t>
  </si>
  <si>
    <t>จำนวนประชาชนที่สุ่มประเมินในช่วงเวลาเดียวกัน</t>
  </si>
  <si>
    <t>จำนวนแผนงาน/โครงการทั้งหมดในปีเดียวกัน</t>
  </si>
  <si>
    <t>จำนวนความสำเร็จของ รพ.ที่มีการดำเนินงานผ่านเกณฑ์คุณภาพต้นแบบงานเยี่ยมบ้านระดับ 3  (จังหวัดละ 1 แห่ง)</t>
  </si>
  <si>
    <t>Topic</t>
  </si>
  <si>
    <t>No</t>
  </si>
  <si>
    <t>total</t>
  </si>
  <si>
    <t>จำนวนครั้งการพลัดตกหกล้ม/ตกเตียงของผู้ป่วยStroke  ที่บ้าน</t>
  </si>
  <si>
    <t>จำนวนชั่วโมงการเยี่ยมบ้านของ  RN  ทั้งหมดที่ปฏิบัติการพยาบาลในชุมชนใน 1 เดือน</t>
  </si>
  <si>
    <t>ร้อยละของความพึงพอใจของประชาชน/ผู้ใช้บริการในชุมชน</t>
  </si>
  <si>
    <t>จำนวนผู้ใช้บริการที่มีผลรวมคะแนนความพึงพอใจอยู่ในระดับดีถึงดีมาก</t>
  </si>
  <si>
    <t>จำนวนประชาชนที่ผลการประเมินคุณภาพชีวิตมีค่าคะแนนอยู่ในระดับดี</t>
  </si>
  <si>
    <t>ร้อยละของแผนงาน/โครงการที่ชุมชน องค์กรส่วนท้องถิ่นและภาคประชาชนมีส่วนร่วมในกิจกรรมด้านสุขภาพ</t>
  </si>
  <si>
    <t>จำนวนแผนงาน/โครงการที่ชุมชน องค์กรปกครองส่วนท้องถิ่นและภาคประชาชนมีส่วนร่วมในกิจกรรมด้านสุขภาพ</t>
  </si>
  <si>
    <t>hospcode</t>
  </si>
  <si>
    <t>kpi</t>
  </si>
  <si>
    <t>m10</t>
  </si>
  <si>
    <t>m11</t>
  </si>
  <si>
    <t>m12</t>
  </si>
  <si>
    <t>rep</t>
  </si>
  <si>
    <t>2) รหัสจังหวัด 2 หลัก</t>
  </si>
  <si>
    <t>3) รหัสอำเภอ 2 หลัก</t>
  </si>
  <si>
    <t>4) ปีงบประมาณ</t>
  </si>
  <si>
    <t>1) รหัสหน่วยบริการ 5 หลัก</t>
  </si>
  <si>
    <t>03</t>
  </si>
  <si>
    <t>65</t>
  </si>
  <si>
    <t>2558</t>
  </si>
  <si>
    <t>prov</t>
  </si>
  <si>
    <t>amp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</si>
  <si>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</si>
  <si>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</si>
  <si>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</si>
  <si>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</si>
  <si>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</si>
  <si>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</si>
  <si>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</si>
  <si>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</si>
  <si>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</si>
  <si>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07522</t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</si>
</sst>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6"/>
      <color indexed="8"/>
      <name val="Angsana New"/>
      <family val="1"/>
    </font>
    <font>
      <b/>
      <sz val="18"/>
      <name val="Angsana New"/>
      <family val="1"/>
    </font>
    <font>
      <b/>
      <sz val="18"/>
      <color indexed="8"/>
      <name val="Angsana New"/>
      <family val="1"/>
    </font>
    <font>
      <b/>
      <sz val="18"/>
      <color theme="0"/>
      <name val="Angsana New"/>
      <family val="1"/>
    </font>
    <font>
      <b/>
      <sz val="15"/>
      <color theme="1"/>
      <name val="AngsanaUPC"/>
      <family val="1"/>
    </font>
    <font>
      <sz val="15"/>
      <color theme="1"/>
      <name val="AngsanaUPC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/>
    <xf numFmtId="0" fontId="4" fillId="5" borderId="0" xfId="0" applyFont="1" applyFill="1"/>
    <xf numFmtId="49" fontId="4" fillId="5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top"/>
      <protection locked="0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5" fillId="2" borderId="1" xfId="0" applyFont="1" applyFill="1" applyBorder="1" applyAlignment="1" applyProtection="1">
      <alignment horizontal="center" vertical="top"/>
      <protection locked="0"/>
    </xf>
    <xf numFmtId="0" fontId="5" fillId="2" borderId="1" xfId="0" applyFont="1" applyFill="1" applyBorder="1" applyAlignment="1" applyProtection="1">
      <alignment horizontal="left" vertical="top" wrapText="1"/>
      <protection locked="0"/>
    </xf>
    <xf numFmtId="4" fontId="5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4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top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4" fontId="6" fillId="2" borderId="1" xfId="0" applyNumberFormat="1" applyFont="1" applyFill="1" applyBorder="1" applyAlignment="1" applyProtection="1">
      <alignment horizontal="center" vertical="center"/>
      <protection locked="0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5" sqref="C5"/>
    </sheetView>
  </sheetViews>
  <sheetFormatPr defaultRowHeight="39.75"/>
  <cols>
    <col min="1" max="1" width="40.375" style="3" customWidth="1"/>
    <col min="2" max="2" width="18.875" style="4" customWidth="1"/>
    <col min="3" max="16384" width="9" style="3"/>
  </cols>
  <sheetData>
    <row r="1" spans="1:2" ht="40.5">
      <c r="A1" s="2" t="s">
        <v>30</v>
      </c>
      <c r="B1" s="13" t="s">
        <v>45</v>
      </c>
    </row>
    <row r="2" spans="1:2" ht="40.5">
      <c r="A2" s="2" t="s">
        <v>27</v>
      </c>
      <c r="B2" s="13" t="s">
        <v>32</v>
      </c>
    </row>
    <row r="3" spans="1:2" ht="40.5">
      <c r="A3" s="2" t="s">
        <v>28</v>
      </c>
      <c r="B3" s="13" t="s">
        <v>31</v>
      </c>
    </row>
    <row r="4" spans="1:2" ht="40.5">
      <c r="A4" s="2" t="s">
        <v>29</v>
      </c>
      <c r="B4" s="13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RowHeight="26.25"/>
  <cols>
    <col min="1" max="1" width="6.375" style="11" customWidth="1"/>
    <col min="2" max="2" width="40.75" style="12" customWidth="1"/>
    <col min="3" max="3" width="11" style="7" customWidth="1"/>
    <col min="4" max="14" width="9" style="7"/>
    <col min="15" max="15" width="9" style="20"/>
    <col min="16" max="16384" width="9" style="7"/>
  </cols>
  <sheetData>
    <row r="1" spans="1:15" s="1" customFormat="1">
      <c r="A1" s="16" t="s">
        <v>12</v>
      </c>
      <c r="B1" s="16" t="s">
        <v>11</v>
      </c>
      <c r="C1" s="17" t="str">
        <f>CONCATENATE("ตค.",'k1'!B4-1)</f>
        <v>ตค.2557</v>
      </c>
      <c r="D1" s="17" t="str">
        <f>CONCATENATE("พย.",'k1'!B4-1)</f>
        <v>พย.2557</v>
      </c>
      <c r="E1" s="17" t="str">
        <f>CONCATENATE("ธค.",'k1'!B4-1)</f>
        <v>ธค.2557</v>
      </c>
      <c r="F1" s="17" t="str">
        <f>CONCATENATE("มค.",'k1'!B4)</f>
        <v>มค.2558</v>
      </c>
      <c r="G1" s="17" t="str">
        <f>CONCATENATE("กพ.",'k1'!B4)</f>
        <v>กพ.2558</v>
      </c>
      <c r="H1" s="17" t="str">
        <f>CONCATENATE("มีค.",'k1'!B4)</f>
        <v>มีค.2558</v>
      </c>
      <c r="I1" s="17" t="str">
        <f>CONCATENATE("เมย.",'k1'!B4)</f>
        <v>เมย.2558</v>
      </c>
      <c r="J1" s="17" t="str">
        <f>CONCATENATE("พค.",'k1'!B4)</f>
        <v>พค.2558</v>
      </c>
      <c r="K1" s="17" t="str">
        <f>CONCATENATE("มิย.",'k1'!B4)</f>
        <v>มิย.2558</v>
      </c>
      <c r="L1" s="17" t="str">
        <f>CONCATENATE("กค.",'k1'!B4)</f>
        <v>กค.2558</v>
      </c>
      <c r="M1" s="17" t="str">
        <f>CONCATENATE("สค.",'k1'!B4)</f>
        <v>สค.2558</v>
      </c>
      <c r="N1" s="17" t="str">
        <f>CONCATENATE("กย.",'k1'!B4)</f>
        <v>กย.2558</v>
      </c>
      <c r="O1" s="17" t="s">
        <v>13</v>
      </c>
    </row>
    <row r="2" spans="1:15" ht="46.5">
      <c r="A2" s="5">
        <v>1</v>
      </c>
      <c r="B2" s="6" t="s">
        <v>14</v>
      </c>
      <c r="C2" s="14">
        <v>1</v>
      </c>
      <c r="D2" s="14">
        <v>2</v>
      </c>
      <c r="E2" s="14">
        <v>3</v>
      </c>
      <c r="F2" s="14">
        <v>5</v>
      </c>
      <c r="G2" s="14">
        <v>6</v>
      </c>
      <c r="H2" s="14">
        <v>1</v>
      </c>
      <c r="I2" s="14">
        <v>3</v>
      </c>
      <c r="J2" s="14"/>
      <c r="K2" s="14"/>
      <c r="L2" s="14"/>
      <c r="M2" s="14"/>
      <c r="N2" s="14"/>
      <c r="O2" s="14">
        <f>SUM(C2:N2)</f>
        <v>21</v>
      </c>
    </row>
    <row r="3" spans="1:15">
      <c r="A3" s="5">
        <v>2</v>
      </c>
      <c r="B3" s="6" t="s">
        <v>0</v>
      </c>
      <c r="C3" s="14"/>
      <c r="D3" s="14">
        <v>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>
        <f t="shared" ref="O3:O19" si="0">SUM(C3:N3)</f>
        <v>2</v>
      </c>
    </row>
    <row r="4" spans="1:15" ht="46.5">
      <c r="A4" s="5">
        <v>3</v>
      </c>
      <c r="B4" s="6" t="s">
        <v>15</v>
      </c>
      <c r="C4" s="14">
        <v>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>
        <f t="shared" si="0"/>
        <v>1</v>
      </c>
    </row>
    <row r="5" spans="1:15">
      <c r="A5" s="5">
        <v>4</v>
      </c>
      <c r="B5" s="6" t="s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f t="shared" si="0"/>
        <v>0</v>
      </c>
    </row>
    <row r="6" spans="1:15">
      <c r="A6" s="5">
        <v>5</v>
      </c>
      <c r="B6" s="6" t="s">
        <v>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>
        <f t="shared" si="0"/>
        <v>0</v>
      </c>
    </row>
    <row r="7" spans="1:15">
      <c r="A7" s="8">
        <v>6</v>
      </c>
      <c r="B7" s="9" t="s">
        <v>3</v>
      </c>
      <c r="C7" s="10">
        <f>IF(C9=0,0,C8/C9*100)</f>
        <v>14.285714285714285</v>
      </c>
      <c r="D7" s="10">
        <f t="shared" ref="D7:O7" si="1">IF(D9=0,0,D8/D9*100)</f>
        <v>100</v>
      </c>
      <c r="E7" s="10">
        <f t="shared" si="1"/>
        <v>0</v>
      </c>
      <c r="F7" s="10">
        <f t="shared" si="1"/>
        <v>0</v>
      </c>
      <c r="G7" s="10">
        <f t="shared" si="1"/>
        <v>0</v>
      </c>
      <c r="H7" s="10">
        <f t="shared" si="1"/>
        <v>0</v>
      </c>
      <c r="I7" s="10">
        <f t="shared" si="1"/>
        <v>0</v>
      </c>
      <c r="J7" s="10">
        <f t="shared" si="1"/>
        <v>0</v>
      </c>
      <c r="K7" s="10">
        <f t="shared" si="1"/>
        <v>0</v>
      </c>
      <c r="L7" s="10">
        <f t="shared" si="1"/>
        <v>0</v>
      </c>
      <c r="M7" s="10">
        <f t="shared" si="1"/>
        <v>0</v>
      </c>
      <c r="N7" s="10">
        <f t="shared" si="1"/>
        <v>0</v>
      </c>
      <c r="O7" s="18">
        <f t="shared" si="1"/>
        <v>25</v>
      </c>
    </row>
    <row r="8" spans="1:15" ht="43.5" customHeight="1">
      <c r="A8" s="5"/>
      <c r="B8" s="6" t="s">
        <v>4</v>
      </c>
      <c r="C8" s="15">
        <v>1</v>
      </c>
      <c r="D8" s="15">
        <v>1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4">
        <f t="shared" si="0"/>
        <v>2</v>
      </c>
    </row>
    <row r="9" spans="1:15" ht="29.25" customHeight="1">
      <c r="A9" s="5"/>
      <c r="B9" s="6" t="s">
        <v>5</v>
      </c>
      <c r="C9" s="15">
        <v>7</v>
      </c>
      <c r="D9" s="15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4">
        <f t="shared" si="0"/>
        <v>8</v>
      </c>
    </row>
    <row r="10" spans="1:15" ht="46.5">
      <c r="A10" s="8">
        <v>7</v>
      </c>
      <c r="B10" s="9" t="s">
        <v>16</v>
      </c>
      <c r="C10" s="10">
        <f>IF(C12=0,0,C11/C12*100)</f>
        <v>81.967213114754102</v>
      </c>
      <c r="D10" s="10">
        <f t="shared" ref="D10:O10" si="2">IF(D12=0,0,D11/D12*100)</f>
        <v>0</v>
      </c>
      <c r="E10" s="10">
        <f t="shared" si="2"/>
        <v>0</v>
      </c>
      <c r="F10" s="10">
        <f t="shared" si="2"/>
        <v>0</v>
      </c>
      <c r="G10" s="10">
        <f t="shared" si="2"/>
        <v>0</v>
      </c>
      <c r="H10" s="10">
        <f t="shared" si="2"/>
        <v>0</v>
      </c>
      <c r="I10" s="10">
        <f t="shared" si="2"/>
        <v>0</v>
      </c>
      <c r="J10" s="10">
        <f t="shared" si="2"/>
        <v>0</v>
      </c>
      <c r="K10" s="10">
        <f t="shared" si="2"/>
        <v>0</v>
      </c>
      <c r="L10" s="10">
        <f t="shared" si="2"/>
        <v>0</v>
      </c>
      <c r="M10" s="10">
        <f t="shared" si="2"/>
        <v>0</v>
      </c>
      <c r="N10" s="10">
        <f t="shared" si="2"/>
        <v>0</v>
      </c>
      <c r="O10" s="18">
        <f t="shared" si="2"/>
        <v>81.967213114754102</v>
      </c>
    </row>
    <row r="11" spans="1:15" ht="46.5">
      <c r="A11" s="5"/>
      <c r="B11" s="6" t="s">
        <v>17</v>
      </c>
      <c r="C11" s="15">
        <v>100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4">
        <f t="shared" si="0"/>
        <v>100</v>
      </c>
    </row>
    <row r="12" spans="1:15">
      <c r="A12" s="5"/>
      <c r="B12" s="6" t="s">
        <v>6</v>
      </c>
      <c r="C12" s="15">
        <v>122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4">
        <f t="shared" si="0"/>
        <v>122</v>
      </c>
    </row>
    <row r="13" spans="1:15">
      <c r="A13" s="8">
        <v>8</v>
      </c>
      <c r="B13" s="9" t="s">
        <v>7</v>
      </c>
      <c r="C13" s="10">
        <f>IF(C15=0,0,C14/C15*100)</f>
        <v>50</v>
      </c>
      <c r="D13" s="10">
        <f t="shared" ref="D13:O13" si="3">IF(D15=0,0,D14/D15*100)</f>
        <v>33.333333333333329</v>
      </c>
      <c r="E13" s="10">
        <f t="shared" si="3"/>
        <v>100</v>
      </c>
      <c r="F13" s="10">
        <f t="shared" si="3"/>
        <v>100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3"/>
        <v>0</v>
      </c>
      <c r="N13" s="10">
        <f t="shared" si="3"/>
        <v>0</v>
      </c>
      <c r="O13" s="19">
        <f t="shared" si="3"/>
        <v>72.727272727272734</v>
      </c>
    </row>
    <row r="14" spans="1:15" ht="46.5">
      <c r="A14" s="5"/>
      <c r="B14" s="6" t="s">
        <v>18</v>
      </c>
      <c r="C14" s="15">
        <v>1</v>
      </c>
      <c r="D14" s="15">
        <v>1</v>
      </c>
      <c r="E14" s="15">
        <v>1</v>
      </c>
      <c r="F14" s="15">
        <v>5</v>
      </c>
      <c r="G14" s="15"/>
      <c r="H14" s="15"/>
      <c r="I14" s="15"/>
      <c r="J14" s="15"/>
      <c r="K14" s="15"/>
      <c r="L14" s="15"/>
      <c r="M14" s="15"/>
      <c r="N14" s="15"/>
      <c r="O14" s="14">
        <f t="shared" si="0"/>
        <v>8</v>
      </c>
    </row>
    <row r="15" spans="1:15">
      <c r="A15" s="5"/>
      <c r="B15" s="6" t="s">
        <v>8</v>
      </c>
      <c r="C15" s="15">
        <v>2</v>
      </c>
      <c r="D15" s="15">
        <v>3</v>
      </c>
      <c r="E15" s="15">
        <v>1</v>
      </c>
      <c r="F15" s="15">
        <v>5</v>
      </c>
      <c r="G15" s="15"/>
      <c r="H15" s="15"/>
      <c r="I15" s="15"/>
      <c r="J15" s="15"/>
      <c r="K15" s="15"/>
      <c r="L15" s="15"/>
      <c r="M15" s="15"/>
      <c r="N15" s="15"/>
      <c r="O15" s="14">
        <f t="shared" si="0"/>
        <v>11</v>
      </c>
    </row>
    <row r="16" spans="1:15" ht="69.75">
      <c r="A16" s="8">
        <v>9</v>
      </c>
      <c r="B16" s="9" t="s">
        <v>19</v>
      </c>
      <c r="C16" s="10">
        <f>IF(C18=0,0,C17/C18*100)</f>
        <v>66.666666666666657</v>
      </c>
      <c r="D16" s="10">
        <f t="shared" ref="D16:O16" si="4">IF(D18=0,0,D17/D18*100)</f>
        <v>50</v>
      </c>
      <c r="E16" s="10">
        <f t="shared" si="4"/>
        <v>100</v>
      </c>
      <c r="F16" s="10">
        <f t="shared" si="4"/>
        <v>50</v>
      </c>
      <c r="G16" s="10">
        <f t="shared" si="4"/>
        <v>0</v>
      </c>
      <c r="H16" s="10">
        <f t="shared" si="4"/>
        <v>0</v>
      </c>
      <c r="I16" s="10">
        <f t="shared" si="4"/>
        <v>0</v>
      </c>
      <c r="J16" s="10">
        <f t="shared" si="4"/>
        <v>0</v>
      </c>
      <c r="K16" s="10">
        <f t="shared" si="4"/>
        <v>0</v>
      </c>
      <c r="L16" s="10">
        <f t="shared" si="4"/>
        <v>0</v>
      </c>
      <c r="M16" s="10">
        <f t="shared" si="4"/>
        <v>0</v>
      </c>
      <c r="N16" s="10">
        <f t="shared" si="4"/>
        <v>0</v>
      </c>
      <c r="O16" s="18">
        <f t="shared" si="4"/>
        <v>60</v>
      </c>
    </row>
    <row r="17" spans="1:15" ht="69.75">
      <c r="A17" s="5"/>
      <c r="B17" s="6" t="s">
        <v>20</v>
      </c>
      <c r="C17" s="15">
        <v>2</v>
      </c>
      <c r="D17" s="15">
        <v>1</v>
      </c>
      <c r="E17" s="15">
        <v>1</v>
      </c>
      <c r="F17" s="15">
        <v>2</v>
      </c>
      <c r="G17" s="15"/>
      <c r="H17" s="15"/>
      <c r="I17" s="15"/>
      <c r="J17" s="15"/>
      <c r="K17" s="15"/>
      <c r="L17" s="15"/>
      <c r="M17" s="15"/>
      <c r="N17" s="15"/>
      <c r="O17" s="14">
        <f t="shared" si="0"/>
        <v>6</v>
      </c>
    </row>
    <row r="18" spans="1:15">
      <c r="A18" s="5"/>
      <c r="B18" s="6" t="s">
        <v>9</v>
      </c>
      <c r="C18" s="15">
        <v>3</v>
      </c>
      <c r="D18" s="15">
        <v>2</v>
      </c>
      <c r="E18" s="15">
        <v>1</v>
      </c>
      <c r="F18" s="15">
        <v>4</v>
      </c>
      <c r="G18" s="15"/>
      <c r="H18" s="15"/>
      <c r="I18" s="15"/>
      <c r="J18" s="15"/>
      <c r="K18" s="15"/>
      <c r="L18" s="15"/>
      <c r="M18" s="15"/>
      <c r="N18" s="15"/>
      <c r="O18" s="14">
        <f t="shared" si="0"/>
        <v>10</v>
      </c>
    </row>
    <row r="19" spans="1:15" ht="69.75">
      <c r="A19" s="5">
        <v>10</v>
      </c>
      <c r="B19" s="6" t="s">
        <v>10</v>
      </c>
      <c r="C19" s="15">
        <v>1</v>
      </c>
      <c r="D19" s="15"/>
      <c r="E19" s="15">
        <v>1</v>
      </c>
      <c r="F19" s="15"/>
      <c r="G19" s="15"/>
      <c r="H19" s="15">
        <v>1</v>
      </c>
      <c r="I19" s="15"/>
      <c r="J19" s="15"/>
      <c r="K19" s="15"/>
      <c r="L19" s="15"/>
      <c r="M19" s="15"/>
      <c r="N19" s="15"/>
      <c r="O19" s="14">
        <f t="shared" si="0"/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selection activeCell="G14" sqref="G14"/>
    </sheetView>
  </sheetViews>
  <sheetFormatPr defaultRowHeight="21.75"/>
  <cols>
    <col min="1" max="1" width="9.25" style="24" customWidth="1"/>
    <col min="2" max="2" width="8.5" style="24" customWidth="1"/>
    <col min="3" max="3" width="8.625" style="24" customWidth="1"/>
    <col min="4" max="4" width="8.125" style="26" customWidth="1"/>
    <col min="5" max="5" width="8.125" style="24" customWidth="1"/>
    <col min="6" max="16384" width="9" style="26"/>
  </cols>
  <sheetData>
    <row r="1" spans="1:18" s="23" customFormat="1">
      <c r="A1" s="21" t="s">
        <v>21</v>
      </c>
      <c r="B1" s="21" t="s">
        <v>34</v>
      </c>
      <c r="C1" s="21" t="s">
        <v>35</v>
      </c>
      <c r="D1" s="22" t="s">
        <v>22</v>
      </c>
      <c r="E1" s="21" t="s">
        <v>26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23</v>
      </c>
      <c r="P1" s="22" t="s">
        <v>24</v>
      </c>
      <c r="Q1" s="22" t="s">
        <v>25</v>
      </c>
      <c r="R1" s="22" t="s">
        <v>13</v>
      </c>
    </row>
    <row r="2" spans="1:18">
      <c r="A2" s="24" t="str">
        <f>'k1'!B1</f>
        <v>07522</v>
      </c>
      <c r="B2" s="24" t="str">
        <f>'k1'!B2</f>
        <v>65</v>
      </c>
      <c r="C2" s="24" t="str">
        <f>'k1'!B3</f>
        <v>03</v>
      </c>
      <c r="D2" s="24">
        <v>1</v>
      </c>
      <c r="E2" s="24" t="str">
        <f>'k1'!B4</f>
        <v>2558</v>
      </c>
      <c r="F2" s="25">
        <f>'k2'!C2</f>
        <v>1</v>
      </c>
      <c r="G2" s="25">
        <f>'k2'!D2</f>
        <v>2</v>
      </c>
      <c r="H2" s="25">
        <f>'k2'!E2</f>
        <v>3</v>
      </c>
      <c r="I2" s="25">
        <f>'k2'!F2</f>
        <v>5</v>
      </c>
      <c r="J2" s="25">
        <f>'k2'!G2</f>
        <v>6</v>
      </c>
      <c r="K2" s="25">
        <f>'k2'!H2</f>
        <v>1</v>
      </c>
      <c r="L2" s="25">
        <f>'k2'!I2</f>
        <v>3</v>
      </c>
      <c r="M2" s="25">
        <f>'k2'!J2</f>
        <v>0</v>
      </c>
      <c r="N2" s="25">
        <f>'k2'!K2</f>
        <v>0</v>
      </c>
      <c r="O2" s="25">
        <f>'k2'!L2</f>
        <v>0</v>
      </c>
      <c r="P2" s="25">
        <f>'k2'!M2</f>
        <v>0</v>
      </c>
      <c r="Q2" s="25">
        <f>'k2'!N2</f>
        <v>0</v>
      </c>
      <c r="R2" s="25">
        <f>SUM(F2:Q2)</f>
        <v>21</v>
      </c>
    </row>
    <row r="3" spans="1:18">
      <c r="A3" s="24" t="str">
        <f>'k1'!B1</f>
        <v>07522</v>
      </c>
      <c r="B3" s="24" t="str">
        <f>'k1'!B2</f>
        <v>65</v>
      </c>
      <c r="C3" s="24" t="str">
        <f>'k1'!B3</f>
        <v>03</v>
      </c>
      <c r="D3" s="24">
        <v>2</v>
      </c>
      <c r="E3" s="24" t="str">
        <f>'k1'!B4</f>
        <v>2558</v>
      </c>
      <c r="F3" s="25">
        <f>'k2'!C3</f>
        <v>0</v>
      </c>
      <c r="G3" s="25">
        <f>'k2'!D3</f>
        <v>2</v>
      </c>
      <c r="H3" s="25">
        <f>'k2'!E3</f>
        <v>0</v>
      </c>
      <c r="I3" s="25">
        <f>'k2'!F3</f>
        <v>0</v>
      </c>
      <c r="J3" s="25">
        <f>'k2'!G3</f>
        <v>0</v>
      </c>
      <c r="K3" s="25">
        <f>'k2'!H3</f>
        <v>0</v>
      </c>
      <c r="L3" s="25">
        <f>'k2'!I3</f>
        <v>0</v>
      </c>
      <c r="M3" s="25">
        <f>'k2'!J3</f>
        <v>0</v>
      </c>
      <c r="N3" s="25">
        <f>'k2'!K3</f>
        <v>0</v>
      </c>
      <c r="O3" s="25">
        <f>'k2'!L3</f>
        <v>0</v>
      </c>
      <c r="P3" s="25">
        <f>'k2'!M3</f>
        <v>0</v>
      </c>
      <c r="Q3" s="25">
        <f>'k2'!N3</f>
        <v>0</v>
      </c>
      <c r="R3" s="25">
        <f t="shared" ref="R3:R11" si="0">SUM(F3:Q3)</f>
        <v>2</v>
      </c>
    </row>
    <row r="4" spans="1:18">
      <c r="A4" s="24" t="str">
        <f>'k1'!B1</f>
        <v>07522</v>
      </c>
      <c r="B4" s="24" t="str">
        <f>'k1'!B2</f>
        <v>65</v>
      </c>
      <c r="C4" s="24" t="str">
        <f>'k1'!B3</f>
        <v>03</v>
      </c>
      <c r="D4" s="24">
        <v>3</v>
      </c>
      <c r="E4" s="24" t="str">
        <f>'k1'!B4</f>
        <v>2558</v>
      </c>
      <c r="F4" s="25">
        <f>'k2'!C4</f>
        <v>1</v>
      </c>
      <c r="G4" s="25">
        <f>'k2'!D4</f>
        <v>0</v>
      </c>
      <c r="H4" s="25">
        <f>'k2'!E4</f>
        <v>0</v>
      </c>
      <c r="I4" s="25">
        <f>'k2'!F4</f>
        <v>0</v>
      </c>
      <c r="J4" s="25">
        <f>'k2'!G4</f>
        <v>0</v>
      </c>
      <c r="K4" s="25">
        <f>'k2'!H4</f>
        <v>0</v>
      </c>
      <c r="L4" s="25">
        <f>'k2'!I4</f>
        <v>0</v>
      </c>
      <c r="M4" s="25">
        <f>'k2'!J4</f>
        <v>0</v>
      </c>
      <c r="N4" s="25">
        <f>'k2'!K4</f>
        <v>0</v>
      </c>
      <c r="O4" s="25">
        <f>'k2'!L4</f>
        <v>0</v>
      </c>
      <c r="P4" s="25">
        <f>'k2'!M4</f>
        <v>0</v>
      </c>
      <c r="Q4" s="25">
        <f>'k2'!N4</f>
        <v>0</v>
      </c>
      <c r="R4" s="25">
        <f t="shared" si="0"/>
        <v>1</v>
      </c>
    </row>
    <row r="5" spans="1:18">
      <c r="A5" s="24" t="str">
        <f>'k1'!B1</f>
        <v>07522</v>
      </c>
      <c r="B5" s="24" t="str">
        <f>'k1'!B2</f>
        <v>65</v>
      </c>
      <c r="C5" s="24" t="str">
        <f>'k1'!B3</f>
        <v>03</v>
      </c>
      <c r="D5" s="24">
        <v>4</v>
      </c>
      <c r="E5" s="24" t="str">
        <f>'k1'!B4</f>
        <v>2558</v>
      </c>
      <c r="F5" s="25">
        <f>'k2'!C5</f>
        <v>0</v>
      </c>
      <c r="G5" s="25">
        <f>'k2'!D5</f>
        <v>0</v>
      </c>
      <c r="H5" s="25">
        <f>'k2'!E5</f>
        <v>0</v>
      </c>
      <c r="I5" s="25">
        <f>'k2'!F5</f>
        <v>0</v>
      </c>
      <c r="J5" s="25">
        <f>'k2'!G5</f>
        <v>0</v>
      </c>
      <c r="K5" s="25">
        <f>'k2'!H5</f>
        <v>0</v>
      </c>
      <c r="L5" s="25">
        <f>'k2'!I5</f>
        <v>0</v>
      </c>
      <c r="M5" s="25">
        <f>'k2'!J5</f>
        <v>0</v>
      </c>
      <c r="N5" s="25">
        <f>'k2'!K5</f>
        <v>0</v>
      </c>
      <c r="O5" s="25">
        <f>'k2'!L5</f>
        <v>0</v>
      </c>
      <c r="P5" s="25">
        <f>'k2'!M5</f>
        <v>0</v>
      </c>
      <c r="Q5" s="25">
        <f>'k2'!N5</f>
        <v>0</v>
      </c>
      <c r="R5" s="25">
        <f t="shared" si="0"/>
        <v>0</v>
      </c>
    </row>
    <row r="6" spans="1:18">
      <c r="A6" s="24" t="str">
        <f>'k1'!B1</f>
        <v>07522</v>
      </c>
      <c r="B6" s="24" t="str">
        <f>'k1'!B2</f>
        <v>65</v>
      </c>
      <c r="C6" s="24" t="str">
        <f>'k1'!B3</f>
        <v>03</v>
      </c>
      <c r="D6" s="24">
        <v>5</v>
      </c>
      <c r="E6" s="24" t="str">
        <f>'k1'!B4</f>
        <v>2558</v>
      </c>
      <c r="F6" s="25">
        <f>'k2'!C6</f>
        <v>0</v>
      </c>
      <c r="G6" s="25">
        <f>'k2'!D6</f>
        <v>0</v>
      </c>
      <c r="H6" s="25">
        <f>'k2'!E6</f>
        <v>0</v>
      </c>
      <c r="I6" s="25">
        <f>'k2'!F6</f>
        <v>0</v>
      </c>
      <c r="J6" s="25">
        <f>'k2'!G6</f>
        <v>0</v>
      </c>
      <c r="K6" s="25">
        <f>'k2'!H6</f>
        <v>0</v>
      </c>
      <c r="L6" s="25">
        <f>'k2'!I6</f>
        <v>0</v>
      </c>
      <c r="M6" s="25">
        <f>'k2'!J6</f>
        <v>0</v>
      </c>
      <c r="N6" s="25">
        <f>'k2'!K6</f>
        <v>0</v>
      </c>
      <c r="O6" s="25">
        <f>'k2'!L6</f>
        <v>0</v>
      </c>
      <c r="P6" s="25">
        <f>'k2'!M6</f>
        <v>0</v>
      </c>
      <c r="Q6" s="25">
        <f>'k2'!N6</f>
        <v>0</v>
      </c>
      <c r="R6" s="25">
        <f t="shared" si="0"/>
        <v>0</v>
      </c>
    </row>
    <row r="7" spans="1:18">
      <c r="A7" s="24" t="str">
        <f>'k1'!B1</f>
        <v>07522</v>
      </c>
      <c r="B7" s="24" t="str">
        <f>'k1'!B2</f>
        <v>65</v>
      </c>
      <c r="C7" s="24" t="str">
        <f>'k1'!B3</f>
        <v>03</v>
      </c>
      <c r="D7" s="24">
        <v>6</v>
      </c>
      <c r="E7" s="24" t="str">
        <f>'k1'!B4</f>
        <v>2558</v>
      </c>
      <c r="F7" s="27">
        <f>'k2'!C7</f>
        <v>14.285714285714285</v>
      </c>
      <c r="G7" s="27">
        <f>'k2'!D7</f>
        <v>100</v>
      </c>
      <c r="H7" s="27">
        <f>'k2'!E7</f>
        <v>0</v>
      </c>
      <c r="I7" s="27">
        <f>'k2'!F7</f>
        <v>0</v>
      </c>
      <c r="J7" s="27">
        <f>'k2'!G7</f>
        <v>0</v>
      </c>
      <c r="K7" s="27">
        <f>'k2'!H7</f>
        <v>0</v>
      </c>
      <c r="L7" s="27">
        <f>'k2'!I7</f>
        <v>0</v>
      </c>
      <c r="M7" s="27">
        <f>'k2'!J7</f>
        <v>0</v>
      </c>
      <c r="N7" s="27">
        <f>'k2'!K7</f>
        <v>0</v>
      </c>
      <c r="O7" s="27">
        <f>'k2'!L7</f>
        <v>0</v>
      </c>
      <c r="P7" s="27">
        <f>'k2'!M7</f>
        <v>0</v>
      </c>
      <c r="Q7" s="27">
        <f>'k2'!N7</f>
        <v>0</v>
      </c>
      <c r="R7" s="27">
        <f>'k2'!O7</f>
        <v>25</v>
      </c>
    </row>
    <row r="8" spans="1:18">
      <c r="A8" s="24" t="str">
        <f>'k1'!B1</f>
        <v>07522</v>
      </c>
      <c r="B8" s="24" t="str">
        <f>'k1'!B2</f>
        <v>65</v>
      </c>
      <c r="C8" s="24" t="str">
        <f>'k1'!B3</f>
        <v>03</v>
      </c>
      <c r="D8" s="24">
        <v>7</v>
      </c>
      <c r="E8" s="24" t="str">
        <f>'k1'!B4</f>
        <v>2558</v>
      </c>
      <c r="F8" s="27">
        <f>'k2'!C10</f>
        <v>81.967213114754102</v>
      </c>
      <c r="G8" s="27">
        <f>'k2'!D10</f>
        <v>0</v>
      </c>
      <c r="H8" s="27">
        <f>'k2'!E10</f>
        <v>0</v>
      </c>
      <c r="I8" s="27">
        <f>'k2'!F10</f>
        <v>0</v>
      </c>
      <c r="J8" s="27">
        <f>'k2'!G10</f>
        <v>0</v>
      </c>
      <c r="K8" s="27">
        <f>'k2'!H10</f>
        <v>0</v>
      </c>
      <c r="L8" s="27">
        <f>'k2'!I10</f>
        <v>0</v>
      </c>
      <c r="M8" s="27">
        <f>'k2'!J10</f>
        <v>0</v>
      </c>
      <c r="N8" s="27">
        <f>'k2'!K10</f>
        <v>0</v>
      </c>
      <c r="O8" s="27">
        <f>'k2'!L10</f>
        <v>0</v>
      </c>
      <c r="P8" s="27">
        <f>'k2'!M10</f>
        <v>0</v>
      </c>
      <c r="Q8" s="27">
        <f>'k2'!N10</f>
        <v>0</v>
      </c>
      <c r="R8" s="27">
        <f>'k2'!O10</f>
        <v>81.967213114754102</v>
      </c>
    </row>
    <row r="9" spans="1:18">
      <c r="A9" s="24" t="str">
        <f>'k1'!B1</f>
        <v>07522</v>
      </c>
      <c r="B9" s="24" t="str">
        <f>'k1'!B2</f>
        <v>65</v>
      </c>
      <c r="C9" s="24" t="str">
        <f>'k1'!B3</f>
        <v>03</v>
      </c>
      <c r="D9" s="24">
        <v>8</v>
      </c>
      <c r="E9" s="24" t="str">
        <f>'k1'!B4</f>
        <v>2558</v>
      </c>
      <c r="F9" s="27">
        <f>'k2'!C13</f>
        <v>50</v>
      </c>
      <c r="G9" s="27">
        <f>'k2'!D13</f>
        <v>33.333333333333329</v>
      </c>
      <c r="H9" s="27">
        <f>'k2'!E13</f>
        <v>100</v>
      </c>
      <c r="I9" s="27">
        <f>'k2'!F13</f>
        <v>100</v>
      </c>
      <c r="J9" s="27">
        <f>'k2'!G13</f>
        <v>0</v>
      </c>
      <c r="K9" s="27">
        <f>'k2'!H13</f>
        <v>0</v>
      </c>
      <c r="L9" s="27">
        <f>'k2'!I13</f>
        <v>0</v>
      </c>
      <c r="M9" s="27">
        <f>'k2'!J13</f>
        <v>0</v>
      </c>
      <c r="N9" s="27">
        <f>'k2'!K13</f>
        <v>0</v>
      </c>
      <c r="O9" s="27">
        <f>'k2'!L13</f>
        <v>0</v>
      </c>
      <c r="P9" s="27">
        <f>'k2'!M13</f>
        <v>0</v>
      </c>
      <c r="Q9" s="27">
        <f>'k2'!N13</f>
        <v>0</v>
      </c>
      <c r="R9" s="27">
        <f>'k2'!O13</f>
        <v>72.727272727272734</v>
      </c>
    </row>
    <row r="10" spans="1:18">
      <c r="A10" s="24" t="str">
        <f>'k1'!B1</f>
        <v>07522</v>
      </c>
      <c r="B10" s="24" t="str">
        <f>'k1'!B2</f>
        <v>65</v>
      </c>
      <c r="C10" s="24" t="str">
        <f>'k1'!B3</f>
        <v>03</v>
      </c>
      <c r="D10" s="24">
        <v>9</v>
      </c>
      <c r="E10" s="24" t="str">
        <f>'k1'!B4</f>
        <v>2558</v>
      </c>
      <c r="F10" s="27">
        <f>'k2'!C16</f>
        <v>66.666666666666657</v>
      </c>
      <c r="G10" s="27">
        <f>'k2'!D16</f>
        <v>50</v>
      </c>
      <c r="H10" s="27">
        <f>'k2'!E16</f>
        <v>100</v>
      </c>
      <c r="I10" s="27">
        <f>'k2'!F16</f>
        <v>50</v>
      </c>
      <c r="J10" s="27">
        <f>'k2'!G16</f>
        <v>0</v>
      </c>
      <c r="K10" s="27">
        <f>'k2'!H16</f>
        <v>0</v>
      </c>
      <c r="L10" s="27">
        <f>'k2'!I16</f>
        <v>0</v>
      </c>
      <c r="M10" s="27">
        <f>'k2'!J16</f>
        <v>0</v>
      </c>
      <c r="N10" s="27">
        <f>'k2'!K16</f>
        <v>0</v>
      </c>
      <c r="O10" s="27">
        <f>'k2'!L16</f>
        <v>0</v>
      </c>
      <c r="P10" s="27">
        <f>'k2'!M16</f>
        <v>0</v>
      </c>
      <c r="Q10" s="27">
        <f>'k2'!N16</f>
        <v>0</v>
      </c>
      <c r="R10" s="27">
        <f>'k2'!O16</f>
        <v>60</v>
      </c>
    </row>
    <row r="11" spans="1:18">
      <c r="A11" s="24" t="str">
        <f>'k1'!B1</f>
        <v>07522</v>
      </c>
      <c r="B11" s="24" t="str">
        <f>'k1'!B2</f>
        <v>65</v>
      </c>
      <c r="C11" s="24" t="str">
        <f>'k1'!B3</f>
        <v>03</v>
      </c>
      <c r="D11" s="24">
        <v>10</v>
      </c>
      <c r="E11" s="24" t="str">
        <f>'k1'!B4</f>
        <v>2558</v>
      </c>
      <c r="F11" s="25">
        <f>'k2'!C19</f>
        <v>1</v>
      </c>
      <c r="G11" s="25">
        <f>'k2'!D19</f>
        <v>0</v>
      </c>
      <c r="H11" s="25">
        <f>'k2'!E19</f>
        <v>1</v>
      </c>
      <c r="I11" s="25">
        <f>'k2'!F19</f>
        <v>0</v>
      </c>
      <c r="J11" s="25">
        <f>'k2'!G19</f>
        <v>0</v>
      </c>
      <c r="K11" s="25">
        <f>'k2'!H19</f>
        <v>1</v>
      </c>
      <c r="L11" s="25">
        <f>'k2'!I19</f>
        <v>0</v>
      </c>
      <c r="M11" s="25">
        <f>'k2'!J19</f>
        <v>0</v>
      </c>
      <c r="N11" s="25">
        <f>'k2'!K19</f>
        <v>0</v>
      </c>
      <c r="O11" s="25">
        <f>'k2'!L19</f>
        <v>0</v>
      </c>
      <c r="P11" s="25">
        <f>'k2'!M19</f>
        <v>0</v>
      </c>
      <c r="Q11" s="25">
        <f>'k2'!N19</f>
        <v>0</v>
      </c>
      <c r="R11" s="25">
        <f t="shared" si="0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UTEHN</dc:creator>
  <cp:lastModifiedBy>UTEHN</cp:lastModifiedBy>
  <dcterms:created xsi:type="dcterms:W3CDTF">2015-05-14T09:08:12Z</dcterms:created>
  <dcterms:modified xsi:type="dcterms:W3CDTF">2015-05-15T02:03:02Z</dcterms:modified>
</cp:coreProperties>
</file>