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4125" windowWidth="20730" windowHeight="10665" tabRatio="777" activeTab="1"/>
  </bookViews>
  <sheets>
    <sheet name="k1" sheetId="25" r:id="rId1"/>
    <sheet name="k2" sheetId="12" r:id="rId2"/>
    <sheet name="k3" sheetId="24" r:id="rId3"/>
  </sheets>
  <calcPr calcId="124519"/>
</workbook>
</file>

<file path=xl/calcChain.xml><?xml version="1.0" encoding="utf-8"?>
<calcChain xmlns="http://schemas.openxmlformats.org/spreadsheetml/2006/main">
  <c r="O4" i="12"/>
  <c r="G27" i="24"/>
  <c r="H27"/>
  <c r="I27"/>
  <c r="J27"/>
  <c r="K27"/>
  <c r="L27"/>
  <c r="M27"/>
  <c r="N27"/>
  <c r="O27"/>
  <c r="P27"/>
  <c r="Q27"/>
  <c r="G28"/>
  <c r="H28"/>
  <c r="I28"/>
  <c r="J28"/>
  <c r="K28"/>
  <c r="L28"/>
  <c r="M28"/>
  <c r="N28"/>
  <c r="O28"/>
  <c r="P28"/>
  <c r="Q28"/>
  <c r="G29"/>
  <c r="H29"/>
  <c r="I29"/>
  <c r="J29"/>
  <c r="K29"/>
  <c r="L29"/>
  <c r="M29"/>
  <c r="N29"/>
  <c r="O29"/>
  <c r="P29"/>
  <c r="Q29"/>
  <c r="F28"/>
  <c r="F29"/>
  <c r="F27"/>
  <c r="G26"/>
  <c r="H26"/>
  <c r="I26"/>
  <c r="J26"/>
  <c r="K26"/>
  <c r="L26"/>
  <c r="M26"/>
  <c r="N26"/>
  <c r="O26"/>
  <c r="P26"/>
  <c r="Q26"/>
  <c r="R26"/>
  <c r="F26"/>
  <c r="J25"/>
  <c r="N25"/>
  <c r="G24"/>
  <c r="H24"/>
  <c r="I24"/>
  <c r="J24"/>
  <c r="K24"/>
  <c r="L24"/>
  <c r="M24"/>
  <c r="N24"/>
  <c r="O24"/>
  <c r="P24"/>
  <c r="Q24"/>
  <c r="R24"/>
  <c r="F24"/>
  <c r="H23"/>
  <c r="I23"/>
  <c r="L23"/>
  <c r="M23"/>
  <c r="P23"/>
  <c r="Q23"/>
  <c r="G15"/>
  <c r="H15"/>
  <c r="I15"/>
  <c r="J15"/>
  <c r="K15"/>
  <c r="L15"/>
  <c r="M15"/>
  <c r="N15"/>
  <c r="O15"/>
  <c r="P15"/>
  <c r="Q15"/>
  <c r="G16"/>
  <c r="H16"/>
  <c r="I16"/>
  <c r="J16"/>
  <c r="K16"/>
  <c r="L16"/>
  <c r="M16"/>
  <c r="N16"/>
  <c r="O16"/>
  <c r="P16"/>
  <c r="Q16"/>
  <c r="G17"/>
  <c r="H17"/>
  <c r="I17"/>
  <c r="J17"/>
  <c r="K17"/>
  <c r="L17"/>
  <c r="M17"/>
  <c r="N17"/>
  <c r="O17"/>
  <c r="P17"/>
  <c r="Q17"/>
  <c r="G18"/>
  <c r="H18"/>
  <c r="I18"/>
  <c r="J18"/>
  <c r="K18"/>
  <c r="L18"/>
  <c r="M18"/>
  <c r="N18"/>
  <c r="O18"/>
  <c r="P18"/>
  <c r="Q18"/>
  <c r="G19"/>
  <c r="H19"/>
  <c r="I19"/>
  <c r="J19"/>
  <c r="K19"/>
  <c r="L19"/>
  <c r="M19"/>
  <c r="N19"/>
  <c r="O19"/>
  <c r="P19"/>
  <c r="Q19"/>
  <c r="G20"/>
  <c r="H20"/>
  <c r="I20"/>
  <c r="J20"/>
  <c r="K20"/>
  <c r="L20"/>
  <c r="M20"/>
  <c r="N20"/>
  <c r="O20"/>
  <c r="P20"/>
  <c r="Q20"/>
  <c r="G21"/>
  <c r="H21"/>
  <c r="I21"/>
  <c r="J21"/>
  <c r="K21"/>
  <c r="L21"/>
  <c r="M21"/>
  <c r="N21"/>
  <c r="O21"/>
  <c r="P21"/>
  <c r="Q21"/>
  <c r="G22"/>
  <c r="H22"/>
  <c r="I22"/>
  <c r="J22"/>
  <c r="K22"/>
  <c r="L22"/>
  <c r="M22"/>
  <c r="N22"/>
  <c r="O22"/>
  <c r="P22"/>
  <c r="Q22"/>
  <c r="F17"/>
  <c r="F18"/>
  <c r="F19"/>
  <c r="F20"/>
  <c r="F21"/>
  <c r="F22"/>
  <c r="F16"/>
  <c r="F15"/>
  <c r="G14"/>
  <c r="H14"/>
  <c r="I14"/>
  <c r="J14"/>
  <c r="K14"/>
  <c r="L14"/>
  <c r="M14"/>
  <c r="N14"/>
  <c r="O14"/>
  <c r="P14"/>
  <c r="Q14"/>
  <c r="F14"/>
  <c r="G13"/>
  <c r="K13"/>
  <c r="O13"/>
  <c r="F13"/>
  <c r="G12"/>
  <c r="H12"/>
  <c r="I12"/>
  <c r="J12"/>
  <c r="K12"/>
  <c r="L12"/>
  <c r="M12"/>
  <c r="N12"/>
  <c r="O12"/>
  <c r="P12"/>
  <c r="Q12"/>
  <c r="R12"/>
  <c r="F12"/>
  <c r="H11"/>
  <c r="I11"/>
  <c r="L11"/>
  <c r="M11"/>
  <c r="P11"/>
  <c r="Q11"/>
  <c r="J10"/>
  <c r="N10"/>
  <c r="G8"/>
  <c r="J8"/>
  <c r="K8"/>
  <c r="N8"/>
  <c r="O8"/>
  <c r="F8"/>
  <c r="G7"/>
  <c r="I6"/>
  <c r="J6"/>
  <c r="O6"/>
  <c r="Q6"/>
  <c r="G5"/>
  <c r="H5"/>
  <c r="K5"/>
  <c r="L5"/>
  <c r="O5"/>
  <c r="P5"/>
  <c r="F5"/>
  <c r="D57" i="12"/>
  <c r="E57"/>
  <c r="F57"/>
  <c r="G57"/>
  <c r="H57"/>
  <c r="I57"/>
  <c r="J57"/>
  <c r="K57"/>
  <c r="L57"/>
  <c r="M57"/>
  <c r="N57"/>
  <c r="C57"/>
  <c r="D54"/>
  <c r="G25" i="24" s="1"/>
  <c r="E54" i="12"/>
  <c r="H25" i="24" s="1"/>
  <c r="F54" i="12"/>
  <c r="I25" i="24" s="1"/>
  <c r="G54" i="12"/>
  <c r="H54"/>
  <c r="K25" i="24" s="1"/>
  <c r="I54" i="12"/>
  <c r="L25" i="24" s="1"/>
  <c r="J54" i="12"/>
  <c r="M25" i="24" s="1"/>
  <c r="K54" i="12"/>
  <c r="L54"/>
  <c r="O25" i="24" s="1"/>
  <c r="M54" i="12"/>
  <c r="P25" i="24" s="1"/>
  <c r="N54" i="12"/>
  <c r="Q25" i="24" s="1"/>
  <c r="C54" i="12"/>
  <c r="F25" i="24" s="1"/>
  <c r="D51" i="12"/>
  <c r="E51"/>
  <c r="F51"/>
  <c r="G51"/>
  <c r="H51"/>
  <c r="I51"/>
  <c r="J51"/>
  <c r="K51"/>
  <c r="L51"/>
  <c r="M51"/>
  <c r="N51"/>
  <c r="O51"/>
  <c r="C51"/>
  <c r="D48"/>
  <c r="G23" i="24" s="1"/>
  <c r="E48" i="12"/>
  <c r="F48"/>
  <c r="G48"/>
  <c r="J23" i="24" s="1"/>
  <c r="H48" i="12"/>
  <c r="K23" i="24" s="1"/>
  <c r="I48" i="12"/>
  <c r="J48"/>
  <c r="K48"/>
  <c r="N23" i="24" s="1"/>
  <c r="L48" i="12"/>
  <c r="O23" i="24" s="1"/>
  <c r="M48" i="12"/>
  <c r="N48"/>
  <c r="C48"/>
  <c r="F23" i="24" s="1"/>
  <c r="D36" i="12"/>
  <c r="E36"/>
  <c r="H13" i="24" s="1"/>
  <c r="F36" i="12"/>
  <c r="I13" i="24" s="1"/>
  <c r="G36" i="12"/>
  <c r="J13" i="24" s="1"/>
  <c r="H36" i="12"/>
  <c r="I36"/>
  <c r="L13" i="24" s="1"/>
  <c r="J36" i="12"/>
  <c r="M13" i="24" s="1"/>
  <c r="K36" i="12"/>
  <c r="N13" i="24" s="1"/>
  <c r="L36" i="12"/>
  <c r="M36"/>
  <c r="P13" i="24" s="1"/>
  <c r="N36" i="12"/>
  <c r="Q13" i="24" s="1"/>
  <c r="D33" i="12"/>
  <c r="E33"/>
  <c r="F33"/>
  <c r="G33"/>
  <c r="H33"/>
  <c r="I33"/>
  <c r="J33"/>
  <c r="K33"/>
  <c r="L33"/>
  <c r="M33"/>
  <c r="N33"/>
  <c r="O33"/>
  <c r="D30"/>
  <c r="G11" i="24" s="1"/>
  <c r="E30" i="12"/>
  <c r="F30"/>
  <c r="G30"/>
  <c r="J11" i="24" s="1"/>
  <c r="H30" i="12"/>
  <c r="K11" i="24" s="1"/>
  <c r="I30" i="12"/>
  <c r="J30"/>
  <c r="K30"/>
  <c r="N11" i="24" s="1"/>
  <c r="L30" i="12"/>
  <c r="O11" i="24" s="1"/>
  <c r="M30" i="12"/>
  <c r="N30"/>
  <c r="D27"/>
  <c r="G10" i="24" s="1"/>
  <c r="E27" i="12"/>
  <c r="H10" i="24" s="1"/>
  <c r="F27" i="12"/>
  <c r="I10" i="24" s="1"/>
  <c r="G27" i="12"/>
  <c r="H27"/>
  <c r="K10" i="24" s="1"/>
  <c r="I27" i="12"/>
  <c r="L10" i="24" s="1"/>
  <c r="J27" i="12"/>
  <c r="M10" i="24" s="1"/>
  <c r="K27" i="12"/>
  <c r="L27"/>
  <c r="O10" i="24" s="1"/>
  <c r="M27" i="12"/>
  <c r="P10" i="24" s="1"/>
  <c r="N27" i="12"/>
  <c r="Q10" i="24" s="1"/>
  <c r="C36" i="12"/>
  <c r="C33"/>
  <c r="C30"/>
  <c r="F11" i="24" s="1"/>
  <c r="C27" i="12"/>
  <c r="F10" i="24" s="1"/>
  <c r="D24" i="12"/>
  <c r="G9" i="24" s="1"/>
  <c r="E24" i="12"/>
  <c r="H9" i="24" s="1"/>
  <c r="F24" i="12"/>
  <c r="I9" i="24" s="1"/>
  <c r="G24" i="12"/>
  <c r="J9" i="24" s="1"/>
  <c r="H24" i="12"/>
  <c r="K9" i="24" s="1"/>
  <c r="I24" i="12"/>
  <c r="L9" i="24" s="1"/>
  <c r="J24" i="12"/>
  <c r="M9" i="24" s="1"/>
  <c r="K24" i="12"/>
  <c r="N9" i="24" s="1"/>
  <c r="L24" i="12"/>
  <c r="O9" i="24" s="1"/>
  <c r="M24" i="12"/>
  <c r="P9" i="24" s="1"/>
  <c r="N24" i="12"/>
  <c r="Q9" i="24" s="1"/>
  <c r="C24" i="12"/>
  <c r="F9" i="24" s="1"/>
  <c r="D21" i="12"/>
  <c r="E21"/>
  <c r="H8" i="24" s="1"/>
  <c r="F21" i="12"/>
  <c r="I8" i="24" s="1"/>
  <c r="G21" i="12"/>
  <c r="H21"/>
  <c r="I21"/>
  <c r="L8" i="24" s="1"/>
  <c r="J21" i="12"/>
  <c r="M8" i="24" s="1"/>
  <c r="K21" i="12"/>
  <c r="L21"/>
  <c r="M21"/>
  <c r="P8" i="24" s="1"/>
  <c r="N21" i="12"/>
  <c r="Q8" i="24" s="1"/>
  <c r="C21" i="12"/>
  <c r="D18"/>
  <c r="E18"/>
  <c r="H7" i="24" s="1"/>
  <c r="F18" i="12"/>
  <c r="I7" i="24" s="1"/>
  <c r="G18" i="12"/>
  <c r="J7" i="24" s="1"/>
  <c r="H18" i="12"/>
  <c r="K7" i="24" s="1"/>
  <c r="I18" i="12"/>
  <c r="L7" i="24" s="1"/>
  <c r="J18" i="12"/>
  <c r="M7" i="24" s="1"/>
  <c r="K18" i="12"/>
  <c r="N7" i="24" s="1"/>
  <c r="L18" i="12"/>
  <c r="O7" i="24" s="1"/>
  <c r="M18" i="12"/>
  <c r="P7" i="24" s="1"/>
  <c r="N18" i="12"/>
  <c r="Q7" i="24" s="1"/>
  <c r="D15" i="12"/>
  <c r="G6" i="24" s="1"/>
  <c r="E15" i="12"/>
  <c r="H6" i="24" s="1"/>
  <c r="F15" i="12"/>
  <c r="G15"/>
  <c r="H15"/>
  <c r="K6" i="24" s="1"/>
  <c r="I15" i="12"/>
  <c r="L6" i="24" s="1"/>
  <c r="J15" i="12"/>
  <c r="M6" i="24" s="1"/>
  <c r="K15" i="12"/>
  <c r="N6" i="24" s="1"/>
  <c r="L15" i="12"/>
  <c r="M15"/>
  <c r="P6" i="24" s="1"/>
  <c r="N15" i="12"/>
  <c r="C18"/>
  <c r="F7" i="24" s="1"/>
  <c r="C15" i="12"/>
  <c r="F6" i="24" s="1"/>
  <c r="D12" i="12"/>
  <c r="E12"/>
  <c r="F12"/>
  <c r="I5" i="24" s="1"/>
  <c r="G12" i="12"/>
  <c r="J5" i="24" s="1"/>
  <c r="H12" i="12"/>
  <c r="I12"/>
  <c r="J12"/>
  <c r="M5" i="24" s="1"/>
  <c r="K12" i="12"/>
  <c r="N5" i="24" s="1"/>
  <c r="L12" i="12"/>
  <c r="M12"/>
  <c r="N12"/>
  <c r="Q5" i="24" s="1"/>
  <c r="C12" i="12"/>
  <c r="D9"/>
  <c r="E9"/>
  <c r="F9"/>
  <c r="G9"/>
  <c r="H9"/>
  <c r="K4" i="24" s="1"/>
  <c r="I9" i="12"/>
  <c r="J9"/>
  <c r="K9"/>
  <c r="L9"/>
  <c r="M9"/>
  <c r="N9"/>
  <c r="C9"/>
  <c r="F4" i="24" s="1"/>
  <c r="D6" i="12"/>
  <c r="E6"/>
  <c r="F6"/>
  <c r="G6"/>
  <c r="J3" i="24" s="1"/>
  <c r="H6" i="12"/>
  <c r="I6"/>
  <c r="L3" i="24" s="1"/>
  <c r="J6" i="12"/>
  <c r="M3" i="24" s="1"/>
  <c r="K6" i="12"/>
  <c r="L6"/>
  <c r="M6"/>
  <c r="P3" i="24" s="1"/>
  <c r="N6" i="12"/>
  <c r="C6"/>
  <c r="F3" i="24" s="1"/>
  <c r="D3" i="12"/>
  <c r="G2" i="24" s="1"/>
  <c r="E3" i="12"/>
  <c r="H2" i="24" s="1"/>
  <c r="F3" i="12"/>
  <c r="I2" i="24" s="1"/>
  <c r="G3" i="12"/>
  <c r="J2" i="24" s="1"/>
  <c r="H3" i="12"/>
  <c r="I3"/>
  <c r="J3"/>
  <c r="M2" i="24" s="1"/>
  <c r="K3" i="12"/>
  <c r="L3"/>
  <c r="M3"/>
  <c r="P2" i="24" s="1"/>
  <c r="N3" i="12"/>
  <c r="Q2" i="24" s="1"/>
  <c r="C3" i="12"/>
  <c r="F2" i="24" s="1"/>
  <c r="G4"/>
  <c r="H4"/>
  <c r="I4"/>
  <c r="J4"/>
  <c r="L4"/>
  <c r="M4"/>
  <c r="N4"/>
  <c r="O4"/>
  <c r="P4"/>
  <c r="Q4"/>
  <c r="K3"/>
  <c r="N3"/>
  <c r="O3"/>
  <c r="N2"/>
  <c r="O2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2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4"/>
  <c r="C3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4"/>
  <c r="B3"/>
  <c r="A13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5"/>
  <c r="A6"/>
  <c r="A7" s="1"/>
  <c r="A8" s="1"/>
  <c r="A9" s="1"/>
  <c r="A10" s="1"/>
  <c r="A11" s="1"/>
  <c r="A12" s="1"/>
  <c r="A4"/>
  <c r="A3"/>
  <c r="C2"/>
  <c r="B2"/>
  <c r="A2"/>
  <c r="J1" i="12" l="1"/>
  <c r="D1"/>
  <c r="O62" l="1"/>
  <c r="R29" i="24" s="1"/>
  <c r="K2" l="1"/>
  <c r="L2"/>
  <c r="Q3" l="1"/>
  <c r="I3"/>
  <c r="H3"/>
  <c r="G3"/>
  <c r="O61" i="12" l="1"/>
  <c r="R28" i="24" s="1"/>
  <c r="O60" i="12"/>
  <c r="R27" i="24" s="1"/>
  <c r="O59" i="12"/>
  <c r="O58"/>
  <c r="O56"/>
  <c r="O54" s="1"/>
  <c r="R25" i="24" s="1"/>
  <c r="O55" i="12"/>
  <c r="O53"/>
  <c r="O52"/>
  <c r="O50"/>
  <c r="O48" s="1"/>
  <c r="R23" i="24" s="1"/>
  <c r="O49" i="12"/>
  <c r="O47"/>
  <c r="R22" i="24" s="1"/>
  <c r="O46" i="12"/>
  <c r="R21" i="24" s="1"/>
  <c r="O45" i="12"/>
  <c r="R20" i="24" s="1"/>
  <c r="O44" i="12"/>
  <c r="R19" i="24" s="1"/>
  <c r="O43" i="12"/>
  <c r="R18" i="24" s="1"/>
  <c r="O42" i="12"/>
  <c r="R17" i="24" s="1"/>
  <c r="O41" i="12"/>
  <c r="R16" i="24" s="1"/>
  <c r="O40" i="12"/>
  <c r="R15" i="24" s="1"/>
  <c r="O39" i="12"/>
  <c r="R14" i="24" s="1"/>
  <c r="O38" i="12"/>
  <c r="O36" s="1"/>
  <c r="R13" i="24" s="1"/>
  <c r="O37" i="12"/>
  <c r="O35"/>
  <c r="O34"/>
  <c r="O32"/>
  <c r="O30" s="1"/>
  <c r="R11" i="24" s="1"/>
  <c r="O31" i="12"/>
  <c r="O29"/>
  <c r="O27" s="1"/>
  <c r="R10" i="24" s="1"/>
  <c r="O28" i="12"/>
  <c r="O26"/>
  <c r="O24" s="1"/>
  <c r="R9" i="24" s="1"/>
  <c r="O25" i="12"/>
  <c r="O23"/>
  <c r="O21" s="1"/>
  <c r="R8" i="24" s="1"/>
  <c r="O22" i="12"/>
  <c r="O20"/>
  <c r="O19"/>
  <c r="O17"/>
  <c r="O15" s="1"/>
  <c r="R6" i="24" s="1"/>
  <c r="O16" i="12"/>
  <c r="O14"/>
  <c r="O12" s="1"/>
  <c r="R5" i="24" s="1"/>
  <c r="O13" i="12"/>
  <c r="O11"/>
  <c r="O10"/>
  <c r="O8"/>
  <c r="O7"/>
  <c r="O5"/>
  <c r="O57" l="1"/>
  <c r="O18"/>
  <c r="R7" i="24" s="1"/>
  <c r="O3" i="12"/>
  <c r="R2" i="24" s="1"/>
  <c r="O6" i="12"/>
  <c r="R3" i="24" s="1"/>
  <c r="O9" i="12" l="1"/>
  <c r="R4" i="24" s="1"/>
</calcChain>
</file>

<file path=xl/comments1.xml><?xml version="1.0" encoding="utf-8"?>
<comments xmlns="http://schemas.openxmlformats.org/spreadsheetml/2006/main">
  <authors>
    <author>t2d2k</author>
  </authors>
  <commentList>
    <comment ref="C4" authorId="0">
      <text>
        <r>
          <rPr>
            <sz val="9"/>
            <color indexed="81"/>
            <rFont val="Tahoma"/>
            <family val="2"/>
          </rPr>
          <t xml:space="preserve">กรอกข้อมูลในช่องสีฟ้าอ่อน
</t>
        </r>
      </text>
    </comment>
  </commentList>
</comments>
</file>

<file path=xl/sharedStrings.xml><?xml version="1.0" encoding="utf-8"?>
<sst xmlns="http://schemas.openxmlformats.org/spreadsheetml/2006/main" count="106" uniqueCount="106">
  <si>
    <t>ลำดับ</t>
  </si>
  <si>
    <t>ตัวชี้วัด</t>
  </si>
  <si>
    <t>ต.ค.</t>
  </si>
  <si>
    <t>พ.ย.</t>
  </si>
  <si>
    <t>ธ.ค.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</si>
  <si>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</si>
  <si>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</si>
  <si>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</si>
  <si>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</si>
  <si>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</si>
  <si>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</si>
  <si>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</si>
  <si>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</si>
  <si>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</si>
  <si>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รวม</t>
  </si>
  <si>
    <t>ร้อยละความพึงพอใจในงานฯของบุคลากรพยาบาล</t>
  </si>
  <si>
    <t>ผลรวมคะแนนความพึงพอใจที่ได้จากการประเมิน</t>
  </si>
  <si>
    <t>ผลรวมคะแนนเต็มของแบบประเมินทั้งหมด</t>
  </si>
  <si>
    <t>ผลรวมคะแนนความพึงพอใจต่อการใช้บริการผู้ป่วยนอกที่ได้</t>
  </si>
  <si>
    <t>ผลรวมของคะแนนเต็มความพึงพอใจต่อการใช้บริการผู้ป่วยนอกที่ตอบแบบสอบถาม</t>
  </si>
  <si>
    <t>ผลรวมคะแนนความพึงพอใจต่อการใช้บริการผู้ป่วยในที่ได้</t>
  </si>
  <si>
    <t>ผลรวมของคะแนนเต็มความพึงพอใจต่อการใช้บริการผู้ป่วยในที่ตอบแบบสอบถาม</t>
  </si>
  <si>
    <t>อัตราการติดเชื้อในโรงพยาบาล (ต่อ 1,000 วันนอน)</t>
  </si>
  <si>
    <t>จำนวนครั้งของการติดเชื้อในโรงพยาบาล</t>
  </si>
  <si>
    <t>จำนวนวันนอนรวมของผู้ป่วยทั้งหมดในช่วงเวลาเดียวกัน</t>
  </si>
  <si>
    <t xml:space="preserve">ประสิทธิภาพการเฝ้าระวังการติดเชื้อในโรงพยาบาล </t>
  </si>
  <si>
    <t>จำนวนครั้งของการติดเชื้อใน รพ.ที่พบจากการสำรวจความชุกและตรงกับข้อมูลจากการเฝ้าระวังในช่วงเวลาที่สำรวจ</t>
  </si>
  <si>
    <t>จำนวนครั้งของการติดเชื้อใน รพ.ที่พบจากการสำรวจความชุกทั้งหมดในช่วงเลาเดียวกัน</t>
  </si>
  <si>
    <t>อัตราการเกิด CAUTI (ต่อ 1,000 วันใส่สายสวนฯ)</t>
  </si>
  <si>
    <t>จำนวนครั้ง CAUTI ของผู้ป่วยที่คาสายสวนปัสสาวะ</t>
  </si>
  <si>
    <t xml:space="preserve">จำนวนผู้ป่วยที่จำหน่ายทั้งหมดในเดือนก่อนหน้า </t>
  </si>
  <si>
    <t>ระยะเวลาวันนอนเฉลี่ยของผู้ป่วยใน (วัน)</t>
  </si>
  <si>
    <t>จำนวนวันนอนรวมของผู้ป่วยทั้งหมด</t>
  </si>
  <si>
    <t xml:space="preserve">จำนวนผู้ป่วยที่จำหน่ายในรพ. ในช่วงเวลาเดียวกัน </t>
  </si>
  <si>
    <t>จำนวนครั้งการเกิดแผลกดทับระดับ 2-4</t>
  </si>
  <si>
    <t>อัตราการติดเชื้อที่ปอดจากการใช้เครื่องช่วยหายใจ    (VAP)</t>
  </si>
  <si>
    <t>จำนวนวันนอนรวมของผู้ป่วยในหอผู้ป่วยที่ศึกษาในช่วงเวลาที่สำรวจ</t>
  </si>
  <si>
    <t>จำนวนครั้งการเกิดปอดอักเสบจากการใช้
เครื่องช่วยหายใจทั้งหมดในช่วงเวลา 1 เดือน</t>
  </si>
  <si>
    <t>จำนวนวันรวมของการใช้เครื่องช่วยหายใจ
ทั้งหมดในช่วงเวลาเดียวกัน</t>
  </si>
  <si>
    <t>จำนวนครั้งรักษาพยาบาลผิดคน/ผิดตำแหน่ง</t>
  </si>
  <si>
    <t>จำนวนเรื่องอาการรบกวนที่มีการจัดการอย่างเป็นระบบ</t>
  </si>
  <si>
    <t xml:space="preserve">อัตราการ Re-admit ใน 28 วัน โดยไม่ได้วางแผน </t>
  </si>
  <si>
    <t>จำนวนผู้ป่วยที่กลับมารักษาซ้ำใน 28 วันโดยไม่ได้วางแผน</t>
  </si>
  <si>
    <t xml:space="preserve">อัตราการเกิดแผลกดทับระดับ 2-4 </t>
  </si>
  <si>
    <t>ร้อยละของทารกแรกเกิดที่มีน้ำหนัก &lt;  2,500  กรัม</t>
  </si>
  <si>
    <t>อุบัติการณ์การบาดเจ็บจากการเคลื่อนย้ายที่ ER</t>
  </si>
  <si>
    <t>ร้อยละขององค์กรพยาบาลที่ผ่านเกณฑ์ธรรมาภิบาล</t>
  </si>
  <si>
    <t>ระดับความพึงพอใจในงานของบุคลากรทางการพยาบาล</t>
  </si>
  <si>
    <t>ระดับความผูกพันต่อองค์กร</t>
  </si>
  <si>
    <t>หมายเหตุ</t>
  </si>
  <si>
    <t>ตามเดือนที่แต่ละรพ.กำหนด  แต่ส่งให้เขตตามเดือนที่กำหนดในตาราง</t>
  </si>
  <si>
    <t>จำนวนทารกแรกเกิดที่มีน้ำหนักน้อยกว่า 2500 กรัมที่คลอดใน รพ.</t>
  </si>
  <si>
    <t>จำนวนทารกแรกเกิดที่คลอดใน รพ.ทั้งหมด</t>
  </si>
  <si>
    <t>ร้อยละของมารดาที่มี Hct &lt; 33  mg%  เมื่อคลอด (LR)</t>
  </si>
  <si>
    <t>รพ.มีการให้บริการฝากครรภ์คุณภาพผ่านเกณฑ์ของกระทรวง</t>
  </si>
  <si>
    <t>รพ.มีการให้บริการผู้คลอดคุณภาพผ่านเกณฑ์ของกระทรวง</t>
  </si>
  <si>
    <t>หน่วยงานผ่านเกณฑ์การประเมินคุณภาพการพยาบาลระดับ 3 ขึ้นไป</t>
  </si>
  <si>
    <t>จำนวนคะแนนเต็มของแบบประเมินทั้งหมด(เต็ม=45 )</t>
  </si>
  <si>
    <r>
      <t xml:space="preserve">จำนวนแบบประเมินที่มีคะแนนประเมินเกณฑ์ธรรมาภิบาล </t>
    </r>
    <r>
      <rPr>
        <sz val="8"/>
        <color theme="1"/>
        <rFont val="Calibri"/>
        <family val="2"/>
      </rPr>
      <t>≥ 80 % (36 คะแนน)</t>
    </r>
  </si>
  <si>
    <t>จำนวนผู้ป่วยเบาหวานที่ใช้บริการปรึกษามีความวิตกกังวล ลดลง</t>
  </si>
  <si>
    <t>จำนวนผู้ป่วยเบาหวานที่ใช้บริการปรึกษาทั้งหมด</t>
  </si>
  <si>
    <t xml:space="preserve">จำนวนมารดาที่มี Hct &lt; 33  mg%  เมื่อคลอด </t>
  </si>
  <si>
    <t>จำนวนมารดาที่คลอดทั้งหมด</t>
  </si>
  <si>
    <t>จำนวนผู้ป่วยที่นัดผ่าตัดทั้งหมด</t>
  </si>
  <si>
    <t>จำนวนผู้ป่วยที่นัดผ่าตัดได้รับการเตรียมความพร้อมตาม ม.</t>
  </si>
  <si>
    <t>จำนวนผู้ป่วยเบาหวานที่ได้รับข้อมูลความรู้ในการดูแลตนเอง</t>
  </si>
  <si>
    <t>จำนวนผู้ป่วยเบาหวานที่มารับบริการที่ OPD ทั้งหมด</t>
  </si>
  <si>
    <t xml:space="preserve"> - ตัวชี้วัด  ที่  1-16  เก็บทุกเดือน</t>
  </si>
  <si>
    <t xml:space="preserve"> - ตัวชี้วัด  ที่  17-27  เก็บปีละครั้ง  </t>
  </si>
  <si>
    <t>รพ.มีการให้บริการ OPD คุณภาพผ่านเกณฑ์ของกระทรวง</t>
  </si>
  <si>
    <t>จำนวนวันรวมที่ผู้ป่วยคาสายสวนปัสสาวะทั้งหมดในช่วงเวลาเดียวกัน</t>
  </si>
  <si>
    <t>จำนวนครั้งการพลัดตกหกล้มของผู้ป่วย/ ผู้ใช้บริการ</t>
  </si>
  <si>
    <t>ความพึงพอใจของผู้ใช้บริการ ต่อบริการพยาบาลผู้ป่วยนอก (ร้อยละ)</t>
  </si>
  <si>
    <t xml:space="preserve">ร้อยละของผู้ป่วยเบาหวานที่ได้รับข้อมูลความรู้ ความเข้าใจในการดูแลตนเองที่ OPD </t>
  </si>
  <si>
    <t>ความพึงพอใจของผู้ใช้บริการ ต่อบริการพยาบาลผู้ป่วยใน (ร้อยละ)</t>
  </si>
  <si>
    <t>ร้อยละของผู้ป่วยที่นัดผ่าตัดได้รับการเตรียมความพร้อมตามมาตรฐาน</t>
  </si>
  <si>
    <t>ร้อยละของผู้ป่วยเบาหวานที่ใช้บริการปรึกษามีความวิตกกังวล ลดลงหลังรับบริการ</t>
  </si>
  <si>
    <t>ระดับความสำเร็จของการพัฒนาองค์กรสู่การเป็นองค์กรแห่งการเรียนรู้ (มี 5 ระดับ)</t>
  </si>
  <si>
    <t>จำนวนครั้งความผิดพลาดในการบริหารยาและสารน้ำ(ระดับ E ถึง I)</t>
  </si>
  <si>
    <t>1) รหัสหน่วยบริการ 5 หลัก</t>
  </si>
  <si>
    <t>2) รหัสจังหวัด 2 หลัก</t>
  </si>
  <si>
    <t>65</t>
  </si>
  <si>
    <t>3) รหัสอำเภอ 2 หลัก</t>
  </si>
  <si>
    <t>03</t>
  </si>
  <si>
    <t>4) ปีงบประมาณ</t>
  </si>
  <si>
    <t>2558</t>
  </si>
  <si>
    <t>รพศ/รพท/รพช</t>
  </si>
  <si>
    <t>11252</t>
  </si>
  <si>
    <t>hospcode</t>
  </si>
  <si>
    <t>prov</t>
  </si>
  <si>
    <t>amp</t>
  </si>
  <si>
    <t>kpi</t>
  </si>
  <si>
    <t>rep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</si>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</sst>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7" formatCode="_-* #,##0_-;\-* #,##0_-;_-* &quot;-&quot;??_-;_-@_-"/>
  </numFmts>
  <fonts count="22">
    <font>
      <sz val="11"/>
      <color theme="1"/>
      <name val="Tahoma"/>
      <family val="2"/>
      <scheme val="minor"/>
    </font>
    <font>
      <sz val="16"/>
      <name val="AngsanaUPC"/>
      <charset val="222"/>
    </font>
    <font>
      <sz val="16"/>
      <name val="AngsanaUPC"/>
      <family val="1"/>
    </font>
    <font>
      <b/>
      <sz val="11"/>
      <name val="CordiaUPC"/>
      <family val="2"/>
      <charset val="222"/>
    </font>
    <font>
      <sz val="11"/>
      <name val="CordiaUPC"/>
      <family val="2"/>
      <charset val="222"/>
    </font>
    <font>
      <sz val="16"/>
      <name val="AngsanaUPC"/>
      <family val="1"/>
      <charset val="222"/>
    </font>
    <font>
      <sz val="14"/>
      <color theme="1"/>
      <name val="Angsana New"/>
      <family val="1"/>
    </font>
    <font>
      <sz val="9"/>
      <color theme="1"/>
      <name val="Tahoma"/>
      <family val="2"/>
      <scheme val="minor"/>
    </font>
    <font>
      <sz val="8"/>
      <color theme="1"/>
      <name val="Calibri"/>
      <family val="2"/>
    </font>
    <font>
      <sz val="8"/>
      <color theme="1"/>
      <name val="Tahoma"/>
      <family val="2"/>
      <scheme val="minor"/>
    </font>
    <font>
      <sz val="8"/>
      <name val="Tahoma"/>
      <family val="2"/>
      <scheme val="minor"/>
    </font>
    <font>
      <b/>
      <sz val="12"/>
      <name val="Angsana New"/>
      <family val="1"/>
    </font>
    <font>
      <sz val="9"/>
      <color indexed="81"/>
      <name val="Tahoma"/>
      <family val="2"/>
    </font>
    <font>
      <b/>
      <sz val="28"/>
      <color rgb="FFFFFF00"/>
      <name val="Angsana New"/>
      <family val="1"/>
    </font>
    <font>
      <sz val="28"/>
      <name val="Angsana New"/>
      <family val="1"/>
    </font>
    <font>
      <sz val="28"/>
      <color theme="1"/>
      <name val="Angsana New"/>
      <family val="1"/>
    </font>
    <font>
      <sz val="11"/>
      <color theme="1"/>
      <name val="Tahoma"/>
      <family val="2"/>
      <scheme val="minor"/>
    </font>
    <font>
      <sz val="28"/>
      <color rgb="FFFFFF00"/>
      <name val="Angsana New"/>
      <family val="1"/>
    </font>
    <font>
      <b/>
      <sz val="14"/>
      <color theme="1"/>
      <name val="AngsanaUPC"/>
      <family val="1"/>
    </font>
    <font>
      <sz val="14"/>
      <color theme="1"/>
      <name val="AngsanaUPC"/>
      <family val="1"/>
    </font>
    <font>
      <b/>
      <sz val="18"/>
      <name val="Angsana New"/>
      <family val="1"/>
    </font>
    <font>
      <i/>
      <sz val="18"/>
      <color rgb="FFC00000"/>
      <name val="AngsanaUPC"/>
      <family val="1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16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Protection="1"/>
    <xf numFmtId="0" fontId="7" fillId="5" borderId="4" xfId="0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0" fontId="0" fillId="0" borderId="6" xfId="0" applyBorder="1" applyProtection="1"/>
    <xf numFmtId="0" fontId="0" fillId="0" borderId="5" xfId="0" applyBorder="1" applyProtection="1"/>
    <xf numFmtId="0" fontId="7" fillId="5" borderId="6" xfId="0" applyFont="1" applyFill="1" applyBorder="1" applyAlignment="1" applyProtection="1">
      <alignment horizontal="center"/>
    </xf>
    <xf numFmtId="0" fontId="7" fillId="0" borderId="6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center"/>
    </xf>
    <xf numFmtId="0" fontId="7" fillId="5" borderId="5" xfId="0" applyFont="1" applyFill="1" applyBorder="1" applyAlignment="1" applyProtection="1">
      <alignment horizontal="center"/>
    </xf>
    <xf numFmtId="0" fontId="0" fillId="0" borderId="0" xfId="0" applyFill="1" applyProtection="1"/>
    <xf numFmtId="0" fontId="7" fillId="5" borderId="1" xfId="0" applyFont="1" applyFill="1" applyBorder="1" applyAlignment="1" applyProtection="1">
      <alignment horizontal="center"/>
    </xf>
    <xf numFmtId="0" fontId="7" fillId="5" borderId="3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center"/>
    </xf>
    <xf numFmtId="0" fontId="7" fillId="5" borderId="9" xfId="0" applyFont="1" applyFill="1" applyBorder="1" applyAlignment="1" applyProtection="1">
      <alignment horizontal="center"/>
    </xf>
    <xf numFmtId="0" fontId="7" fillId="5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7" fillId="5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13" fillId="11" borderId="1" xfId="0" applyFont="1" applyFill="1" applyBorder="1"/>
    <xf numFmtId="0" fontId="15" fillId="11" borderId="0" xfId="0" applyFont="1" applyFill="1"/>
    <xf numFmtId="49" fontId="15" fillId="11" borderId="0" xfId="0" applyNumberFormat="1" applyFont="1" applyFill="1" applyAlignment="1">
      <alignment horizontal="center" vertical="center"/>
    </xf>
    <xf numFmtId="0" fontId="14" fillId="12" borderId="1" xfId="0" quotePrefix="1" applyNumberFormat="1" applyFont="1" applyFill="1" applyBorder="1" applyAlignment="1" applyProtection="1">
      <alignment horizontal="center" vertical="center"/>
      <protection locked="0"/>
    </xf>
    <xf numFmtId="0" fontId="17" fillId="11" borderId="0" xfId="0" applyFont="1" applyFill="1"/>
    <xf numFmtId="0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</xf>
    <xf numFmtId="2" fontId="7" fillId="3" borderId="1" xfId="0" applyNumberFormat="1" applyFont="1" applyFill="1" applyBorder="1" applyAlignment="1" applyProtection="1">
      <alignment horizontal="center" vertical="center"/>
    </xf>
    <xf numFmtId="1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/>
    </xf>
    <xf numFmtId="0" fontId="0" fillId="13" borderId="2" xfId="0" applyFill="1" applyBorder="1" applyAlignment="1" applyProtection="1">
      <alignment horizontal="center" vertical="center"/>
    </xf>
    <xf numFmtId="0" fontId="0" fillId="15" borderId="8" xfId="0" applyFill="1" applyBorder="1" applyAlignment="1" applyProtection="1">
      <alignment horizontal="center" vertical="center"/>
    </xf>
    <xf numFmtId="43" fontId="7" fillId="3" borderId="1" xfId="7" applyFont="1" applyFill="1" applyBorder="1" applyAlignment="1" applyProtection="1">
      <alignment horizontal="center" vertical="center"/>
    </xf>
    <xf numFmtId="43" fontId="7" fillId="3" borderId="1" xfId="7" applyFont="1" applyFill="1" applyBorder="1" applyAlignment="1" applyProtection="1">
      <alignment horizontal="center" vertical="top"/>
    </xf>
    <xf numFmtId="187" fontId="0" fillId="14" borderId="2" xfId="7" applyNumberFormat="1" applyFont="1" applyFill="1" applyBorder="1" applyAlignment="1" applyProtection="1">
      <alignment horizontal="center" vertical="top"/>
    </xf>
    <xf numFmtId="187" fontId="6" fillId="4" borderId="1" xfId="7" applyNumberFormat="1" applyFont="1" applyFill="1" applyBorder="1" applyAlignment="1" applyProtection="1">
      <alignment horizontal="center" vertical="top"/>
    </xf>
    <xf numFmtId="187" fontId="0" fillId="0" borderId="1" xfId="7" applyNumberFormat="1" applyFont="1" applyBorder="1" applyAlignment="1" applyProtection="1">
      <alignment horizontal="center" vertical="top"/>
    </xf>
    <xf numFmtId="187" fontId="7" fillId="3" borderId="1" xfId="7" applyNumberFormat="1" applyFont="1" applyFill="1" applyBorder="1" applyAlignment="1" applyProtection="1">
      <alignment horizontal="center" vertical="center"/>
    </xf>
    <xf numFmtId="187" fontId="0" fillId="0" borderId="0" xfId="7" applyNumberFormat="1" applyFont="1" applyAlignment="1" applyProtection="1">
      <alignment horizontal="center" vertical="top"/>
    </xf>
    <xf numFmtId="0" fontId="21" fillId="0" borderId="0" xfId="0" applyFont="1" applyFill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87" fontId="0" fillId="0" borderId="1" xfId="7" applyNumberFormat="1" applyFont="1" applyFill="1" applyBorder="1" applyAlignment="1" applyProtection="1">
      <alignment horizontal="center" vertical="top"/>
    </xf>
    <xf numFmtId="0" fontId="3" fillId="2" borderId="1" xfId="4" applyFont="1" applyFill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vertical="center" wrapText="1"/>
    </xf>
    <xf numFmtId="0" fontId="9" fillId="0" borderId="6" xfId="0" applyFont="1" applyFill="1" applyBorder="1" applyAlignment="1" applyProtection="1">
      <alignment horizontal="left" vertical="center" wrapText="1"/>
    </xf>
    <xf numFmtId="0" fontId="10" fillId="0" borderId="1" xfId="4" applyFont="1" applyFill="1" applyBorder="1" applyAlignment="1" applyProtection="1">
      <alignment horizontal="left" vertical="center" wrapText="1"/>
    </xf>
    <xf numFmtId="0" fontId="3" fillId="2" borderId="1" xfId="4" applyFont="1" applyFill="1" applyBorder="1" applyAlignment="1" applyProtection="1">
      <alignment horizontal="left" vertical="center" wrapText="1"/>
    </xf>
    <xf numFmtId="0" fontId="9" fillId="0" borderId="6" xfId="0" applyFont="1" applyFill="1" applyBorder="1" applyAlignment="1" applyProtection="1">
      <alignment horizontal="left" wrapText="1"/>
    </xf>
    <xf numFmtId="0" fontId="10" fillId="0" borderId="1" xfId="4" applyFont="1" applyFill="1" applyBorder="1" applyAlignment="1" applyProtection="1">
      <alignment wrapText="1"/>
    </xf>
    <xf numFmtId="0" fontId="3" fillId="2" borderId="7" xfId="4" applyFont="1" applyFill="1" applyBorder="1" applyAlignment="1" applyProtection="1">
      <alignment wrapText="1"/>
    </xf>
    <xf numFmtId="0" fontId="4" fillId="0" borderId="1" xfId="4" applyFont="1" applyFill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wrapText="1"/>
    </xf>
    <xf numFmtId="0" fontId="8" fillId="3" borderId="0" xfId="0" applyFont="1" applyFill="1" applyAlignment="1" applyProtection="1">
      <alignment wrapText="1"/>
    </xf>
    <xf numFmtId="0" fontId="9" fillId="3" borderId="1" xfId="0" applyFont="1" applyFill="1" applyBorder="1" applyAlignment="1" applyProtection="1">
      <alignment wrapText="1"/>
    </xf>
    <xf numFmtId="0" fontId="9" fillId="0" borderId="2" xfId="0" applyFont="1" applyFill="1" applyBorder="1" applyAlignment="1" applyProtection="1">
      <alignment wrapText="1"/>
    </xf>
    <xf numFmtId="0" fontId="9" fillId="0" borderId="1" xfId="0" applyFont="1" applyFill="1" applyBorder="1" applyAlignment="1" applyProtection="1">
      <alignment wrapText="1"/>
    </xf>
    <xf numFmtId="0" fontId="9" fillId="3" borderId="1" xfId="0" applyFont="1" applyFill="1" applyBorder="1" applyAlignment="1" applyProtection="1">
      <alignment horizontal="left" vertical="center" wrapText="1"/>
    </xf>
    <xf numFmtId="0" fontId="7" fillId="3" borderId="1" xfId="0" applyFont="1" applyFill="1" applyBorder="1" applyAlignment="1" applyProtection="1">
      <alignment wrapText="1"/>
    </xf>
    <xf numFmtId="0" fontId="7" fillId="4" borderId="1" xfId="0" applyFont="1" applyFill="1" applyBorder="1" applyAlignment="1" applyProtection="1">
      <alignment wrapText="1"/>
    </xf>
    <xf numFmtId="0" fontId="7" fillId="7" borderId="1" xfId="0" applyFont="1" applyFill="1" applyBorder="1" applyAlignment="1" applyProtection="1">
      <alignment wrapText="1"/>
    </xf>
    <xf numFmtId="0" fontId="7" fillId="9" borderId="1" xfId="0" applyFont="1" applyFill="1" applyBorder="1" applyAlignment="1" applyProtection="1">
      <alignment vertical="center" wrapText="1"/>
    </xf>
    <xf numFmtId="0" fontId="7" fillId="6" borderId="1" xfId="0" applyFont="1" applyFill="1" applyBorder="1" applyAlignment="1" applyProtection="1">
      <alignment vertical="center" wrapText="1"/>
    </xf>
    <xf numFmtId="0" fontId="9" fillId="0" borderId="1" xfId="0" applyFont="1" applyBorder="1" applyAlignment="1" applyProtection="1">
      <alignment vertical="center" wrapText="1"/>
    </xf>
    <xf numFmtId="0" fontId="9" fillId="8" borderId="2" xfId="0" applyFont="1" applyFill="1" applyBorder="1" applyAlignment="1" applyProtection="1">
      <alignment wrapText="1"/>
    </xf>
    <xf numFmtId="0" fontId="9" fillId="0" borderId="1" xfId="0" applyFont="1" applyBorder="1" applyAlignment="1" applyProtection="1">
      <alignment wrapText="1"/>
    </xf>
    <xf numFmtId="0" fontId="10" fillId="0" borderId="1" xfId="4" applyFont="1" applyFill="1" applyBorder="1" applyAlignment="1" applyProtection="1">
      <alignment vertical="center" wrapText="1"/>
    </xf>
    <xf numFmtId="0" fontId="3" fillId="3" borderId="1" xfId="4" applyFont="1" applyFill="1" applyBorder="1" applyAlignment="1" applyProtection="1">
      <alignment wrapText="1"/>
    </xf>
    <xf numFmtId="0" fontId="9" fillId="3" borderId="1" xfId="0" applyFont="1" applyFill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9" fillId="3" borderId="0" xfId="0" applyFont="1" applyFill="1" applyAlignment="1" applyProtection="1">
      <alignment wrapText="1"/>
    </xf>
    <xf numFmtId="0" fontId="0" fillId="13" borderId="8" xfId="0" applyFill="1" applyBorder="1" applyAlignment="1" applyProtection="1">
      <alignment horizontal="center" vertical="center"/>
    </xf>
    <xf numFmtId="0" fontId="11" fillId="0" borderId="1" xfId="1" applyFont="1" applyBorder="1" applyAlignment="1" applyProtection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</xf>
  </cellXfs>
  <cellStyles count="8">
    <cellStyle name="Comma 2" xfId="2"/>
    <cellStyle name="Comma 3" xfId="5"/>
    <cellStyle name="Normal 2" xfId="1"/>
    <cellStyle name="Normal 2 2" xfId="6"/>
    <cellStyle name="Normal 3" xfId="4"/>
    <cellStyle name="เครื่องหมายจุลภาค" xfId="7" builtinId="3"/>
    <cellStyle name="เครื่องหมายจุลภาค 2" xfId="3"/>
    <cellStyle name="ปกติ" xfId="0" builtinId="0"/>
  </cellStyles>
  <dxfs count="0"/>
  <tableStyles count="0" defaultTableStyle="TableStyleMedium2" defaultPivotStyle="PivotStyleLight16"/>
  <colors>
    <mruColors>
      <color rgb="FFFFFF99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F4" sqref="F4"/>
    </sheetView>
  </sheetViews>
  <sheetFormatPr defaultRowHeight="39.75"/>
  <cols>
    <col min="1" max="1" width="40.375" style="21" customWidth="1"/>
    <col min="2" max="2" width="18.875" style="22" customWidth="1"/>
    <col min="3" max="16384" width="9" style="21"/>
  </cols>
  <sheetData>
    <row r="1" spans="1:3" ht="40.5">
      <c r="A1" s="20" t="s">
        <v>79</v>
      </c>
      <c r="B1" s="23" t="s">
        <v>87</v>
      </c>
      <c r="C1" s="24" t="s">
        <v>86</v>
      </c>
    </row>
    <row r="2" spans="1:3" ht="40.5">
      <c r="A2" s="20" t="s">
        <v>80</v>
      </c>
      <c r="B2" s="23" t="s">
        <v>81</v>
      </c>
    </row>
    <row r="3" spans="1:3" ht="40.5">
      <c r="A3" s="20" t="s">
        <v>82</v>
      </c>
      <c r="B3" s="23" t="s">
        <v>83</v>
      </c>
    </row>
    <row r="4" spans="1:3" ht="40.5">
      <c r="A4" s="20" t="s">
        <v>84</v>
      </c>
      <c r="B4" s="23" t="s">
        <v>85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8"/>
  <sheetViews>
    <sheetView tabSelected="1" zoomScale="120" zoomScaleNormal="120" workbookViewId="0">
      <pane xSplit="2" ySplit="2" topLeftCell="C3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9.125" defaultRowHeight="14.25"/>
  <cols>
    <col min="1" max="1" width="3.75" style="1" customWidth="1"/>
    <col min="2" max="2" width="37" style="19" customWidth="1"/>
    <col min="3" max="14" width="6.625" style="34" customWidth="1"/>
    <col min="15" max="15" width="11.625" style="44" customWidth="1"/>
    <col min="16" max="16384" width="9.125" style="1"/>
  </cols>
  <sheetData>
    <row r="1" spans="1:15">
      <c r="A1" s="77" t="s">
        <v>0</v>
      </c>
      <c r="B1" s="78" t="s">
        <v>1</v>
      </c>
      <c r="C1" s="35"/>
      <c r="D1" s="76">
        <f>'k1'!B4-1</f>
        <v>2557</v>
      </c>
      <c r="E1" s="36"/>
      <c r="F1" s="37"/>
      <c r="G1" s="37"/>
      <c r="H1" s="37"/>
      <c r="I1" s="37"/>
      <c r="J1" s="37" t="str">
        <f>'k1'!B4</f>
        <v>2558</v>
      </c>
      <c r="K1" s="37"/>
      <c r="L1" s="37"/>
      <c r="M1" s="37"/>
      <c r="N1" s="37"/>
      <c r="O1" s="40"/>
    </row>
    <row r="2" spans="1:15" ht="21">
      <c r="A2" s="77"/>
      <c r="B2" s="78"/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41" t="s">
        <v>14</v>
      </c>
    </row>
    <row r="3" spans="1:15" ht="16.5">
      <c r="A3" s="2">
        <v>1</v>
      </c>
      <c r="B3" s="48" t="s">
        <v>22</v>
      </c>
      <c r="C3" s="30">
        <f>IF(C5=0,0,C4*1000/C5)</f>
        <v>1000</v>
      </c>
      <c r="D3" s="30">
        <f t="shared" ref="D3:N3" si="0">IF(D5=0,0,D4*1000/D5)</f>
        <v>1000</v>
      </c>
      <c r="E3" s="30">
        <f t="shared" si="0"/>
        <v>666.66666666666663</v>
      </c>
      <c r="F3" s="30">
        <f t="shared" si="0"/>
        <v>666.66666666666663</v>
      </c>
      <c r="G3" s="30">
        <f t="shared" si="0"/>
        <v>0</v>
      </c>
      <c r="H3" s="30">
        <f t="shared" si="0"/>
        <v>0</v>
      </c>
      <c r="I3" s="30">
        <f t="shared" si="0"/>
        <v>0</v>
      </c>
      <c r="J3" s="30">
        <f t="shared" si="0"/>
        <v>0</v>
      </c>
      <c r="K3" s="30">
        <f t="shared" si="0"/>
        <v>0</v>
      </c>
      <c r="L3" s="30">
        <f t="shared" si="0"/>
        <v>0</v>
      </c>
      <c r="M3" s="30">
        <f t="shared" si="0"/>
        <v>0</v>
      </c>
      <c r="N3" s="30">
        <f t="shared" si="0"/>
        <v>0</v>
      </c>
      <c r="O3" s="39">
        <f>O4*1000/O5</f>
        <v>727.27272727272725</v>
      </c>
    </row>
    <row r="4" spans="1:15" ht="18.75" customHeight="1">
      <c r="A4" s="3"/>
      <c r="B4" s="49" t="s">
        <v>23</v>
      </c>
      <c r="C4" s="31">
        <v>1</v>
      </c>
      <c r="D4" s="31">
        <v>1</v>
      </c>
      <c r="E4" s="31">
        <v>2</v>
      </c>
      <c r="F4" s="31">
        <v>4</v>
      </c>
      <c r="G4" s="31"/>
      <c r="H4" s="31"/>
      <c r="I4" s="31"/>
      <c r="J4" s="31"/>
      <c r="K4" s="31"/>
      <c r="L4" s="31"/>
      <c r="M4" s="31"/>
      <c r="N4" s="31"/>
      <c r="O4" s="42">
        <f>SUM(C4:N4)</f>
        <v>8</v>
      </c>
    </row>
    <row r="5" spans="1:15" ht="18.75" customHeight="1">
      <c r="A5" s="4"/>
      <c r="B5" s="49" t="s">
        <v>24</v>
      </c>
      <c r="C5" s="31">
        <v>1</v>
      </c>
      <c r="D5" s="31">
        <v>1</v>
      </c>
      <c r="E5" s="31">
        <v>3</v>
      </c>
      <c r="F5" s="31">
        <v>6</v>
      </c>
      <c r="G5" s="31"/>
      <c r="H5" s="31"/>
      <c r="I5" s="31"/>
      <c r="J5" s="31"/>
      <c r="K5" s="31"/>
      <c r="L5" s="31"/>
      <c r="M5" s="31"/>
      <c r="N5" s="31"/>
      <c r="O5" s="42">
        <f>SUM(C5:N5)</f>
        <v>11</v>
      </c>
    </row>
    <row r="6" spans="1:15" ht="16.5">
      <c r="A6" s="2">
        <v>2</v>
      </c>
      <c r="B6" s="48" t="s">
        <v>25</v>
      </c>
      <c r="C6" s="30">
        <f>IF(C8=0,0,C7*100/C8)</f>
        <v>0</v>
      </c>
      <c r="D6" s="30">
        <f t="shared" ref="D6:N6" si="1">IF(D8=0,0,D7*100/D8)</f>
        <v>0</v>
      </c>
      <c r="E6" s="30">
        <f t="shared" si="1"/>
        <v>0</v>
      </c>
      <c r="F6" s="30">
        <f t="shared" si="1"/>
        <v>0</v>
      </c>
      <c r="G6" s="30">
        <f t="shared" si="1"/>
        <v>0</v>
      </c>
      <c r="H6" s="30">
        <f t="shared" si="1"/>
        <v>0</v>
      </c>
      <c r="I6" s="30">
        <f t="shared" si="1"/>
        <v>0</v>
      </c>
      <c r="J6" s="30">
        <f t="shared" si="1"/>
        <v>0</v>
      </c>
      <c r="K6" s="30">
        <f t="shared" si="1"/>
        <v>0</v>
      </c>
      <c r="L6" s="30">
        <f t="shared" si="1"/>
        <v>0</v>
      </c>
      <c r="M6" s="30">
        <f t="shared" si="1"/>
        <v>0</v>
      </c>
      <c r="N6" s="30">
        <f t="shared" si="1"/>
        <v>0</v>
      </c>
      <c r="O6" s="39" t="e">
        <f t="shared" ref="O6" si="2">O7*100/O8</f>
        <v>#DIV/0!</v>
      </c>
    </row>
    <row r="7" spans="1:15" ht="29.25" customHeight="1">
      <c r="A7" s="3"/>
      <c r="B7" s="50" t="s">
        <v>26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42">
        <f>SUM(C7:N7)</f>
        <v>0</v>
      </c>
    </row>
    <row r="8" spans="1:15" ht="21">
      <c r="A8" s="4"/>
      <c r="B8" s="51" t="s">
        <v>27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2">
        <f>SUM(C8:N8)</f>
        <v>0</v>
      </c>
    </row>
    <row r="9" spans="1:15" s="17" customFormat="1" ht="21.75" customHeight="1">
      <c r="A9" s="16">
        <v>3</v>
      </c>
      <c r="B9" s="52" t="s">
        <v>35</v>
      </c>
      <c r="C9" s="30">
        <f>IF(C11=0,0,C10*1000/C11)</f>
        <v>0</v>
      </c>
      <c r="D9" s="30">
        <f t="shared" ref="D9:N9" si="3">IF(D11=0,0,D10*1000/D11)</f>
        <v>0</v>
      </c>
      <c r="E9" s="30">
        <f t="shared" si="3"/>
        <v>0</v>
      </c>
      <c r="F9" s="30">
        <f t="shared" si="3"/>
        <v>0</v>
      </c>
      <c r="G9" s="30">
        <f t="shared" si="3"/>
        <v>0</v>
      </c>
      <c r="H9" s="30">
        <f t="shared" si="3"/>
        <v>0</v>
      </c>
      <c r="I9" s="30">
        <f t="shared" si="3"/>
        <v>0</v>
      </c>
      <c r="J9" s="30">
        <f t="shared" si="3"/>
        <v>0</v>
      </c>
      <c r="K9" s="30">
        <f t="shared" si="3"/>
        <v>0</v>
      </c>
      <c r="L9" s="30">
        <f t="shared" si="3"/>
        <v>0</v>
      </c>
      <c r="M9" s="30">
        <f t="shared" si="3"/>
        <v>0</v>
      </c>
      <c r="N9" s="30">
        <f t="shared" si="3"/>
        <v>0</v>
      </c>
      <c r="O9" s="39" t="e">
        <f t="shared" ref="O9" si="4">O10*1000/O11</f>
        <v>#DIV/0!</v>
      </c>
    </row>
    <row r="10" spans="1:15" ht="21.75">
      <c r="A10" s="3"/>
      <c r="B10" s="53" t="s">
        <v>37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2">
        <f>SUM(C10:N10)</f>
        <v>0</v>
      </c>
    </row>
    <row r="11" spans="1:15" ht="21.75">
      <c r="A11" s="3"/>
      <c r="B11" s="54" t="s">
        <v>38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42">
        <f>SUM(C11:N11)</f>
        <v>0</v>
      </c>
    </row>
    <row r="12" spans="1:15" ht="16.5">
      <c r="A12" s="2">
        <v>4</v>
      </c>
      <c r="B12" s="55" t="s">
        <v>28</v>
      </c>
      <c r="C12" s="30">
        <f>IF(C14=0,0,C13*1000/C14)</f>
        <v>0</v>
      </c>
      <c r="D12" s="30">
        <f t="shared" ref="D12:N12" si="5">IF(D14=0,0,D13*1000/D14)</f>
        <v>0</v>
      </c>
      <c r="E12" s="30">
        <f t="shared" si="5"/>
        <v>0</v>
      </c>
      <c r="F12" s="30">
        <f t="shared" si="5"/>
        <v>0</v>
      </c>
      <c r="G12" s="30">
        <f t="shared" si="5"/>
        <v>0</v>
      </c>
      <c r="H12" s="30">
        <f t="shared" si="5"/>
        <v>0</v>
      </c>
      <c r="I12" s="30">
        <f t="shared" si="5"/>
        <v>0</v>
      </c>
      <c r="J12" s="30">
        <f t="shared" si="5"/>
        <v>0</v>
      </c>
      <c r="K12" s="30">
        <f t="shared" si="5"/>
        <v>0</v>
      </c>
      <c r="L12" s="30">
        <f t="shared" si="5"/>
        <v>0</v>
      </c>
      <c r="M12" s="30">
        <f t="shared" si="5"/>
        <v>0</v>
      </c>
      <c r="N12" s="30">
        <f t="shared" si="5"/>
        <v>0</v>
      </c>
      <c r="O12" s="39">
        <f>IF(O14=0,0,O13*1000/O14)</f>
        <v>0</v>
      </c>
    </row>
    <row r="13" spans="1:15">
      <c r="A13" s="5"/>
      <c r="B13" s="53" t="s">
        <v>29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42">
        <f>SUM(C13:N13)</f>
        <v>0</v>
      </c>
    </row>
    <row r="14" spans="1:15" ht="23.25" customHeight="1">
      <c r="A14" s="5"/>
      <c r="B14" s="54" t="s">
        <v>70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2">
        <f>SUM(C14:N14)</f>
        <v>0</v>
      </c>
    </row>
    <row r="15" spans="1:15" ht="16.5">
      <c r="A15" s="7">
        <v>5</v>
      </c>
      <c r="B15" s="48" t="s">
        <v>41</v>
      </c>
      <c r="C15" s="30">
        <f>IF(C17=0,0,C16*100/C17)</f>
        <v>0</v>
      </c>
      <c r="D15" s="30">
        <f t="shared" ref="D15:O15" si="6">IF(D17=0,0,D16*100/D17)</f>
        <v>0</v>
      </c>
      <c r="E15" s="30">
        <f t="shared" si="6"/>
        <v>0</v>
      </c>
      <c r="F15" s="30">
        <f t="shared" si="6"/>
        <v>0</v>
      </c>
      <c r="G15" s="30">
        <f t="shared" si="6"/>
        <v>0</v>
      </c>
      <c r="H15" s="30">
        <f t="shared" si="6"/>
        <v>0</v>
      </c>
      <c r="I15" s="30">
        <f t="shared" si="6"/>
        <v>0</v>
      </c>
      <c r="J15" s="30">
        <f t="shared" si="6"/>
        <v>0</v>
      </c>
      <c r="K15" s="30">
        <f t="shared" si="6"/>
        <v>0</v>
      </c>
      <c r="L15" s="30">
        <f t="shared" si="6"/>
        <v>0</v>
      </c>
      <c r="M15" s="30">
        <f t="shared" si="6"/>
        <v>0</v>
      </c>
      <c r="N15" s="30">
        <f t="shared" si="6"/>
        <v>0</v>
      </c>
      <c r="O15" s="38">
        <f t="shared" si="6"/>
        <v>0</v>
      </c>
    </row>
    <row r="16" spans="1:15" ht="17.25">
      <c r="A16" s="8"/>
      <c r="B16" s="56" t="s">
        <v>42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42">
        <f>SUM(C16:N16)</f>
        <v>0</v>
      </c>
    </row>
    <row r="17" spans="1:15" ht="17.25">
      <c r="A17" s="9"/>
      <c r="B17" s="56" t="s">
        <v>30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42">
        <f>SUM(C17:N17)</f>
        <v>0</v>
      </c>
    </row>
    <row r="18" spans="1:15" ht="16.5">
      <c r="A18" s="2">
        <v>6</v>
      </c>
      <c r="B18" s="48" t="s">
        <v>31</v>
      </c>
      <c r="C18" s="30">
        <f>IF(C20=0,0,C19/C20)</f>
        <v>0</v>
      </c>
      <c r="D18" s="30">
        <f t="shared" ref="D18:O18" si="7">IF(D20=0,0,D19/D20)</f>
        <v>0</v>
      </c>
      <c r="E18" s="30">
        <f t="shared" si="7"/>
        <v>0</v>
      </c>
      <c r="F18" s="30">
        <f t="shared" si="7"/>
        <v>0</v>
      </c>
      <c r="G18" s="30">
        <f t="shared" si="7"/>
        <v>0</v>
      </c>
      <c r="H18" s="30">
        <f t="shared" si="7"/>
        <v>0</v>
      </c>
      <c r="I18" s="30">
        <f t="shared" si="7"/>
        <v>0</v>
      </c>
      <c r="J18" s="30">
        <f t="shared" si="7"/>
        <v>0</v>
      </c>
      <c r="K18" s="30">
        <f t="shared" si="7"/>
        <v>0</v>
      </c>
      <c r="L18" s="30">
        <f t="shared" si="7"/>
        <v>0</v>
      </c>
      <c r="M18" s="30">
        <f t="shared" si="7"/>
        <v>0</v>
      </c>
      <c r="N18" s="30">
        <f t="shared" si="7"/>
        <v>0</v>
      </c>
      <c r="O18" s="38">
        <f t="shared" si="7"/>
        <v>0</v>
      </c>
    </row>
    <row r="19" spans="1:15">
      <c r="A19" s="8"/>
      <c r="B19" s="57" t="s">
        <v>32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42">
        <f>SUM(C19:N19)</f>
        <v>0</v>
      </c>
    </row>
    <row r="20" spans="1:15">
      <c r="A20" s="8"/>
      <c r="B20" s="57" t="s">
        <v>33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42">
        <f>SUM(C20:N20)</f>
        <v>0</v>
      </c>
    </row>
    <row r="21" spans="1:15">
      <c r="A21" s="2">
        <v>7</v>
      </c>
      <c r="B21" s="58" t="s">
        <v>43</v>
      </c>
      <c r="C21" s="30">
        <f>IF(C23=0,0,C22*1000/C23)</f>
        <v>0</v>
      </c>
      <c r="D21" s="30">
        <f t="shared" ref="D21:O21" si="8">IF(D23=0,0,D22*1000/D23)</f>
        <v>0</v>
      </c>
      <c r="E21" s="30">
        <f t="shared" si="8"/>
        <v>0</v>
      </c>
      <c r="F21" s="30">
        <f t="shared" si="8"/>
        <v>0</v>
      </c>
      <c r="G21" s="30">
        <f t="shared" si="8"/>
        <v>0</v>
      </c>
      <c r="H21" s="30">
        <f t="shared" si="8"/>
        <v>0</v>
      </c>
      <c r="I21" s="30">
        <f t="shared" si="8"/>
        <v>0</v>
      </c>
      <c r="J21" s="30">
        <f t="shared" si="8"/>
        <v>0</v>
      </c>
      <c r="K21" s="30">
        <f t="shared" si="8"/>
        <v>0</v>
      </c>
      <c r="L21" s="30">
        <f t="shared" si="8"/>
        <v>0</v>
      </c>
      <c r="M21" s="30">
        <f t="shared" si="8"/>
        <v>0</v>
      </c>
      <c r="N21" s="30">
        <f t="shared" si="8"/>
        <v>0</v>
      </c>
      <c r="O21" s="38">
        <f t="shared" si="8"/>
        <v>0</v>
      </c>
    </row>
    <row r="22" spans="1:15">
      <c r="A22" s="3"/>
      <c r="B22" s="57" t="s">
        <v>34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42">
        <f>SUM(C22:N22)</f>
        <v>0</v>
      </c>
    </row>
    <row r="23" spans="1:15" ht="21.75">
      <c r="A23" s="4"/>
      <c r="B23" s="57" t="s">
        <v>36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42">
        <f>SUM(C23:N23)</f>
        <v>0</v>
      </c>
    </row>
    <row r="24" spans="1:15" s="11" customFormat="1">
      <c r="A24" s="10">
        <v>8</v>
      </c>
      <c r="B24" s="59" t="s">
        <v>44</v>
      </c>
      <c r="C24" s="30">
        <f>IF(C26=0,0,C25*100/C26)</f>
        <v>0</v>
      </c>
      <c r="D24" s="30">
        <f t="shared" ref="D24:O24" si="9">IF(D26=0,0,D25*100/D26)</f>
        <v>0</v>
      </c>
      <c r="E24" s="30">
        <f t="shared" si="9"/>
        <v>0</v>
      </c>
      <c r="F24" s="30">
        <f t="shared" si="9"/>
        <v>0</v>
      </c>
      <c r="G24" s="30">
        <f t="shared" si="9"/>
        <v>0</v>
      </c>
      <c r="H24" s="30">
        <f t="shared" si="9"/>
        <v>0</v>
      </c>
      <c r="I24" s="30">
        <f t="shared" si="9"/>
        <v>0</v>
      </c>
      <c r="J24" s="30">
        <f t="shared" si="9"/>
        <v>0</v>
      </c>
      <c r="K24" s="30">
        <f t="shared" si="9"/>
        <v>0</v>
      </c>
      <c r="L24" s="30">
        <f t="shared" si="9"/>
        <v>0</v>
      </c>
      <c r="M24" s="30">
        <f t="shared" si="9"/>
        <v>0</v>
      </c>
      <c r="N24" s="30">
        <f t="shared" si="9"/>
        <v>0</v>
      </c>
      <c r="O24" s="38">
        <f t="shared" si="9"/>
        <v>0</v>
      </c>
    </row>
    <row r="25" spans="1:15" ht="21.75">
      <c r="A25" s="4"/>
      <c r="B25" s="57" t="s">
        <v>51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42">
        <f>SUM(C25:N25)</f>
        <v>0</v>
      </c>
    </row>
    <row r="26" spans="1:15">
      <c r="A26" s="4"/>
      <c r="B26" s="57" t="s">
        <v>52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42">
        <f>SUM(C26:N26)</f>
        <v>0</v>
      </c>
    </row>
    <row r="27" spans="1:15" s="11" customFormat="1" ht="21.75">
      <c r="A27" s="2">
        <v>9</v>
      </c>
      <c r="B27" s="59" t="s">
        <v>73</v>
      </c>
      <c r="C27" s="30">
        <f>IF(C29=0,0,C28*100/C29)</f>
        <v>0</v>
      </c>
      <c r="D27" s="30">
        <f t="shared" ref="D27:O27" si="10">IF(D29=0,0,D28*100/D29)</f>
        <v>0</v>
      </c>
      <c r="E27" s="30">
        <f t="shared" si="10"/>
        <v>0</v>
      </c>
      <c r="F27" s="30">
        <f t="shared" si="10"/>
        <v>0</v>
      </c>
      <c r="G27" s="30">
        <f t="shared" si="10"/>
        <v>0</v>
      </c>
      <c r="H27" s="30">
        <f t="shared" si="10"/>
        <v>0</v>
      </c>
      <c r="I27" s="30">
        <f t="shared" si="10"/>
        <v>0</v>
      </c>
      <c r="J27" s="30">
        <f t="shared" si="10"/>
        <v>0</v>
      </c>
      <c r="K27" s="30">
        <f t="shared" si="10"/>
        <v>0</v>
      </c>
      <c r="L27" s="30">
        <f t="shared" si="10"/>
        <v>0</v>
      </c>
      <c r="M27" s="30">
        <f t="shared" si="10"/>
        <v>0</v>
      </c>
      <c r="N27" s="30">
        <f t="shared" si="10"/>
        <v>0</v>
      </c>
      <c r="O27" s="38">
        <f t="shared" si="10"/>
        <v>0</v>
      </c>
    </row>
    <row r="28" spans="1:15" ht="16.5" customHeight="1">
      <c r="A28" s="4"/>
      <c r="B28" s="53" t="s">
        <v>65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42">
        <f>SUM(C28:N28)</f>
        <v>0</v>
      </c>
    </row>
    <row r="29" spans="1:15">
      <c r="A29" s="4"/>
      <c r="B29" s="54" t="s">
        <v>66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42">
        <f>SUM(C29:N29)</f>
        <v>0</v>
      </c>
    </row>
    <row r="30" spans="1:15" s="11" customFormat="1" ht="21.75">
      <c r="A30" s="12">
        <v>10</v>
      </c>
      <c r="B30" s="59" t="s">
        <v>75</v>
      </c>
      <c r="C30" s="30">
        <f>IF(C32=0,0,C31*100/C32)</f>
        <v>0</v>
      </c>
      <c r="D30" s="30">
        <f t="shared" ref="D30:O30" si="11">IF(D32=0,0,D31*100/D32)</f>
        <v>0</v>
      </c>
      <c r="E30" s="30">
        <f t="shared" si="11"/>
        <v>0</v>
      </c>
      <c r="F30" s="30">
        <f t="shared" si="11"/>
        <v>0</v>
      </c>
      <c r="G30" s="30">
        <f t="shared" si="11"/>
        <v>0</v>
      </c>
      <c r="H30" s="30">
        <f t="shared" si="11"/>
        <v>0</v>
      </c>
      <c r="I30" s="30">
        <f t="shared" si="11"/>
        <v>0</v>
      </c>
      <c r="J30" s="30">
        <f t="shared" si="11"/>
        <v>0</v>
      </c>
      <c r="K30" s="30">
        <f t="shared" si="11"/>
        <v>0</v>
      </c>
      <c r="L30" s="30">
        <f t="shared" si="11"/>
        <v>0</v>
      </c>
      <c r="M30" s="30">
        <f t="shared" si="11"/>
        <v>0</v>
      </c>
      <c r="N30" s="30">
        <f t="shared" si="11"/>
        <v>0</v>
      </c>
      <c r="O30" s="43">
        <f t="shared" si="11"/>
        <v>0</v>
      </c>
    </row>
    <row r="31" spans="1:15" s="11" customFormat="1">
      <c r="A31" s="4"/>
      <c r="B31" s="60" t="s">
        <v>64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42">
        <f>SUM(C31:N31)</f>
        <v>0</v>
      </c>
    </row>
    <row r="32" spans="1:15" s="11" customFormat="1">
      <c r="A32" s="4"/>
      <c r="B32" s="60" t="s">
        <v>63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42">
        <f>SUM(C32:N32)</f>
        <v>0</v>
      </c>
    </row>
    <row r="33" spans="1:15">
      <c r="A33" s="13">
        <v>11</v>
      </c>
      <c r="B33" s="59" t="s">
        <v>53</v>
      </c>
      <c r="C33" s="30">
        <f>IF(C35=0,0,C34*100/C35)</f>
        <v>0</v>
      </c>
      <c r="D33" s="30">
        <f t="shared" ref="D33:O33" si="12">IF(D35=0,0,D34*100/D35)</f>
        <v>0</v>
      </c>
      <c r="E33" s="30">
        <f t="shared" si="12"/>
        <v>0</v>
      </c>
      <c r="F33" s="30">
        <f t="shared" si="12"/>
        <v>0</v>
      </c>
      <c r="G33" s="30">
        <f t="shared" si="12"/>
        <v>0</v>
      </c>
      <c r="H33" s="30">
        <f t="shared" si="12"/>
        <v>0</v>
      </c>
      <c r="I33" s="30">
        <f t="shared" si="12"/>
        <v>0</v>
      </c>
      <c r="J33" s="30">
        <f t="shared" si="12"/>
        <v>0</v>
      </c>
      <c r="K33" s="30">
        <f t="shared" si="12"/>
        <v>0</v>
      </c>
      <c r="L33" s="30">
        <f t="shared" si="12"/>
        <v>0</v>
      </c>
      <c r="M33" s="30">
        <f t="shared" si="12"/>
        <v>0</v>
      </c>
      <c r="N33" s="30">
        <f t="shared" si="12"/>
        <v>0</v>
      </c>
      <c r="O33" s="43">
        <f t="shared" si="12"/>
        <v>0</v>
      </c>
    </row>
    <row r="34" spans="1:15">
      <c r="A34" s="14"/>
      <c r="B34" s="61" t="s">
        <v>61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42">
        <f>SUM(C34:N34)</f>
        <v>0</v>
      </c>
    </row>
    <row r="35" spans="1:15">
      <c r="A35" s="14"/>
      <c r="B35" s="61" t="s">
        <v>62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42">
        <f>SUM(C35:N35)</f>
        <v>0</v>
      </c>
    </row>
    <row r="36" spans="1:15" s="17" customFormat="1" ht="21">
      <c r="A36" s="18">
        <v>12</v>
      </c>
      <c r="B36" s="62" t="s">
        <v>76</v>
      </c>
      <c r="C36" s="30">
        <f>IF(C38=0,0,C37*100/C38)</f>
        <v>0</v>
      </c>
      <c r="D36" s="30">
        <f t="shared" ref="D36:O36" si="13">IF(D38=0,0,D37*100/D38)</f>
        <v>0</v>
      </c>
      <c r="E36" s="30">
        <f t="shared" si="13"/>
        <v>0</v>
      </c>
      <c r="F36" s="30">
        <f t="shared" si="13"/>
        <v>0</v>
      </c>
      <c r="G36" s="30">
        <f t="shared" si="13"/>
        <v>0</v>
      </c>
      <c r="H36" s="30">
        <f t="shared" si="13"/>
        <v>0</v>
      </c>
      <c r="I36" s="30">
        <f t="shared" si="13"/>
        <v>0</v>
      </c>
      <c r="J36" s="30">
        <f t="shared" si="13"/>
        <v>0</v>
      </c>
      <c r="K36" s="30">
        <f t="shared" si="13"/>
        <v>0</v>
      </c>
      <c r="L36" s="30">
        <f t="shared" si="13"/>
        <v>0</v>
      </c>
      <c r="M36" s="30">
        <f t="shared" si="13"/>
        <v>0</v>
      </c>
      <c r="N36" s="30">
        <f t="shared" si="13"/>
        <v>0</v>
      </c>
      <c r="O36" s="43">
        <f t="shared" si="13"/>
        <v>0</v>
      </c>
    </row>
    <row r="37" spans="1:15">
      <c r="A37" s="4"/>
      <c r="B37" s="57" t="s">
        <v>59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42">
        <f>SUM(C37:N37)</f>
        <v>0</v>
      </c>
    </row>
    <row r="38" spans="1:15">
      <c r="A38" s="4"/>
      <c r="B38" s="57" t="s">
        <v>60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42">
        <f>SUM(C38:N38)</f>
        <v>0</v>
      </c>
    </row>
    <row r="39" spans="1:15" ht="23.25">
      <c r="A39" s="10">
        <v>13</v>
      </c>
      <c r="B39" s="63" t="s">
        <v>78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42">
        <f>SUM(C39:N39)</f>
        <v>0</v>
      </c>
    </row>
    <row r="40" spans="1:15">
      <c r="A40" s="12">
        <v>14</v>
      </c>
      <c r="B40" s="64" t="s">
        <v>71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42">
        <f t="shared" ref="O40:O47" si="14">SUM(C40:N40)</f>
        <v>0</v>
      </c>
    </row>
    <row r="41" spans="1:15">
      <c r="A41" s="2">
        <v>15</v>
      </c>
      <c r="B41" s="63" t="s">
        <v>39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42">
        <f t="shared" si="14"/>
        <v>0</v>
      </c>
    </row>
    <row r="42" spans="1:15" s="11" customFormat="1">
      <c r="A42" s="12">
        <v>16</v>
      </c>
      <c r="B42" s="65" t="s">
        <v>45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42">
        <f t="shared" si="14"/>
        <v>0</v>
      </c>
    </row>
    <row r="43" spans="1:15">
      <c r="A43" s="12">
        <v>17</v>
      </c>
      <c r="B43" s="64" t="s">
        <v>40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42">
        <f t="shared" si="14"/>
        <v>0</v>
      </c>
    </row>
    <row r="44" spans="1:15" ht="26.25" customHeight="1">
      <c r="A44" s="13">
        <v>18</v>
      </c>
      <c r="B44" s="66" t="s">
        <v>47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42">
        <f t="shared" si="14"/>
        <v>0</v>
      </c>
    </row>
    <row r="45" spans="1:15">
      <c r="A45" s="13">
        <v>19</v>
      </c>
      <c r="B45" s="67" t="s">
        <v>48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42">
        <f t="shared" si="14"/>
        <v>0</v>
      </c>
    </row>
    <row r="46" spans="1:15" ht="21">
      <c r="A46" s="15">
        <v>20</v>
      </c>
      <c r="B46" s="68" t="s">
        <v>56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42">
        <f t="shared" si="14"/>
        <v>0</v>
      </c>
    </row>
    <row r="47" spans="1:15" ht="21.75">
      <c r="A47" s="2">
        <v>21</v>
      </c>
      <c r="B47" s="69" t="s">
        <v>77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42">
        <f t="shared" si="14"/>
        <v>0</v>
      </c>
    </row>
    <row r="48" spans="1:15">
      <c r="A48" s="2">
        <v>22</v>
      </c>
      <c r="B48" s="63" t="s">
        <v>15</v>
      </c>
      <c r="C48" s="30">
        <f>IF(C50=0,0,C49*100/C50)</f>
        <v>0</v>
      </c>
      <c r="D48" s="30">
        <f t="shared" ref="D48:O48" si="15">IF(D50=0,0,D49*100/D50)</f>
        <v>0</v>
      </c>
      <c r="E48" s="30">
        <f t="shared" si="15"/>
        <v>0</v>
      </c>
      <c r="F48" s="30">
        <f t="shared" si="15"/>
        <v>0</v>
      </c>
      <c r="G48" s="30">
        <f t="shared" si="15"/>
        <v>0</v>
      </c>
      <c r="H48" s="30">
        <f t="shared" si="15"/>
        <v>0</v>
      </c>
      <c r="I48" s="30">
        <f t="shared" si="15"/>
        <v>0</v>
      </c>
      <c r="J48" s="30">
        <f t="shared" si="15"/>
        <v>0</v>
      </c>
      <c r="K48" s="30">
        <f t="shared" si="15"/>
        <v>0</v>
      </c>
      <c r="L48" s="30">
        <f t="shared" si="15"/>
        <v>0</v>
      </c>
      <c r="M48" s="30">
        <f t="shared" si="15"/>
        <v>0</v>
      </c>
      <c r="N48" s="30">
        <f t="shared" si="15"/>
        <v>0</v>
      </c>
      <c r="O48" s="43">
        <f t="shared" si="15"/>
        <v>0</v>
      </c>
    </row>
    <row r="49" spans="1:15">
      <c r="A49" s="8"/>
      <c r="B49" s="70" t="s">
        <v>16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42">
        <f>SUM(C49:N49)</f>
        <v>0</v>
      </c>
    </row>
    <row r="50" spans="1:15">
      <c r="A50" s="9"/>
      <c r="B50" s="70" t="s">
        <v>17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42">
        <f>SUM(C50:N50)</f>
        <v>0</v>
      </c>
    </row>
    <row r="51" spans="1:15" ht="23.25">
      <c r="A51" s="2">
        <v>23</v>
      </c>
      <c r="B51" s="63" t="s">
        <v>72</v>
      </c>
      <c r="C51" s="30">
        <f>IF(C53=0,0,C52*100/C53)</f>
        <v>0</v>
      </c>
      <c r="D51" s="30">
        <f t="shared" ref="D51:O51" si="16">IF(D53=0,0,D52*100/D53)</f>
        <v>0</v>
      </c>
      <c r="E51" s="30">
        <f t="shared" si="16"/>
        <v>0</v>
      </c>
      <c r="F51" s="30">
        <f t="shared" si="16"/>
        <v>0</v>
      </c>
      <c r="G51" s="30">
        <f t="shared" si="16"/>
        <v>0</v>
      </c>
      <c r="H51" s="30">
        <f t="shared" si="16"/>
        <v>0</v>
      </c>
      <c r="I51" s="30">
        <f t="shared" si="16"/>
        <v>0</v>
      </c>
      <c r="J51" s="30">
        <f t="shared" si="16"/>
        <v>0</v>
      </c>
      <c r="K51" s="30">
        <f t="shared" si="16"/>
        <v>0</v>
      </c>
      <c r="L51" s="30">
        <f t="shared" si="16"/>
        <v>0</v>
      </c>
      <c r="M51" s="30">
        <f t="shared" si="16"/>
        <v>0</v>
      </c>
      <c r="N51" s="30">
        <f t="shared" si="16"/>
        <v>0</v>
      </c>
      <c r="O51" s="43">
        <f t="shared" si="16"/>
        <v>0</v>
      </c>
    </row>
    <row r="52" spans="1:15" ht="17.25" customHeight="1">
      <c r="A52" s="8"/>
      <c r="B52" s="50" t="s">
        <v>18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42">
        <f>SUM(C52:N52)</f>
        <v>0</v>
      </c>
    </row>
    <row r="53" spans="1:15" ht="21">
      <c r="A53" s="9"/>
      <c r="B53" s="71" t="s">
        <v>19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42">
        <f>SUM(C53:N53)</f>
        <v>0</v>
      </c>
    </row>
    <row r="54" spans="1:15" ht="33">
      <c r="A54" s="2">
        <v>24</v>
      </c>
      <c r="B54" s="72" t="s">
        <v>74</v>
      </c>
      <c r="C54" s="30">
        <f>IF(C56=0,0,C55*100/C56)</f>
        <v>0</v>
      </c>
      <c r="D54" s="30">
        <f t="shared" ref="D54:O54" si="17">IF(D56=0,0,D55*100/D56)</f>
        <v>0</v>
      </c>
      <c r="E54" s="30">
        <f t="shared" si="17"/>
        <v>0</v>
      </c>
      <c r="F54" s="30">
        <f t="shared" si="17"/>
        <v>0</v>
      </c>
      <c r="G54" s="30">
        <f t="shared" si="17"/>
        <v>0</v>
      </c>
      <c r="H54" s="30">
        <f t="shared" si="17"/>
        <v>0</v>
      </c>
      <c r="I54" s="30">
        <f t="shared" si="17"/>
        <v>0</v>
      </c>
      <c r="J54" s="30">
        <f t="shared" si="17"/>
        <v>0</v>
      </c>
      <c r="K54" s="30">
        <f t="shared" si="17"/>
        <v>0</v>
      </c>
      <c r="L54" s="30">
        <f t="shared" si="17"/>
        <v>0</v>
      </c>
      <c r="M54" s="30">
        <f t="shared" si="17"/>
        <v>0</v>
      </c>
      <c r="N54" s="30">
        <f t="shared" si="17"/>
        <v>0</v>
      </c>
      <c r="O54" s="43">
        <f t="shared" si="17"/>
        <v>0</v>
      </c>
    </row>
    <row r="55" spans="1:15" ht="15" customHeight="1">
      <c r="A55" s="5"/>
      <c r="B55" s="50" t="s">
        <v>20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42">
        <f>SUM(C55:N55)</f>
        <v>0</v>
      </c>
    </row>
    <row r="56" spans="1:15" ht="21">
      <c r="A56" s="6"/>
      <c r="B56" s="71" t="s">
        <v>21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42">
        <f>SUM(C56:N56)</f>
        <v>0</v>
      </c>
    </row>
    <row r="57" spans="1:15">
      <c r="A57" s="13">
        <v>25</v>
      </c>
      <c r="B57" s="73" t="s">
        <v>46</v>
      </c>
      <c r="C57" s="30">
        <f>IF(C59=0,0,C58*100/C59)</f>
        <v>50</v>
      </c>
      <c r="D57" s="30">
        <f t="shared" ref="D57:O57" si="18">IF(D59=0,0,D58*100/D59)</f>
        <v>0</v>
      </c>
      <c r="E57" s="30">
        <f t="shared" si="18"/>
        <v>0</v>
      </c>
      <c r="F57" s="30">
        <f t="shared" si="18"/>
        <v>0</v>
      </c>
      <c r="G57" s="30">
        <f t="shared" si="18"/>
        <v>0</v>
      </c>
      <c r="H57" s="30">
        <f t="shared" si="18"/>
        <v>0</v>
      </c>
      <c r="I57" s="30">
        <f t="shared" si="18"/>
        <v>0</v>
      </c>
      <c r="J57" s="30">
        <f t="shared" si="18"/>
        <v>0</v>
      </c>
      <c r="K57" s="30">
        <f t="shared" si="18"/>
        <v>0</v>
      </c>
      <c r="L57" s="30">
        <f t="shared" si="18"/>
        <v>0</v>
      </c>
      <c r="M57" s="30">
        <f t="shared" si="18"/>
        <v>0</v>
      </c>
      <c r="N57" s="30">
        <f t="shared" si="18"/>
        <v>0</v>
      </c>
      <c r="O57" s="43">
        <f t="shared" si="18"/>
        <v>50</v>
      </c>
    </row>
    <row r="58" spans="1:15" ht="22.5">
      <c r="A58" s="14"/>
      <c r="B58" s="74" t="s">
        <v>58</v>
      </c>
      <c r="C58" s="31">
        <v>1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42">
        <f>SUM(C58:N58)</f>
        <v>1</v>
      </c>
    </row>
    <row r="59" spans="1:15" ht="16.5" customHeight="1">
      <c r="A59" s="14"/>
      <c r="B59" s="74" t="s">
        <v>57</v>
      </c>
      <c r="C59" s="31">
        <v>2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42">
        <f>SUM(C59:N59)</f>
        <v>2</v>
      </c>
    </row>
    <row r="60" spans="1:15">
      <c r="A60" s="2">
        <v>26</v>
      </c>
      <c r="B60" s="75" t="s">
        <v>54</v>
      </c>
      <c r="C60" s="31">
        <v>1</v>
      </c>
      <c r="D60" s="31">
        <v>1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42">
        <f>SUM(C60:N60)</f>
        <v>2</v>
      </c>
    </row>
    <row r="61" spans="1:15">
      <c r="A61" s="12">
        <v>27</v>
      </c>
      <c r="B61" s="59" t="s">
        <v>55</v>
      </c>
      <c r="C61" s="31">
        <v>1</v>
      </c>
      <c r="D61" s="31">
        <v>2</v>
      </c>
      <c r="E61" s="31">
        <v>1</v>
      </c>
      <c r="F61" s="31"/>
      <c r="G61" s="31"/>
      <c r="H61" s="31"/>
      <c r="I61" s="31"/>
      <c r="J61" s="31"/>
      <c r="K61" s="31"/>
      <c r="L61" s="31"/>
      <c r="M61" s="31"/>
      <c r="N61" s="31"/>
      <c r="O61" s="42">
        <f>SUM(C61:N61)</f>
        <v>4</v>
      </c>
    </row>
    <row r="62" spans="1:15" ht="16.5" customHeight="1">
      <c r="A62" s="12">
        <v>28</v>
      </c>
      <c r="B62" s="59" t="s">
        <v>69</v>
      </c>
      <c r="C62" s="31">
        <v>1</v>
      </c>
      <c r="D62" s="31">
        <v>1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42">
        <f>SUM(C62:N62)</f>
        <v>2</v>
      </c>
    </row>
    <row r="63" spans="1:15">
      <c r="A63" s="14"/>
      <c r="B63" s="74"/>
      <c r="C63" s="32"/>
      <c r="D63" s="32"/>
      <c r="E63" s="32"/>
      <c r="F63" s="32"/>
      <c r="G63" s="32"/>
      <c r="H63" s="33"/>
      <c r="I63" s="33"/>
      <c r="J63" s="33"/>
      <c r="K63" s="33"/>
      <c r="L63" s="33"/>
      <c r="M63" s="33"/>
      <c r="N63" s="33"/>
      <c r="O63" s="47"/>
    </row>
    <row r="64" spans="1:15">
      <c r="A64" s="14"/>
      <c r="B64" s="74"/>
      <c r="C64" s="32"/>
      <c r="D64" s="32"/>
      <c r="E64" s="32"/>
      <c r="F64" s="32"/>
      <c r="G64" s="32"/>
      <c r="H64" s="33"/>
      <c r="I64" s="33"/>
      <c r="J64" s="33"/>
      <c r="K64" s="33"/>
      <c r="L64" s="33"/>
      <c r="M64" s="33"/>
      <c r="N64" s="33"/>
      <c r="O64" s="47"/>
    </row>
    <row r="66" spans="2:5">
      <c r="B66" s="19" t="s">
        <v>49</v>
      </c>
    </row>
    <row r="67" spans="2:5">
      <c r="B67" s="19" t="s">
        <v>67</v>
      </c>
    </row>
    <row r="68" spans="2:5">
      <c r="B68" s="19" t="s">
        <v>68</v>
      </c>
      <c r="E68" s="34" t="s">
        <v>50</v>
      </c>
    </row>
  </sheetData>
  <sheetProtection password="CC3D" sheet="1" objects="1" scenarios="1"/>
  <mergeCells count="2">
    <mergeCell ref="A1:A2"/>
    <mergeCell ref="B1:B2"/>
  </mergeCells>
  <pageMargins left="0.45" right="0.45" top="0.5" bottom="0.5" header="0.3" footer="0.3"/>
  <pageSetup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"/>
  <sheetViews>
    <sheetView zoomScale="90" zoomScaleNormal="90" workbookViewId="0">
      <selection activeCell="F4" sqref="F4"/>
    </sheetView>
  </sheetViews>
  <sheetFormatPr defaultRowHeight="26.25"/>
  <cols>
    <col min="1" max="3" width="9" style="27"/>
    <col min="4" max="4" width="9" style="45"/>
    <col min="5" max="16384" width="9" style="27"/>
  </cols>
  <sheetData>
    <row r="1" spans="1:18">
      <c r="A1" s="25" t="s">
        <v>88</v>
      </c>
      <c r="B1" s="25" t="s">
        <v>89</v>
      </c>
      <c r="C1" s="25" t="s">
        <v>90</v>
      </c>
      <c r="D1" s="45" t="s">
        <v>91</v>
      </c>
      <c r="E1" s="25" t="s">
        <v>92</v>
      </c>
      <c r="F1" s="26" t="s">
        <v>93</v>
      </c>
      <c r="G1" s="26" t="s">
        <v>94</v>
      </c>
      <c r="H1" s="26" t="s">
        <v>95</v>
      </c>
      <c r="I1" s="26" t="s">
        <v>96</v>
      </c>
      <c r="J1" s="26" t="s">
        <v>97</v>
      </c>
      <c r="K1" s="26" t="s">
        <v>98</v>
      </c>
      <c r="L1" s="26" t="s">
        <v>99</v>
      </c>
      <c r="M1" s="26" t="s">
        <v>100</v>
      </c>
      <c r="N1" s="26" t="s">
        <v>101</v>
      </c>
      <c r="O1" s="26" t="s">
        <v>102</v>
      </c>
      <c r="P1" s="26" t="s">
        <v>103</v>
      </c>
      <c r="Q1" s="26" t="s">
        <v>104</v>
      </c>
      <c r="R1" s="26" t="s">
        <v>105</v>
      </c>
    </row>
    <row r="2" spans="1:18">
      <c r="A2" s="27" t="str">
        <f>'k1'!B1</f>
        <v>11252</v>
      </c>
      <c r="B2" s="27" t="str">
        <f>'k1'!B2</f>
        <v>65</v>
      </c>
      <c r="C2" s="27" t="str">
        <f>'k1'!B3</f>
        <v>03</v>
      </c>
      <c r="D2" s="45">
        <v>1</v>
      </c>
      <c r="E2" s="27" t="str">
        <f>'k1'!B4</f>
        <v>2558</v>
      </c>
      <c r="F2" s="28">
        <f>'k2'!C3</f>
        <v>1000</v>
      </c>
      <c r="G2" s="28">
        <f>'k2'!D3</f>
        <v>1000</v>
      </c>
      <c r="H2" s="28">
        <f>'k2'!E3</f>
        <v>666.66666666666663</v>
      </c>
      <c r="I2" s="28">
        <f>'k2'!F3</f>
        <v>666.66666666666663</v>
      </c>
      <c r="J2" s="28">
        <f>'k2'!G3</f>
        <v>0</v>
      </c>
      <c r="K2" s="28">
        <f>'k2'!H3</f>
        <v>0</v>
      </c>
      <c r="L2" s="28">
        <f>'k2'!I3</f>
        <v>0</v>
      </c>
      <c r="M2" s="28">
        <f>'k2'!J3</f>
        <v>0</v>
      </c>
      <c r="N2" s="28">
        <f>'k2'!K3</f>
        <v>0</v>
      </c>
      <c r="O2" s="28">
        <f>'k2'!L3</f>
        <v>0</v>
      </c>
      <c r="P2" s="28">
        <f>'k2'!M3</f>
        <v>0</v>
      </c>
      <c r="Q2" s="28">
        <f>'k2'!N3</f>
        <v>0</v>
      </c>
      <c r="R2" s="28">
        <f>'k2'!O3</f>
        <v>727.27272727272725</v>
      </c>
    </row>
    <row r="3" spans="1:18">
      <c r="A3" s="27" t="str">
        <f t="shared" ref="A3:C4" si="0">A2</f>
        <v>11252</v>
      </c>
      <c r="B3" s="27" t="str">
        <f t="shared" si="0"/>
        <v>65</v>
      </c>
      <c r="C3" s="27" t="str">
        <f t="shared" si="0"/>
        <v>03</v>
      </c>
      <c r="D3" s="45">
        <v>2</v>
      </c>
      <c r="E3" s="27" t="str">
        <f>E2</f>
        <v>2558</v>
      </c>
      <c r="F3" s="28">
        <f>'k2'!C6</f>
        <v>0</v>
      </c>
      <c r="G3" s="28">
        <f>'k2'!D6</f>
        <v>0</v>
      </c>
      <c r="H3" s="28">
        <f>'k2'!E6</f>
        <v>0</v>
      </c>
      <c r="I3" s="28">
        <f>'k2'!F6</f>
        <v>0</v>
      </c>
      <c r="J3" s="28">
        <f>'k2'!G6</f>
        <v>0</v>
      </c>
      <c r="K3" s="28">
        <f>'k2'!H6</f>
        <v>0</v>
      </c>
      <c r="L3" s="28">
        <f>'k2'!I6</f>
        <v>0</v>
      </c>
      <c r="M3" s="28">
        <f>'k2'!J6</f>
        <v>0</v>
      </c>
      <c r="N3" s="28">
        <f>'k2'!K6</f>
        <v>0</v>
      </c>
      <c r="O3" s="28">
        <f>'k2'!L6</f>
        <v>0</v>
      </c>
      <c r="P3" s="28">
        <f>'k2'!M6</f>
        <v>0</v>
      </c>
      <c r="Q3" s="28">
        <f>'k2'!N6</f>
        <v>0</v>
      </c>
      <c r="R3" s="28" t="e">
        <f>'k2'!O6</f>
        <v>#DIV/0!</v>
      </c>
    </row>
    <row r="4" spans="1:18">
      <c r="A4" s="27" t="str">
        <f t="shared" si="0"/>
        <v>11252</v>
      </c>
      <c r="B4" s="27" t="str">
        <f t="shared" si="0"/>
        <v>65</v>
      </c>
      <c r="C4" s="27" t="str">
        <f t="shared" si="0"/>
        <v>03</v>
      </c>
      <c r="D4" s="45">
        <v>3</v>
      </c>
      <c r="E4" s="27" t="str">
        <f>E3</f>
        <v>2558</v>
      </c>
      <c r="F4" s="28">
        <f>'k2'!C9</f>
        <v>0</v>
      </c>
      <c r="G4" s="28">
        <f>'k2'!D9</f>
        <v>0</v>
      </c>
      <c r="H4" s="28">
        <f>'k2'!E9</f>
        <v>0</v>
      </c>
      <c r="I4" s="28">
        <f>'k2'!F9</f>
        <v>0</v>
      </c>
      <c r="J4" s="28">
        <f>'k2'!G9</f>
        <v>0</v>
      </c>
      <c r="K4" s="28">
        <f>'k2'!H9</f>
        <v>0</v>
      </c>
      <c r="L4" s="28">
        <f>'k2'!I9</f>
        <v>0</v>
      </c>
      <c r="M4" s="28">
        <f>'k2'!J9</f>
        <v>0</v>
      </c>
      <c r="N4" s="28">
        <f>'k2'!K9</f>
        <v>0</v>
      </c>
      <c r="O4" s="28">
        <f>'k2'!L9</f>
        <v>0</v>
      </c>
      <c r="P4" s="28">
        <f>'k2'!M9</f>
        <v>0</v>
      </c>
      <c r="Q4" s="28">
        <f>'k2'!N9</f>
        <v>0</v>
      </c>
      <c r="R4" s="28" t="e">
        <f>'k2'!O9</f>
        <v>#DIV/0!</v>
      </c>
    </row>
    <row r="5" spans="1:18">
      <c r="A5" s="27" t="str">
        <f t="shared" ref="A5:A29" si="1">A4</f>
        <v>11252</v>
      </c>
      <c r="B5" s="27" t="str">
        <f t="shared" ref="B5:B29" si="2">B4</f>
        <v>65</v>
      </c>
      <c r="C5" s="27" t="str">
        <f t="shared" ref="C5:C29" si="3">C4</f>
        <v>03</v>
      </c>
      <c r="D5" s="45">
        <v>4</v>
      </c>
      <c r="E5" s="27" t="str">
        <f t="shared" ref="E5:E29" si="4">E4</f>
        <v>2558</v>
      </c>
      <c r="F5" s="28">
        <f>'k2'!C12</f>
        <v>0</v>
      </c>
      <c r="G5" s="28">
        <f>'k2'!D12</f>
        <v>0</v>
      </c>
      <c r="H5" s="28">
        <f>'k2'!E12</f>
        <v>0</v>
      </c>
      <c r="I5" s="28">
        <f>'k2'!F12</f>
        <v>0</v>
      </c>
      <c r="J5" s="28">
        <f>'k2'!G12</f>
        <v>0</v>
      </c>
      <c r="K5" s="28">
        <f>'k2'!H12</f>
        <v>0</v>
      </c>
      <c r="L5" s="28">
        <f>'k2'!I12</f>
        <v>0</v>
      </c>
      <c r="M5" s="28">
        <f>'k2'!J12</f>
        <v>0</v>
      </c>
      <c r="N5" s="28">
        <f>'k2'!K12</f>
        <v>0</v>
      </c>
      <c r="O5" s="28">
        <f>'k2'!L12</f>
        <v>0</v>
      </c>
      <c r="P5" s="28">
        <f>'k2'!M12</f>
        <v>0</v>
      </c>
      <c r="Q5" s="28">
        <f>'k2'!N12</f>
        <v>0</v>
      </c>
      <c r="R5" s="28">
        <f>'k2'!O12</f>
        <v>0</v>
      </c>
    </row>
    <row r="6" spans="1:18">
      <c r="A6" s="27" t="str">
        <f t="shared" si="1"/>
        <v>11252</v>
      </c>
      <c r="B6" s="27" t="str">
        <f t="shared" si="2"/>
        <v>65</v>
      </c>
      <c r="C6" s="27" t="str">
        <f t="shared" si="3"/>
        <v>03</v>
      </c>
      <c r="D6" s="45">
        <v>5</v>
      </c>
      <c r="E6" s="27" t="str">
        <f t="shared" si="4"/>
        <v>2558</v>
      </c>
      <c r="F6" s="28">
        <f>'k2'!C15</f>
        <v>0</v>
      </c>
      <c r="G6" s="28">
        <f>'k2'!D15</f>
        <v>0</v>
      </c>
      <c r="H6" s="28">
        <f>'k2'!E15</f>
        <v>0</v>
      </c>
      <c r="I6" s="28">
        <f>'k2'!F15</f>
        <v>0</v>
      </c>
      <c r="J6" s="28">
        <f>'k2'!G15</f>
        <v>0</v>
      </c>
      <c r="K6" s="28">
        <f>'k2'!H15</f>
        <v>0</v>
      </c>
      <c r="L6" s="28">
        <f>'k2'!I15</f>
        <v>0</v>
      </c>
      <c r="M6" s="28">
        <f>'k2'!J15</f>
        <v>0</v>
      </c>
      <c r="N6" s="28">
        <f>'k2'!K15</f>
        <v>0</v>
      </c>
      <c r="O6" s="28">
        <f>'k2'!L15</f>
        <v>0</v>
      </c>
      <c r="P6" s="28">
        <f>'k2'!M15</f>
        <v>0</v>
      </c>
      <c r="Q6" s="28">
        <f>'k2'!N15</f>
        <v>0</v>
      </c>
      <c r="R6" s="28">
        <f>'k2'!O15</f>
        <v>0</v>
      </c>
    </row>
    <row r="7" spans="1:18">
      <c r="A7" s="27" t="str">
        <f t="shared" si="1"/>
        <v>11252</v>
      </c>
      <c r="B7" s="27" t="str">
        <f t="shared" si="2"/>
        <v>65</v>
      </c>
      <c r="C7" s="27" t="str">
        <f t="shared" si="3"/>
        <v>03</v>
      </c>
      <c r="D7" s="45">
        <v>6</v>
      </c>
      <c r="E7" s="27" t="str">
        <f t="shared" si="4"/>
        <v>2558</v>
      </c>
      <c r="F7" s="28">
        <f>'k2'!C18</f>
        <v>0</v>
      </c>
      <c r="G7" s="28">
        <f>'k2'!D18</f>
        <v>0</v>
      </c>
      <c r="H7" s="28">
        <f>'k2'!E18</f>
        <v>0</v>
      </c>
      <c r="I7" s="28">
        <f>'k2'!F18</f>
        <v>0</v>
      </c>
      <c r="J7" s="28">
        <f>'k2'!G18</f>
        <v>0</v>
      </c>
      <c r="K7" s="28">
        <f>'k2'!H18</f>
        <v>0</v>
      </c>
      <c r="L7" s="28">
        <f>'k2'!I18</f>
        <v>0</v>
      </c>
      <c r="M7" s="28">
        <f>'k2'!J18</f>
        <v>0</v>
      </c>
      <c r="N7" s="28">
        <f>'k2'!K18</f>
        <v>0</v>
      </c>
      <c r="O7" s="28">
        <f>'k2'!L18</f>
        <v>0</v>
      </c>
      <c r="P7" s="28">
        <f>'k2'!M18</f>
        <v>0</v>
      </c>
      <c r="Q7" s="28">
        <f>'k2'!N18</f>
        <v>0</v>
      </c>
      <c r="R7" s="28">
        <f>'k2'!O18</f>
        <v>0</v>
      </c>
    </row>
    <row r="8" spans="1:18">
      <c r="A8" s="27" t="str">
        <f t="shared" si="1"/>
        <v>11252</v>
      </c>
      <c r="B8" s="27" t="str">
        <f t="shared" si="2"/>
        <v>65</v>
      </c>
      <c r="C8" s="27" t="str">
        <f t="shared" si="3"/>
        <v>03</v>
      </c>
      <c r="D8" s="45">
        <v>7</v>
      </c>
      <c r="E8" s="27" t="str">
        <f t="shared" si="4"/>
        <v>2558</v>
      </c>
      <c r="F8" s="28">
        <f>'k2'!C21</f>
        <v>0</v>
      </c>
      <c r="G8" s="28">
        <f>'k2'!D21</f>
        <v>0</v>
      </c>
      <c r="H8" s="28">
        <f>'k2'!E21</f>
        <v>0</v>
      </c>
      <c r="I8" s="28">
        <f>'k2'!F21</f>
        <v>0</v>
      </c>
      <c r="J8" s="28">
        <f>'k2'!G21</f>
        <v>0</v>
      </c>
      <c r="K8" s="28">
        <f>'k2'!H21</f>
        <v>0</v>
      </c>
      <c r="L8" s="28">
        <f>'k2'!I21</f>
        <v>0</v>
      </c>
      <c r="M8" s="28">
        <f>'k2'!J21</f>
        <v>0</v>
      </c>
      <c r="N8" s="28">
        <f>'k2'!K21</f>
        <v>0</v>
      </c>
      <c r="O8" s="28">
        <f>'k2'!L21</f>
        <v>0</v>
      </c>
      <c r="P8" s="28">
        <f>'k2'!M21</f>
        <v>0</v>
      </c>
      <c r="Q8" s="28">
        <f>'k2'!N21</f>
        <v>0</v>
      </c>
      <c r="R8" s="28">
        <f>'k2'!O21</f>
        <v>0</v>
      </c>
    </row>
    <row r="9" spans="1:18">
      <c r="A9" s="27" t="str">
        <f t="shared" si="1"/>
        <v>11252</v>
      </c>
      <c r="B9" s="27" t="str">
        <f t="shared" si="2"/>
        <v>65</v>
      </c>
      <c r="C9" s="27" t="str">
        <f t="shared" si="3"/>
        <v>03</v>
      </c>
      <c r="D9" s="45">
        <v>8</v>
      </c>
      <c r="E9" s="27" t="str">
        <f t="shared" si="4"/>
        <v>2558</v>
      </c>
      <c r="F9" s="28">
        <f>'k2'!C24</f>
        <v>0</v>
      </c>
      <c r="G9" s="28">
        <f>'k2'!D24</f>
        <v>0</v>
      </c>
      <c r="H9" s="28">
        <f>'k2'!E24</f>
        <v>0</v>
      </c>
      <c r="I9" s="28">
        <f>'k2'!F24</f>
        <v>0</v>
      </c>
      <c r="J9" s="28">
        <f>'k2'!G24</f>
        <v>0</v>
      </c>
      <c r="K9" s="28">
        <f>'k2'!H24</f>
        <v>0</v>
      </c>
      <c r="L9" s="28">
        <f>'k2'!I24</f>
        <v>0</v>
      </c>
      <c r="M9" s="28">
        <f>'k2'!J24</f>
        <v>0</v>
      </c>
      <c r="N9" s="28">
        <f>'k2'!K24</f>
        <v>0</v>
      </c>
      <c r="O9" s="28">
        <f>'k2'!L24</f>
        <v>0</v>
      </c>
      <c r="P9" s="28">
        <f>'k2'!M24</f>
        <v>0</v>
      </c>
      <c r="Q9" s="28">
        <f>'k2'!N24</f>
        <v>0</v>
      </c>
      <c r="R9" s="28">
        <f>'k2'!O24</f>
        <v>0</v>
      </c>
    </row>
    <row r="10" spans="1:18">
      <c r="A10" s="27" t="str">
        <f t="shared" si="1"/>
        <v>11252</v>
      </c>
      <c r="B10" s="27" t="str">
        <f t="shared" si="2"/>
        <v>65</v>
      </c>
      <c r="C10" s="27" t="str">
        <f t="shared" si="3"/>
        <v>03</v>
      </c>
      <c r="D10" s="45">
        <v>9</v>
      </c>
      <c r="E10" s="27" t="str">
        <f t="shared" si="4"/>
        <v>2558</v>
      </c>
      <c r="F10" s="28">
        <f>'k2'!C27</f>
        <v>0</v>
      </c>
      <c r="G10" s="28">
        <f>'k2'!D27</f>
        <v>0</v>
      </c>
      <c r="H10" s="28">
        <f>'k2'!E27</f>
        <v>0</v>
      </c>
      <c r="I10" s="28">
        <f>'k2'!F27</f>
        <v>0</v>
      </c>
      <c r="J10" s="28">
        <f>'k2'!G27</f>
        <v>0</v>
      </c>
      <c r="K10" s="28">
        <f>'k2'!H27</f>
        <v>0</v>
      </c>
      <c r="L10" s="28">
        <f>'k2'!I27</f>
        <v>0</v>
      </c>
      <c r="M10" s="28">
        <f>'k2'!J27</f>
        <v>0</v>
      </c>
      <c r="N10" s="28">
        <f>'k2'!K27</f>
        <v>0</v>
      </c>
      <c r="O10" s="28">
        <f>'k2'!L27</f>
        <v>0</v>
      </c>
      <c r="P10" s="28">
        <f>'k2'!M27</f>
        <v>0</v>
      </c>
      <c r="Q10" s="28">
        <f>'k2'!N27</f>
        <v>0</v>
      </c>
      <c r="R10" s="28">
        <f>'k2'!O27</f>
        <v>0</v>
      </c>
    </row>
    <row r="11" spans="1:18">
      <c r="A11" s="27" t="str">
        <f t="shared" si="1"/>
        <v>11252</v>
      </c>
      <c r="B11" s="27" t="str">
        <f t="shared" si="2"/>
        <v>65</v>
      </c>
      <c r="C11" s="27" t="str">
        <f t="shared" si="3"/>
        <v>03</v>
      </c>
      <c r="D11" s="45">
        <v>10</v>
      </c>
      <c r="E11" s="27" t="str">
        <f t="shared" si="4"/>
        <v>2558</v>
      </c>
      <c r="F11" s="28">
        <f>'k2'!C30</f>
        <v>0</v>
      </c>
      <c r="G11" s="28">
        <f>'k2'!D30</f>
        <v>0</v>
      </c>
      <c r="H11" s="28">
        <f>'k2'!E30</f>
        <v>0</v>
      </c>
      <c r="I11" s="28">
        <f>'k2'!F30</f>
        <v>0</v>
      </c>
      <c r="J11" s="28">
        <f>'k2'!G30</f>
        <v>0</v>
      </c>
      <c r="K11" s="28">
        <f>'k2'!H30</f>
        <v>0</v>
      </c>
      <c r="L11" s="28">
        <f>'k2'!I30</f>
        <v>0</v>
      </c>
      <c r="M11" s="28">
        <f>'k2'!J30</f>
        <v>0</v>
      </c>
      <c r="N11" s="28">
        <f>'k2'!K30</f>
        <v>0</v>
      </c>
      <c r="O11" s="28">
        <f>'k2'!L30</f>
        <v>0</v>
      </c>
      <c r="P11" s="28">
        <f>'k2'!M30</f>
        <v>0</v>
      </c>
      <c r="Q11" s="28">
        <f>'k2'!N30</f>
        <v>0</v>
      </c>
      <c r="R11" s="28">
        <f>'k2'!O30</f>
        <v>0</v>
      </c>
    </row>
    <row r="12" spans="1:18">
      <c r="A12" s="27" t="str">
        <f t="shared" si="1"/>
        <v>11252</v>
      </c>
      <c r="B12" s="27" t="str">
        <f t="shared" si="2"/>
        <v>65</v>
      </c>
      <c r="C12" s="27" t="str">
        <f t="shared" si="3"/>
        <v>03</v>
      </c>
      <c r="D12" s="45">
        <v>11</v>
      </c>
      <c r="E12" s="27" t="str">
        <f t="shared" si="4"/>
        <v>2558</v>
      </c>
      <c r="F12" s="28">
        <f>'k2'!C33</f>
        <v>0</v>
      </c>
      <c r="G12" s="28">
        <f>'k2'!D33</f>
        <v>0</v>
      </c>
      <c r="H12" s="28">
        <f>'k2'!E33</f>
        <v>0</v>
      </c>
      <c r="I12" s="28">
        <f>'k2'!F33</f>
        <v>0</v>
      </c>
      <c r="J12" s="28">
        <f>'k2'!G33</f>
        <v>0</v>
      </c>
      <c r="K12" s="28">
        <f>'k2'!H33</f>
        <v>0</v>
      </c>
      <c r="L12" s="28">
        <f>'k2'!I33</f>
        <v>0</v>
      </c>
      <c r="M12" s="28">
        <f>'k2'!J33</f>
        <v>0</v>
      </c>
      <c r="N12" s="28">
        <f>'k2'!K33</f>
        <v>0</v>
      </c>
      <c r="O12" s="28">
        <f>'k2'!L33</f>
        <v>0</v>
      </c>
      <c r="P12" s="28">
        <f>'k2'!M33</f>
        <v>0</v>
      </c>
      <c r="Q12" s="28">
        <f>'k2'!N33</f>
        <v>0</v>
      </c>
      <c r="R12" s="28">
        <f>'k2'!O33</f>
        <v>0</v>
      </c>
    </row>
    <row r="13" spans="1:18">
      <c r="A13" s="27" t="str">
        <f t="shared" si="1"/>
        <v>11252</v>
      </c>
      <c r="B13" s="27" t="str">
        <f t="shared" si="2"/>
        <v>65</v>
      </c>
      <c r="C13" s="27" t="str">
        <f t="shared" si="3"/>
        <v>03</v>
      </c>
      <c r="D13" s="45">
        <v>12</v>
      </c>
      <c r="E13" s="27" t="str">
        <f t="shared" si="4"/>
        <v>2558</v>
      </c>
      <c r="F13" s="28">
        <f>'k2'!C36</f>
        <v>0</v>
      </c>
      <c r="G13" s="28">
        <f>'k2'!D36</f>
        <v>0</v>
      </c>
      <c r="H13" s="28">
        <f>'k2'!E36</f>
        <v>0</v>
      </c>
      <c r="I13" s="28">
        <f>'k2'!F36</f>
        <v>0</v>
      </c>
      <c r="J13" s="28">
        <f>'k2'!G36</f>
        <v>0</v>
      </c>
      <c r="K13" s="28">
        <f>'k2'!H36</f>
        <v>0</v>
      </c>
      <c r="L13" s="28">
        <f>'k2'!I36</f>
        <v>0</v>
      </c>
      <c r="M13" s="28">
        <f>'k2'!J36</f>
        <v>0</v>
      </c>
      <c r="N13" s="28">
        <f>'k2'!K36</f>
        <v>0</v>
      </c>
      <c r="O13" s="28">
        <f>'k2'!L36</f>
        <v>0</v>
      </c>
      <c r="P13" s="28">
        <f>'k2'!M36</f>
        <v>0</v>
      </c>
      <c r="Q13" s="28">
        <f>'k2'!N36</f>
        <v>0</v>
      </c>
      <c r="R13" s="28">
        <f>'k2'!O36</f>
        <v>0</v>
      </c>
    </row>
    <row r="14" spans="1:18">
      <c r="A14" s="27" t="str">
        <f t="shared" si="1"/>
        <v>11252</v>
      </c>
      <c r="B14" s="27" t="str">
        <f t="shared" si="2"/>
        <v>65</v>
      </c>
      <c r="C14" s="27" t="str">
        <f t="shared" si="3"/>
        <v>03</v>
      </c>
      <c r="D14" s="45">
        <v>13</v>
      </c>
      <c r="E14" s="27" t="str">
        <f t="shared" si="4"/>
        <v>2558</v>
      </c>
      <c r="F14" s="46">
        <f>'k2'!C39</f>
        <v>0</v>
      </c>
      <c r="G14" s="46">
        <f>'k2'!D39</f>
        <v>0</v>
      </c>
      <c r="H14" s="46">
        <f>'k2'!E39</f>
        <v>0</v>
      </c>
      <c r="I14" s="46">
        <f>'k2'!F39</f>
        <v>0</v>
      </c>
      <c r="J14" s="46">
        <f>'k2'!G39</f>
        <v>0</v>
      </c>
      <c r="K14" s="46">
        <f>'k2'!H39</f>
        <v>0</v>
      </c>
      <c r="L14" s="46">
        <f>'k2'!I39</f>
        <v>0</v>
      </c>
      <c r="M14" s="46">
        <f>'k2'!J39</f>
        <v>0</v>
      </c>
      <c r="N14" s="46">
        <f>'k2'!K39</f>
        <v>0</v>
      </c>
      <c r="O14" s="46">
        <f>'k2'!L39</f>
        <v>0</v>
      </c>
      <c r="P14" s="46">
        <f>'k2'!M39</f>
        <v>0</v>
      </c>
      <c r="Q14" s="46">
        <f>'k2'!N39</f>
        <v>0</v>
      </c>
      <c r="R14" s="46">
        <f>'k2'!O39</f>
        <v>0</v>
      </c>
    </row>
    <row r="15" spans="1:18">
      <c r="A15" s="27" t="str">
        <f t="shared" si="1"/>
        <v>11252</v>
      </c>
      <c r="B15" s="27" t="str">
        <f t="shared" si="2"/>
        <v>65</v>
      </c>
      <c r="C15" s="27" t="str">
        <f t="shared" si="3"/>
        <v>03</v>
      </c>
      <c r="D15" s="45">
        <v>14</v>
      </c>
      <c r="E15" s="27" t="str">
        <f t="shared" si="4"/>
        <v>2558</v>
      </c>
      <c r="F15" s="46">
        <f>'k2'!C40</f>
        <v>0</v>
      </c>
      <c r="G15" s="46">
        <f>'k2'!D40</f>
        <v>0</v>
      </c>
      <c r="H15" s="46">
        <f>'k2'!E40</f>
        <v>0</v>
      </c>
      <c r="I15" s="46">
        <f>'k2'!F40</f>
        <v>0</v>
      </c>
      <c r="J15" s="46">
        <f>'k2'!G40</f>
        <v>0</v>
      </c>
      <c r="K15" s="46">
        <f>'k2'!H40</f>
        <v>0</v>
      </c>
      <c r="L15" s="46">
        <f>'k2'!I40</f>
        <v>0</v>
      </c>
      <c r="M15" s="46">
        <f>'k2'!J40</f>
        <v>0</v>
      </c>
      <c r="N15" s="46">
        <f>'k2'!K40</f>
        <v>0</v>
      </c>
      <c r="O15" s="46">
        <f>'k2'!L40</f>
        <v>0</v>
      </c>
      <c r="P15" s="46">
        <f>'k2'!M40</f>
        <v>0</v>
      </c>
      <c r="Q15" s="46">
        <f>'k2'!N40</f>
        <v>0</v>
      </c>
      <c r="R15" s="46">
        <f>'k2'!O40</f>
        <v>0</v>
      </c>
    </row>
    <row r="16" spans="1:18">
      <c r="A16" s="27" t="str">
        <f t="shared" si="1"/>
        <v>11252</v>
      </c>
      <c r="B16" s="27" t="str">
        <f t="shared" si="2"/>
        <v>65</v>
      </c>
      <c r="C16" s="27" t="str">
        <f t="shared" si="3"/>
        <v>03</v>
      </c>
      <c r="D16" s="45">
        <v>15</v>
      </c>
      <c r="E16" s="27" t="str">
        <f t="shared" si="4"/>
        <v>2558</v>
      </c>
      <c r="F16" s="46">
        <f>'k2'!C41</f>
        <v>0</v>
      </c>
      <c r="G16" s="46">
        <f>'k2'!D41</f>
        <v>0</v>
      </c>
      <c r="H16" s="46">
        <f>'k2'!E41</f>
        <v>0</v>
      </c>
      <c r="I16" s="46">
        <f>'k2'!F41</f>
        <v>0</v>
      </c>
      <c r="J16" s="46">
        <f>'k2'!G41</f>
        <v>0</v>
      </c>
      <c r="K16" s="46">
        <f>'k2'!H41</f>
        <v>0</v>
      </c>
      <c r="L16" s="46">
        <f>'k2'!I41</f>
        <v>0</v>
      </c>
      <c r="M16" s="46">
        <f>'k2'!J41</f>
        <v>0</v>
      </c>
      <c r="N16" s="46">
        <f>'k2'!K41</f>
        <v>0</v>
      </c>
      <c r="O16" s="46">
        <f>'k2'!L41</f>
        <v>0</v>
      </c>
      <c r="P16" s="46">
        <f>'k2'!M41</f>
        <v>0</v>
      </c>
      <c r="Q16" s="46">
        <f>'k2'!N41</f>
        <v>0</v>
      </c>
      <c r="R16" s="46">
        <f>'k2'!O41</f>
        <v>0</v>
      </c>
    </row>
    <row r="17" spans="1:18">
      <c r="A17" s="27" t="str">
        <f t="shared" si="1"/>
        <v>11252</v>
      </c>
      <c r="B17" s="27" t="str">
        <f t="shared" si="2"/>
        <v>65</v>
      </c>
      <c r="C17" s="27" t="str">
        <f t="shared" si="3"/>
        <v>03</v>
      </c>
      <c r="D17" s="45">
        <v>16</v>
      </c>
      <c r="E17" s="27" t="str">
        <f t="shared" si="4"/>
        <v>2558</v>
      </c>
      <c r="F17" s="46">
        <f>'k2'!C42</f>
        <v>0</v>
      </c>
      <c r="G17" s="46">
        <f>'k2'!D42</f>
        <v>0</v>
      </c>
      <c r="H17" s="46">
        <f>'k2'!E42</f>
        <v>0</v>
      </c>
      <c r="I17" s="46">
        <f>'k2'!F42</f>
        <v>0</v>
      </c>
      <c r="J17" s="46">
        <f>'k2'!G42</f>
        <v>0</v>
      </c>
      <c r="K17" s="46">
        <f>'k2'!H42</f>
        <v>0</v>
      </c>
      <c r="L17" s="46">
        <f>'k2'!I42</f>
        <v>0</v>
      </c>
      <c r="M17" s="46">
        <f>'k2'!J42</f>
        <v>0</v>
      </c>
      <c r="N17" s="46">
        <f>'k2'!K42</f>
        <v>0</v>
      </c>
      <c r="O17" s="46">
        <f>'k2'!L42</f>
        <v>0</v>
      </c>
      <c r="P17" s="46">
        <f>'k2'!M42</f>
        <v>0</v>
      </c>
      <c r="Q17" s="46">
        <f>'k2'!N42</f>
        <v>0</v>
      </c>
      <c r="R17" s="46">
        <f>'k2'!O42</f>
        <v>0</v>
      </c>
    </row>
    <row r="18" spans="1:18">
      <c r="A18" s="27" t="str">
        <f t="shared" si="1"/>
        <v>11252</v>
      </c>
      <c r="B18" s="27" t="str">
        <f t="shared" si="2"/>
        <v>65</v>
      </c>
      <c r="C18" s="27" t="str">
        <f t="shared" si="3"/>
        <v>03</v>
      </c>
      <c r="D18" s="45">
        <v>17</v>
      </c>
      <c r="E18" s="27" t="str">
        <f t="shared" si="4"/>
        <v>2558</v>
      </c>
      <c r="F18" s="46">
        <f>'k2'!C43</f>
        <v>0</v>
      </c>
      <c r="G18" s="46">
        <f>'k2'!D43</f>
        <v>0</v>
      </c>
      <c r="H18" s="46">
        <f>'k2'!E43</f>
        <v>0</v>
      </c>
      <c r="I18" s="46">
        <f>'k2'!F43</f>
        <v>0</v>
      </c>
      <c r="J18" s="46">
        <f>'k2'!G43</f>
        <v>0</v>
      </c>
      <c r="K18" s="46">
        <f>'k2'!H43</f>
        <v>0</v>
      </c>
      <c r="L18" s="46">
        <f>'k2'!I43</f>
        <v>0</v>
      </c>
      <c r="M18" s="46">
        <f>'k2'!J43</f>
        <v>0</v>
      </c>
      <c r="N18" s="46">
        <f>'k2'!K43</f>
        <v>0</v>
      </c>
      <c r="O18" s="46">
        <f>'k2'!L43</f>
        <v>0</v>
      </c>
      <c r="P18" s="46">
        <f>'k2'!M43</f>
        <v>0</v>
      </c>
      <c r="Q18" s="46">
        <f>'k2'!N43</f>
        <v>0</v>
      </c>
      <c r="R18" s="46">
        <f>'k2'!O43</f>
        <v>0</v>
      </c>
    </row>
    <row r="19" spans="1:18">
      <c r="A19" s="27" t="str">
        <f t="shared" si="1"/>
        <v>11252</v>
      </c>
      <c r="B19" s="27" t="str">
        <f t="shared" si="2"/>
        <v>65</v>
      </c>
      <c r="C19" s="27" t="str">
        <f t="shared" si="3"/>
        <v>03</v>
      </c>
      <c r="D19" s="45">
        <v>18</v>
      </c>
      <c r="E19" s="27" t="str">
        <f t="shared" si="4"/>
        <v>2558</v>
      </c>
      <c r="F19" s="46">
        <f>'k2'!C44</f>
        <v>0</v>
      </c>
      <c r="G19" s="46">
        <f>'k2'!D44</f>
        <v>0</v>
      </c>
      <c r="H19" s="46">
        <f>'k2'!E44</f>
        <v>0</v>
      </c>
      <c r="I19" s="46">
        <f>'k2'!F44</f>
        <v>0</v>
      </c>
      <c r="J19" s="46">
        <f>'k2'!G44</f>
        <v>0</v>
      </c>
      <c r="K19" s="46">
        <f>'k2'!H44</f>
        <v>0</v>
      </c>
      <c r="L19" s="46">
        <f>'k2'!I44</f>
        <v>0</v>
      </c>
      <c r="M19" s="46">
        <f>'k2'!J44</f>
        <v>0</v>
      </c>
      <c r="N19" s="46">
        <f>'k2'!K44</f>
        <v>0</v>
      </c>
      <c r="O19" s="46">
        <f>'k2'!L44</f>
        <v>0</v>
      </c>
      <c r="P19" s="46">
        <f>'k2'!M44</f>
        <v>0</v>
      </c>
      <c r="Q19" s="46">
        <f>'k2'!N44</f>
        <v>0</v>
      </c>
      <c r="R19" s="46">
        <f>'k2'!O44</f>
        <v>0</v>
      </c>
    </row>
    <row r="20" spans="1:18">
      <c r="A20" s="27" t="str">
        <f t="shared" si="1"/>
        <v>11252</v>
      </c>
      <c r="B20" s="27" t="str">
        <f t="shared" si="2"/>
        <v>65</v>
      </c>
      <c r="C20" s="27" t="str">
        <f t="shared" si="3"/>
        <v>03</v>
      </c>
      <c r="D20" s="45">
        <v>19</v>
      </c>
      <c r="E20" s="27" t="str">
        <f t="shared" si="4"/>
        <v>2558</v>
      </c>
      <c r="F20" s="46">
        <f>'k2'!C45</f>
        <v>0</v>
      </c>
      <c r="G20" s="46">
        <f>'k2'!D45</f>
        <v>0</v>
      </c>
      <c r="H20" s="46">
        <f>'k2'!E45</f>
        <v>0</v>
      </c>
      <c r="I20" s="46">
        <f>'k2'!F45</f>
        <v>0</v>
      </c>
      <c r="J20" s="46">
        <f>'k2'!G45</f>
        <v>0</v>
      </c>
      <c r="K20" s="46">
        <f>'k2'!H45</f>
        <v>0</v>
      </c>
      <c r="L20" s="46">
        <f>'k2'!I45</f>
        <v>0</v>
      </c>
      <c r="M20" s="46">
        <f>'k2'!J45</f>
        <v>0</v>
      </c>
      <c r="N20" s="46">
        <f>'k2'!K45</f>
        <v>0</v>
      </c>
      <c r="O20" s="46">
        <f>'k2'!L45</f>
        <v>0</v>
      </c>
      <c r="P20" s="46">
        <f>'k2'!M45</f>
        <v>0</v>
      </c>
      <c r="Q20" s="46">
        <f>'k2'!N45</f>
        <v>0</v>
      </c>
      <c r="R20" s="46">
        <f>'k2'!O45</f>
        <v>0</v>
      </c>
    </row>
    <row r="21" spans="1:18">
      <c r="A21" s="27" t="str">
        <f t="shared" si="1"/>
        <v>11252</v>
      </c>
      <c r="B21" s="27" t="str">
        <f t="shared" si="2"/>
        <v>65</v>
      </c>
      <c r="C21" s="27" t="str">
        <f t="shared" si="3"/>
        <v>03</v>
      </c>
      <c r="D21" s="45">
        <v>20</v>
      </c>
      <c r="E21" s="27" t="str">
        <f t="shared" si="4"/>
        <v>2558</v>
      </c>
      <c r="F21" s="46">
        <f>'k2'!C46</f>
        <v>0</v>
      </c>
      <c r="G21" s="46">
        <f>'k2'!D46</f>
        <v>0</v>
      </c>
      <c r="H21" s="46">
        <f>'k2'!E46</f>
        <v>0</v>
      </c>
      <c r="I21" s="46">
        <f>'k2'!F46</f>
        <v>0</v>
      </c>
      <c r="J21" s="46">
        <f>'k2'!G46</f>
        <v>0</v>
      </c>
      <c r="K21" s="46">
        <f>'k2'!H46</f>
        <v>0</v>
      </c>
      <c r="L21" s="46">
        <f>'k2'!I46</f>
        <v>0</v>
      </c>
      <c r="M21" s="46">
        <f>'k2'!J46</f>
        <v>0</v>
      </c>
      <c r="N21" s="46">
        <f>'k2'!K46</f>
        <v>0</v>
      </c>
      <c r="O21" s="46">
        <f>'k2'!L46</f>
        <v>0</v>
      </c>
      <c r="P21" s="46">
        <f>'k2'!M46</f>
        <v>0</v>
      </c>
      <c r="Q21" s="46">
        <f>'k2'!N46</f>
        <v>0</v>
      </c>
      <c r="R21" s="46">
        <f>'k2'!O46</f>
        <v>0</v>
      </c>
    </row>
    <row r="22" spans="1:18">
      <c r="A22" s="27" t="str">
        <f t="shared" si="1"/>
        <v>11252</v>
      </c>
      <c r="B22" s="27" t="str">
        <f t="shared" si="2"/>
        <v>65</v>
      </c>
      <c r="C22" s="27" t="str">
        <f t="shared" si="3"/>
        <v>03</v>
      </c>
      <c r="D22" s="45">
        <v>21</v>
      </c>
      <c r="E22" s="27" t="str">
        <f t="shared" si="4"/>
        <v>2558</v>
      </c>
      <c r="F22" s="46">
        <f>'k2'!C47</f>
        <v>0</v>
      </c>
      <c r="G22" s="46">
        <f>'k2'!D47</f>
        <v>0</v>
      </c>
      <c r="H22" s="46">
        <f>'k2'!E47</f>
        <v>0</v>
      </c>
      <c r="I22" s="46">
        <f>'k2'!F47</f>
        <v>0</v>
      </c>
      <c r="J22" s="46">
        <f>'k2'!G47</f>
        <v>0</v>
      </c>
      <c r="K22" s="46">
        <f>'k2'!H47</f>
        <v>0</v>
      </c>
      <c r="L22" s="46">
        <f>'k2'!I47</f>
        <v>0</v>
      </c>
      <c r="M22" s="46">
        <f>'k2'!J47</f>
        <v>0</v>
      </c>
      <c r="N22" s="46">
        <f>'k2'!K47</f>
        <v>0</v>
      </c>
      <c r="O22" s="46">
        <f>'k2'!L47</f>
        <v>0</v>
      </c>
      <c r="P22" s="46">
        <f>'k2'!M47</f>
        <v>0</v>
      </c>
      <c r="Q22" s="46">
        <f>'k2'!N47</f>
        <v>0</v>
      </c>
      <c r="R22" s="46">
        <f>'k2'!O47</f>
        <v>0</v>
      </c>
    </row>
    <row r="23" spans="1:18">
      <c r="A23" s="27" t="str">
        <f t="shared" si="1"/>
        <v>11252</v>
      </c>
      <c r="B23" s="27" t="str">
        <f t="shared" si="2"/>
        <v>65</v>
      </c>
      <c r="C23" s="27" t="str">
        <f t="shared" si="3"/>
        <v>03</v>
      </c>
      <c r="D23" s="45">
        <v>22</v>
      </c>
      <c r="E23" s="27" t="str">
        <f t="shared" si="4"/>
        <v>2558</v>
      </c>
      <c r="F23" s="28">
        <f>'k2'!C48</f>
        <v>0</v>
      </c>
      <c r="G23" s="28">
        <f>'k2'!D48</f>
        <v>0</v>
      </c>
      <c r="H23" s="28">
        <f>'k2'!E48</f>
        <v>0</v>
      </c>
      <c r="I23" s="28">
        <f>'k2'!F48</f>
        <v>0</v>
      </c>
      <c r="J23" s="28">
        <f>'k2'!G48</f>
        <v>0</v>
      </c>
      <c r="K23" s="28">
        <f>'k2'!H48</f>
        <v>0</v>
      </c>
      <c r="L23" s="28">
        <f>'k2'!I48</f>
        <v>0</v>
      </c>
      <c r="M23" s="28">
        <f>'k2'!J48</f>
        <v>0</v>
      </c>
      <c r="N23" s="28">
        <f>'k2'!K48</f>
        <v>0</v>
      </c>
      <c r="O23" s="28">
        <f>'k2'!L48</f>
        <v>0</v>
      </c>
      <c r="P23" s="28">
        <f>'k2'!M48</f>
        <v>0</v>
      </c>
      <c r="Q23" s="28">
        <f>'k2'!N48</f>
        <v>0</v>
      </c>
      <c r="R23" s="28">
        <f>'k2'!O48</f>
        <v>0</v>
      </c>
    </row>
    <row r="24" spans="1:18">
      <c r="A24" s="27" t="str">
        <f t="shared" si="1"/>
        <v>11252</v>
      </c>
      <c r="B24" s="27" t="str">
        <f t="shared" si="2"/>
        <v>65</v>
      </c>
      <c r="C24" s="27" t="str">
        <f t="shared" si="3"/>
        <v>03</v>
      </c>
      <c r="D24" s="45">
        <v>23</v>
      </c>
      <c r="E24" s="27" t="str">
        <f t="shared" si="4"/>
        <v>2558</v>
      </c>
      <c r="F24" s="28">
        <f>'k2'!C51</f>
        <v>0</v>
      </c>
      <c r="G24" s="28">
        <f>'k2'!D51</f>
        <v>0</v>
      </c>
      <c r="H24" s="28">
        <f>'k2'!E51</f>
        <v>0</v>
      </c>
      <c r="I24" s="28">
        <f>'k2'!F51</f>
        <v>0</v>
      </c>
      <c r="J24" s="28">
        <f>'k2'!G51</f>
        <v>0</v>
      </c>
      <c r="K24" s="28">
        <f>'k2'!H51</f>
        <v>0</v>
      </c>
      <c r="L24" s="28">
        <f>'k2'!I51</f>
        <v>0</v>
      </c>
      <c r="M24" s="28">
        <f>'k2'!J51</f>
        <v>0</v>
      </c>
      <c r="N24" s="28">
        <f>'k2'!K51</f>
        <v>0</v>
      </c>
      <c r="O24" s="28">
        <f>'k2'!L51</f>
        <v>0</v>
      </c>
      <c r="P24" s="28">
        <f>'k2'!M51</f>
        <v>0</v>
      </c>
      <c r="Q24" s="28">
        <f>'k2'!N51</f>
        <v>0</v>
      </c>
      <c r="R24" s="28">
        <f>'k2'!O51</f>
        <v>0</v>
      </c>
    </row>
    <row r="25" spans="1:18">
      <c r="A25" s="27" t="str">
        <f t="shared" si="1"/>
        <v>11252</v>
      </c>
      <c r="B25" s="27" t="str">
        <f t="shared" si="2"/>
        <v>65</v>
      </c>
      <c r="C25" s="27" t="str">
        <f t="shared" si="3"/>
        <v>03</v>
      </c>
      <c r="D25" s="45">
        <v>24</v>
      </c>
      <c r="E25" s="27" t="str">
        <f t="shared" si="4"/>
        <v>2558</v>
      </c>
      <c r="F25" s="28">
        <f>'k2'!C54</f>
        <v>0</v>
      </c>
      <c r="G25" s="28">
        <f>'k2'!D54</f>
        <v>0</v>
      </c>
      <c r="H25" s="28">
        <f>'k2'!E54</f>
        <v>0</v>
      </c>
      <c r="I25" s="28">
        <f>'k2'!F54</f>
        <v>0</v>
      </c>
      <c r="J25" s="28">
        <f>'k2'!G54</f>
        <v>0</v>
      </c>
      <c r="K25" s="28">
        <f>'k2'!H54</f>
        <v>0</v>
      </c>
      <c r="L25" s="28">
        <f>'k2'!I54</f>
        <v>0</v>
      </c>
      <c r="M25" s="28">
        <f>'k2'!J54</f>
        <v>0</v>
      </c>
      <c r="N25" s="28">
        <f>'k2'!K54</f>
        <v>0</v>
      </c>
      <c r="O25" s="28">
        <f>'k2'!L54</f>
        <v>0</v>
      </c>
      <c r="P25" s="28">
        <f>'k2'!M54</f>
        <v>0</v>
      </c>
      <c r="Q25" s="28">
        <f>'k2'!N54</f>
        <v>0</v>
      </c>
      <c r="R25" s="28">
        <f>'k2'!O54</f>
        <v>0</v>
      </c>
    </row>
    <row r="26" spans="1:18">
      <c r="A26" s="27" t="str">
        <f t="shared" si="1"/>
        <v>11252</v>
      </c>
      <c r="B26" s="27" t="str">
        <f t="shared" si="2"/>
        <v>65</v>
      </c>
      <c r="C26" s="27" t="str">
        <f t="shared" si="3"/>
        <v>03</v>
      </c>
      <c r="D26" s="45">
        <v>25</v>
      </c>
      <c r="E26" s="27" t="str">
        <f t="shared" si="4"/>
        <v>2558</v>
      </c>
      <c r="F26" s="28">
        <f>'k2'!C57</f>
        <v>50</v>
      </c>
      <c r="G26" s="28">
        <f>'k2'!D57</f>
        <v>0</v>
      </c>
      <c r="H26" s="28">
        <f>'k2'!E57</f>
        <v>0</v>
      </c>
      <c r="I26" s="28">
        <f>'k2'!F57</f>
        <v>0</v>
      </c>
      <c r="J26" s="28">
        <f>'k2'!G57</f>
        <v>0</v>
      </c>
      <c r="K26" s="28">
        <f>'k2'!H57</f>
        <v>0</v>
      </c>
      <c r="L26" s="28">
        <f>'k2'!I57</f>
        <v>0</v>
      </c>
      <c r="M26" s="28">
        <f>'k2'!J57</f>
        <v>0</v>
      </c>
      <c r="N26" s="28">
        <f>'k2'!K57</f>
        <v>0</v>
      </c>
      <c r="O26" s="28">
        <f>'k2'!L57</f>
        <v>0</v>
      </c>
      <c r="P26" s="28">
        <f>'k2'!M57</f>
        <v>0</v>
      </c>
      <c r="Q26" s="28">
        <f>'k2'!N57</f>
        <v>0</v>
      </c>
      <c r="R26" s="28">
        <f>'k2'!O57</f>
        <v>50</v>
      </c>
    </row>
    <row r="27" spans="1:18">
      <c r="A27" s="27" t="str">
        <f t="shared" si="1"/>
        <v>11252</v>
      </c>
      <c r="B27" s="27" t="str">
        <f t="shared" si="2"/>
        <v>65</v>
      </c>
      <c r="C27" s="27" t="str">
        <f t="shared" si="3"/>
        <v>03</v>
      </c>
      <c r="D27" s="45">
        <v>26</v>
      </c>
      <c r="E27" s="27" t="str">
        <f t="shared" si="4"/>
        <v>2558</v>
      </c>
      <c r="F27" s="46">
        <f>'k2'!C60</f>
        <v>1</v>
      </c>
      <c r="G27" s="46">
        <f>'k2'!D60</f>
        <v>1</v>
      </c>
      <c r="H27" s="46">
        <f>'k2'!E60</f>
        <v>0</v>
      </c>
      <c r="I27" s="46">
        <f>'k2'!F60</f>
        <v>0</v>
      </c>
      <c r="J27" s="46">
        <f>'k2'!G60</f>
        <v>0</v>
      </c>
      <c r="K27" s="46">
        <f>'k2'!H60</f>
        <v>0</v>
      </c>
      <c r="L27" s="46">
        <f>'k2'!I60</f>
        <v>0</v>
      </c>
      <c r="M27" s="46">
        <f>'k2'!J60</f>
        <v>0</v>
      </c>
      <c r="N27" s="46">
        <f>'k2'!K60</f>
        <v>0</v>
      </c>
      <c r="O27" s="46">
        <f>'k2'!L60</f>
        <v>0</v>
      </c>
      <c r="P27" s="46">
        <f>'k2'!M60</f>
        <v>0</v>
      </c>
      <c r="Q27" s="46">
        <f>'k2'!N60</f>
        <v>0</v>
      </c>
      <c r="R27" s="46">
        <f>'k2'!O60</f>
        <v>2</v>
      </c>
    </row>
    <row r="28" spans="1:18">
      <c r="A28" s="27" t="str">
        <f t="shared" si="1"/>
        <v>11252</v>
      </c>
      <c r="B28" s="27" t="str">
        <f t="shared" si="2"/>
        <v>65</v>
      </c>
      <c r="C28" s="27" t="str">
        <f t="shared" si="3"/>
        <v>03</v>
      </c>
      <c r="D28" s="45">
        <v>27</v>
      </c>
      <c r="E28" s="27" t="str">
        <f t="shared" si="4"/>
        <v>2558</v>
      </c>
      <c r="F28" s="46">
        <f>'k2'!C61</f>
        <v>1</v>
      </c>
      <c r="G28" s="46">
        <f>'k2'!D61</f>
        <v>2</v>
      </c>
      <c r="H28" s="46">
        <f>'k2'!E61</f>
        <v>1</v>
      </c>
      <c r="I28" s="46">
        <f>'k2'!F61</f>
        <v>0</v>
      </c>
      <c r="J28" s="46">
        <f>'k2'!G61</f>
        <v>0</v>
      </c>
      <c r="K28" s="46">
        <f>'k2'!H61</f>
        <v>0</v>
      </c>
      <c r="L28" s="46">
        <f>'k2'!I61</f>
        <v>0</v>
      </c>
      <c r="M28" s="46">
        <f>'k2'!J61</f>
        <v>0</v>
      </c>
      <c r="N28" s="46">
        <f>'k2'!K61</f>
        <v>0</v>
      </c>
      <c r="O28" s="46">
        <f>'k2'!L61</f>
        <v>0</v>
      </c>
      <c r="P28" s="46">
        <f>'k2'!M61</f>
        <v>0</v>
      </c>
      <c r="Q28" s="46">
        <f>'k2'!N61</f>
        <v>0</v>
      </c>
      <c r="R28" s="46">
        <f>'k2'!O61</f>
        <v>4</v>
      </c>
    </row>
    <row r="29" spans="1:18">
      <c r="A29" s="27" t="str">
        <f t="shared" si="1"/>
        <v>11252</v>
      </c>
      <c r="B29" s="27" t="str">
        <f t="shared" si="2"/>
        <v>65</v>
      </c>
      <c r="C29" s="27" t="str">
        <f t="shared" si="3"/>
        <v>03</v>
      </c>
      <c r="D29" s="45">
        <v>28</v>
      </c>
      <c r="E29" s="27" t="str">
        <f t="shared" si="4"/>
        <v>2558</v>
      </c>
      <c r="F29" s="46">
        <f>'k2'!C62</f>
        <v>1</v>
      </c>
      <c r="G29" s="46">
        <f>'k2'!D62</f>
        <v>1</v>
      </c>
      <c r="H29" s="46">
        <f>'k2'!E62</f>
        <v>0</v>
      </c>
      <c r="I29" s="46">
        <f>'k2'!F62</f>
        <v>0</v>
      </c>
      <c r="J29" s="46">
        <f>'k2'!G62</f>
        <v>0</v>
      </c>
      <c r="K29" s="46">
        <f>'k2'!H62</f>
        <v>0</v>
      </c>
      <c r="L29" s="46">
        <f>'k2'!I62</f>
        <v>0</v>
      </c>
      <c r="M29" s="46">
        <f>'k2'!J62</f>
        <v>0</v>
      </c>
      <c r="N29" s="46">
        <f>'k2'!K62</f>
        <v>0</v>
      </c>
      <c r="O29" s="46">
        <f>'k2'!L62</f>
        <v>0</v>
      </c>
      <c r="P29" s="46">
        <f>'k2'!M62</f>
        <v>0</v>
      </c>
      <c r="Q29" s="46">
        <f>'k2'!N62</f>
        <v>0</v>
      </c>
      <c r="R29" s="46">
        <f>'k2'!O62</f>
        <v>2</v>
      </c>
    </row>
  </sheetData>
  <sheetProtection password="CC3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k1</vt:lpstr>
      <vt:lpstr>k2</vt:lpstr>
      <vt:lpstr>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Ansanee</dc:creator>
  <cp:lastModifiedBy>UTEHN</cp:lastModifiedBy>
  <dcterms:created xsi:type="dcterms:W3CDTF">2013-03-30T13:09:29Z</dcterms:created>
  <dcterms:modified xsi:type="dcterms:W3CDTF">2015-05-16T09:07:33Z</dcterms:modified>
</cp:coreProperties>
</file>