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worksheets/sheet3.xml" ContentType="application/vnd.openxmlformats-officedocument.spreadsheetml.workshee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ehrandavis/Dropbox/courseMaterials/gradStats/weeklySchedule/8-Factorial_ANOVA/dataSets/"/>
    </mc:Choice>
  </mc:AlternateContent>
  <xr:revisionPtr revIDLastSave="0" documentId="13_ncr:1_{6EB73DF7-5BF6-0045-97DE-E47BBB791828}" xr6:coauthVersionLast="45" xr6:coauthVersionMax="45" xr10:uidLastSave="{00000000-0000-0000-0000-000000000000}"/>
  <bookViews>
    <workbookView xWindow="1880" yWindow="3260" windowWidth="25600" windowHeight="16060" activeTab="3" xr2:uid="{00000000-000D-0000-FFFF-FFFF00000000}"/>
  </bookViews>
  <sheets>
    <sheet name="Example 1" sheetId="5" r:id="rId1"/>
    <sheet name="Example 2 (Howell)" sheetId="9" r:id="rId2"/>
    <sheet name="Example 3" sheetId="8" r:id="rId3"/>
    <sheet name="Example 4" sheetId="10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9" l="1"/>
  <c r="B23" i="8"/>
  <c r="B31" i="8" s="1"/>
  <c r="C23" i="8"/>
  <c r="B32" i="8" s="1"/>
  <c r="E32" i="8" s="1"/>
  <c r="D23" i="8"/>
  <c r="C31" i="8"/>
  <c r="C33" i="8" s="1"/>
  <c r="E23" i="8"/>
  <c r="C32" i="8"/>
  <c r="F23" i="8"/>
  <c r="D31" i="8"/>
  <c r="D33" i="8" s="1"/>
  <c r="G23" i="8"/>
  <c r="D32" i="8"/>
  <c r="B17" i="9"/>
  <c r="B25" i="9"/>
  <c r="C17" i="9"/>
  <c r="B26" i="9"/>
  <c r="G26" i="9" s="1"/>
  <c r="D17" i="9"/>
  <c r="C25" i="9"/>
  <c r="E17" i="9"/>
  <c r="C26" i="9"/>
  <c r="C27" i="9"/>
  <c r="F17" i="9"/>
  <c r="D25" i="9"/>
  <c r="G25" i="9" s="1"/>
  <c r="B33" i="9" s="1"/>
  <c r="G17" i="9"/>
  <c r="D26" i="9"/>
  <c r="H17" i="9"/>
  <c r="E25" i="9" s="1"/>
  <c r="E27" i="9" s="1"/>
  <c r="I17" i="9"/>
  <c r="E26" i="9"/>
  <c r="J17" i="9"/>
  <c r="F25" i="9"/>
  <c r="F27" i="9" s="1"/>
  <c r="K17" i="9"/>
  <c r="F26" i="9"/>
  <c r="B13" i="5"/>
  <c r="B21" i="5" s="1"/>
  <c r="D13" i="5"/>
  <c r="C21" i="5"/>
  <c r="F13" i="5"/>
  <c r="D21" i="5"/>
  <c r="D23" i="5" s="1"/>
  <c r="C13" i="5"/>
  <c r="B22" i="5" s="1"/>
  <c r="E13" i="5"/>
  <c r="C22" i="5" s="1"/>
  <c r="G13" i="5"/>
  <c r="D22" i="5" s="1"/>
  <c r="K21" i="9"/>
  <c r="H18" i="9"/>
  <c r="H20" i="9" s="1"/>
  <c r="M25" i="9" s="1"/>
  <c r="M27" i="9" s="1"/>
  <c r="I18" i="9"/>
  <c r="I20" i="9"/>
  <c r="M26" i="9" s="1"/>
  <c r="J18" i="9"/>
  <c r="J20" i="9" s="1"/>
  <c r="N25" i="9" s="1"/>
  <c r="K18" i="9"/>
  <c r="K20" i="9" s="1"/>
  <c r="N26" i="9" s="1"/>
  <c r="H19" i="9"/>
  <c r="I19" i="9"/>
  <c r="J19" i="9"/>
  <c r="K19" i="9"/>
  <c r="H21" i="9"/>
  <c r="I21" i="9"/>
  <c r="J21" i="9"/>
  <c r="G21" i="9"/>
  <c r="F21" i="9"/>
  <c r="E21" i="9"/>
  <c r="D21" i="9"/>
  <c r="C21" i="9"/>
  <c r="B21" i="9"/>
  <c r="L21" i="9" s="1"/>
  <c r="G19" i="9"/>
  <c r="F19" i="9"/>
  <c r="E19" i="9"/>
  <c r="D19" i="9"/>
  <c r="L19" i="9" s="1"/>
  <c r="C19" i="9"/>
  <c r="B19" i="9"/>
  <c r="G18" i="9"/>
  <c r="G20" i="9"/>
  <c r="L26" i="9" s="1"/>
  <c r="F18" i="9"/>
  <c r="F20" i="9" s="1"/>
  <c r="L25" i="9" s="1"/>
  <c r="E18" i="9"/>
  <c r="E20" i="9"/>
  <c r="K26" i="9" s="1"/>
  <c r="D18" i="9"/>
  <c r="D20" i="9" s="1"/>
  <c r="K25" i="9" s="1"/>
  <c r="K27" i="9" s="1"/>
  <c r="C18" i="9"/>
  <c r="C20" i="9"/>
  <c r="J26" i="9" s="1"/>
  <c r="B18" i="9"/>
  <c r="B20" i="9" s="1"/>
  <c r="J25" i="9" s="1"/>
  <c r="L16" i="9"/>
  <c r="L17" i="9"/>
  <c r="L18" i="9"/>
  <c r="G27" i="8"/>
  <c r="F27" i="8"/>
  <c r="E27" i="8"/>
  <c r="D27" i="8"/>
  <c r="C27" i="8"/>
  <c r="B27" i="8"/>
  <c r="G25" i="8"/>
  <c r="F25" i="8"/>
  <c r="E25" i="8"/>
  <c r="D25" i="8"/>
  <c r="C25" i="8"/>
  <c r="B25" i="8"/>
  <c r="H25" i="8" s="1"/>
  <c r="G24" i="8"/>
  <c r="G26" i="8" s="1"/>
  <c r="J32" i="8" s="1"/>
  <c r="F24" i="8"/>
  <c r="F26" i="8"/>
  <c r="J31" i="8" s="1"/>
  <c r="E24" i="8"/>
  <c r="E26" i="8" s="1"/>
  <c r="I32" i="8" s="1"/>
  <c r="D24" i="8"/>
  <c r="D26" i="8" s="1"/>
  <c r="I31" i="8" s="1"/>
  <c r="I33" i="8" s="1"/>
  <c r="C24" i="8"/>
  <c r="C26" i="8" s="1"/>
  <c r="H32" i="8" s="1"/>
  <c r="K32" i="8" s="1"/>
  <c r="B24" i="8"/>
  <c r="B26" i="8"/>
  <c r="H31" i="8" s="1"/>
  <c r="H22" i="8"/>
  <c r="G14" i="5"/>
  <c r="G16" i="5" s="1"/>
  <c r="J22" i="5" s="1"/>
  <c r="E14" i="5"/>
  <c r="E16" i="5" s="1"/>
  <c r="I22" i="5" s="1"/>
  <c r="C14" i="5"/>
  <c r="C16" i="5"/>
  <c r="H22" i="5" s="1"/>
  <c r="H12" i="5"/>
  <c r="G17" i="5"/>
  <c r="G15" i="5"/>
  <c r="F17" i="5"/>
  <c r="F15" i="5"/>
  <c r="F14" i="5"/>
  <c r="F16" i="5"/>
  <c r="J21" i="5" s="1"/>
  <c r="E17" i="5"/>
  <c r="E15" i="5"/>
  <c r="D17" i="5"/>
  <c r="D15" i="5"/>
  <c r="D14" i="5"/>
  <c r="D16" i="5" s="1"/>
  <c r="I21" i="5" s="1"/>
  <c r="I23" i="5" s="1"/>
  <c r="C17" i="5"/>
  <c r="C15" i="5"/>
  <c r="B17" i="5"/>
  <c r="H17" i="5" s="1"/>
  <c r="B15" i="5"/>
  <c r="B14" i="5"/>
  <c r="H24" i="8"/>
  <c r="H27" i="8"/>
  <c r="H23" i="8"/>
  <c r="B16" i="5"/>
  <c r="H21" i="5" s="1"/>
  <c r="H14" i="5" l="1"/>
  <c r="K22" i="5"/>
  <c r="H13" i="5"/>
  <c r="H15" i="5"/>
  <c r="C23" i="5"/>
  <c r="J23" i="5"/>
  <c r="N27" i="9"/>
  <c r="J33" i="8"/>
  <c r="L27" i="9"/>
  <c r="O25" i="9"/>
  <c r="O26" i="9"/>
  <c r="H33" i="8"/>
  <c r="K31" i="8"/>
  <c r="E21" i="5"/>
  <c r="B23" i="5"/>
  <c r="H23" i="5"/>
  <c r="K21" i="5"/>
  <c r="E31" i="8"/>
  <c r="B33" i="8"/>
  <c r="J27" i="9"/>
  <c r="E22" i="5"/>
  <c r="B31" i="9"/>
  <c r="B35" i="9" s="1"/>
  <c r="B27" i="9"/>
  <c r="B34" i="9" s="1"/>
  <c r="D27" i="9"/>
  <c r="B32" i="9" l="1"/>
</calcChain>
</file>

<file path=xl/sharedStrings.xml><?xml version="1.0" encoding="utf-8"?>
<sst xmlns="http://schemas.openxmlformats.org/spreadsheetml/2006/main" count="441" uniqueCount="100">
  <si>
    <t>df</t>
  </si>
  <si>
    <t>SS</t>
  </si>
  <si>
    <t>MS</t>
  </si>
  <si>
    <t>F</t>
  </si>
  <si>
    <t>p</t>
  </si>
  <si>
    <t>Physical Science</t>
  </si>
  <si>
    <t>Social Science</t>
  </si>
  <si>
    <t>History</t>
  </si>
  <si>
    <r>
      <t>η</t>
    </r>
    <r>
      <rPr>
        <b/>
        <i/>
        <vertAlign val="superscript"/>
        <sz val="11"/>
        <color theme="1"/>
        <rFont val="Calibri"/>
        <family val="2"/>
      </rPr>
      <t>2</t>
    </r>
  </si>
  <si>
    <r>
      <rPr>
        <b/>
        <sz val="11"/>
        <color theme="1"/>
        <rFont val="Calibri"/>
        <family val="2"/>
      </rPr>
      <t>ω</t>
    </r>
    <r>
      <rPr>
        <b/>
        <i/>
        <vertAlign val="superscript"/>
        <sz val="11"/>
        <color theme="1"/>
        <rFont val="Calibri"/>
        <family val="2"/>
      </rPr>
      <t>2</t>
    </r>
  </si>
  <si>
    <t>Score</t>
  </si>
  <si>
    <t>Subject</t>
  </si>
  <si>
    <t>Lecture Type</t>
  </si>
  <si>
    <t xml:space="preserve">1 = </t>
  </si>
  <si>
    <t xml:space="preserve">2 = </t>
  </si>
  <si>
    <t xml:space="preserve">3 = </t>
  </si>
  <si>
    <t>Rhyming</t>
  </si>
  <si>
    <t>Adjective</t>
  </si>
  <si>
    <t>Imagery</t>
  </si>
  <si>
    <t>Mean</t>
  </si>
  <si>
    <t>SD</t>
  </si>
  <si>
    <t>Variance</t>
  </si>
  <si>
    <t>N</t>
  </si>
  <si>
    <t>Total</t>
  </si>
  <si>
    <t>Error</t>
  </si>
  <si>
    <t>Counting</t>
  </si>
  <si>
    <t>std error</t>
  </si>
  <si>
    <t>sum total</t>
  </si>
  <si>
    <r>
      <t>F</t>
    </r>
    <r>
      <rPr>
        <i/>
        <vertAlign val="subscript"/>
        <sz val="11"/>
        <color theme="0" tint="-0.499984740745262"/>
        <rFont val="Calibri"/>
        <family val="2"/>
        <scheme val="minor"/>
      </rPr>
      <t>critical</t>
    </r>
  </si>
  <si>
    <t>Control</t>
  </si>
  <si>
    <t>mean total</t>
  </si>
  <si>
    <t>Computer</t>
  </si>
  <si>
    <t>Vocab Scores</t>
  </si>
  <si>
    <t>n</t>
  </si>
  <si>
    <t>Standard</t>
  </si>
  <si>
    <r>
      <t>SS</t>
    </r>
    <r>
      <rPr>
        <b/>
        <i/>
        <vertAlign val="subscript"/>
        <sz val="11"/>
        <color theme="1"/>
        <rFont val="Calibri"/>
        <family val="2"/>
        <scheme val="minor"/>
      </rPr>
      <t>total</t>
    </r>
  </si>
  <si>
    <r>
      <t>SS</t>
    </r>
    <r>
      <rPr>
        <b/>
        <i/>
        <vertAlign val="subscript"/>
        <sz val="11"/>
        <color theme="1"/>
        <rFont val="Calibri"/>
        <family val="2"/>
        <scheme val="minor"/>
      </rPr>
      <t>B</t>
    </r>
  </si>
  <si>
    <r>
      <t>SS</t>
    </r>
    <r>
      <rPr>
        <b/>
        <i/>
        <vertAlign val="subscript"/>
        <sz val="11"/>
        <color theme="1"/>
        <rFont val="Calibri"/>
        <family val="2"/>
        <scheme val="minor"/>
      </rPr>
      <t>A</t>
    </r>
  </si>
  <si>
    <t>a</t>
  </si>
  <si>
    <t>b</t>
  </si>
  <si>
    <t>Means</t>
  </si>
  <si>
    <t>std errors</t>
  </si>
  <si>
    <r>
      <t>SS</t>
    </r>
    <r>
      <rPr>
        <b/>
        <i/>
        <vertAlign val="subscript"/>
        <sz val="11"/>
        <color theme="1"/>
        <rFont val="Calibri"/>
        <family val="2"/>
        <scheme val="minor"/>
      </rPr>
      <t>error</t>
    </r>
  </si>
  <si>
    <r>
      <t>SS</t>
    </r>
    <r>
      <rPr>
        <b/>
        <i/>
        <vertAlign val="subscript"/>
        <sz val="11"/>
        <color theme="1"/>
        <rFont val="Calibri"/>
        <family val="2"/>
        <scheme val="minor"/>
      </rPr>
      <t>cells</t>
    </r>
  </si>
  <si>
    <r>
      <t>SS</t>
    </r>
    <r>
      <rPr>
        <b/>
        <i/>
        <vertAlign val="subscript"/>
        <sz val="11"/>
        <color theme="1"/>
        <rFont val="Calibri"/>
        <family val="2"/>
        <scheme val="minor"/>
      </rPr>
      <t>AB</t>
    </r>
  </si>
  <si>
    <t>AxB</t>
  </si>
  <si>
    <t>Lecture Type [A]</t>
  </si>
  <si>
    <t>Presentation [B]</t>
  </si>
  <si>
    <r>
      <t>partial η</t>
    </r>
    <r>
      <rPr>
        <b/>
        <i/>
        <vertAlign val="superscript"/>
        <sz val="11"/>
        <color theme="1"/>
        <rFont val="Calibri"/>
        <family val="2"/>
      </rPr>
      <t>2</t>
    </r>
  </si>
  <si>
    <r>
      <t>sum total = SS</t>
    </r>
    <r>
      <rPr>
        <i/>
        <vertAlign val="subscript"/>
        <sz val="11"/>
        <color theme="1"/>
        <rFont val="Calibri"/>
        <family val="2"/>
        <scheme val="minor"/>
      </rPr>
      <t>error</t>
    </r>
  </si>
  <si>
    <t>Mean Number of Anxiety/Panic Attacks Per Month</t>
  </si>
  <si>
    <t>No Drug Control</t>
  </si>
  <si>
    <t>Drug</t>
  </si>
  <si>
    <t>Placebo</t>
  </si>
  <si>
    <t>Male</t>
  </si>
  <si>
    <t>Female</t>
  </si>
  <si>
    <t>Drug Condition</t>
  </si>
  <si>
    <t>Gender</t>
  </si>
  <si>
    <t>Presentation Method</t>
  </si>
  <si>
    <t>Old</t>
  </si>
  <si>
    <t>Young</t>
  </si>
  <si>
    <t>Intention</t>
  </si>
  <si>
    <t>Age</t>
  </si>
  <si>
    <t># Words Recall</t>
  </si>
  <si>
    <t>Recall Condition</t>
  </si>
  <si>
    <t xml:space="preserve">4 = </t>
  </si>
  <si>
    <t xml:space="preserve">5 = </t>
  </si>
  <si>
    <t>Recall Condition [B]</t>
  </si>
  <si>
    <t>Age [A]</t>
  </si>
  <si>
    <t>Long Format</t>
  </si>
  <si>
    <t>Physical</t>
  </si>
  <si>
    <t>Social</t>
  </si>
  <si>
    <r>
      <t>sum total = SS</t>
    </r>
    <r>
      <rPr>
        <i/>
        <vertAlign val="subscript"/>
        <sz val="11"/>
        <color rgb="FF000000"/>
        <rFont val="Calibri"/>
        <family val="2"/>
        <scheme val="minor"/>
      </rPr>
      <t>error</t>
    </r>
  </si>
  <si>
    <r>
      <t>SS</t>
    </r>
    <r>
      <rPr>
        <b/>
        <i/>
        <vertAlign val="subscript"/>
        <sz val="11"/>
        <color rgb="FF000000"/>
        <rFont val="Calibri"/>
        <family val="2"/>
        <scheme val="minor"/>
      </rPr>
      <t>total</t>
    </r>
  </si>
  <si>
    <r>
      <t>SS</t>
    </r>
    <r>
      <rPr>
        <b/>
        <i/>
        <vertAlign val="subscript"/>
        <sz val="11"/>
        <color rgb="FF000000"/>
        <rFont val="Calibri"/>
        <family val="2"/>
        <scheme val="minor"/>
      </rPr>
      <t>cells</t>
    </r>
  </si>
  <si>
    <r>
      <t>SS</t>
    </r>
    <r>
      <rPr>
        <b/>
        <i/>
        <vertAlign val="subscript"/>
        <sz val="11"/>
        <color rgb="FF000000"/>
        <rFont val="Calibri"/>
        <family val="2"/>
        <scheme val="minor"/>
      </rPr>
      <t>error</t>
    </r>
  </si>
  <si>
    <r>
      <t>SS</t>
    </r>
    <r>
      <rPr>
        <b/>
        <i/>
        <vertAlign val="subscript"/>
        <sz val="11"/>
        <color rgb="FF000000"/>
        <rFont val="Calibri"/>
        <family val="2"/>
        <scheme val="minor"/>
      </rPr>
      <t>A</t>
    </r>
  </si>
  <si>
    <r>
      <t>SS</t>
    </r>
    <r>
      <rPr>
        <b/>
        <i/>
        <vertAlign val="subscript"/>
        <sz val="11"/>
        <color rgb="FF000000"/>
        <rFont val="Calibri"/>
        <family val="2"/>
        <scheme val="minor"/>
      </rPr>
      <t>B</t>
    </r>
  </si>
  <si>
    <r>
      <t>SS</t>
    </r>
    <r>
      <rPr>
        <b/>
        <i/>
        <vertAlign val="subscript"/>
        <sz val="11"/>
        <color rgb="FF000000"/>
        <rFont val="Calibri"/>
        <family val="2"/>
        <scheme val="minor"/>
      </rPr>
      <t>AB</t>
    </r>
  </si>
  <si>
    <t>ANOVA</t>
  </si>
  <si>
    <r>
      <t>F</t>
    </r>
    <r>
      <rPr>
        <i/>
        <vertAlign val="subscript"/>
        <sz val="11"/>
        <color rgb="FF808080"/>
        <rFont val="Calibri"/>
        <family val="2"/>
        <scheme val="minor"/>
      </rPr>
      <t>critical</t>
    </r>
  </si>
  <si>
    <r>
      <t>partial η</t>
    </r>
    <r>
      <rPr>
        <b/>
        <i/>
        <vertAlign val="superscript"/>
        <sz val="11"/>
        <color rgb="FF000000"/>
        <rFont val="Calibri"/>
        <family val="2"/>
        <scheme val="minor"/>
      </rPr>
      <t>2</t>
    </r>
  </si>
  <si>
    <t>Simple Effects</t>
  </si>
  <si>
    <t>q =</t>
  </si>
  <si>
    <t>Post Hocs for Simple Effect of Lecture Type A for b2</t>
  </si>
  <si>
    <t xml:space="preserve">critical = </t>
  </si>
  <si>
    <t>Comparison</t>
  </si>
  <si>
    <t>a1</t>
  </si>
  <si>
    <t>a2</t>
  </si>
  <si>
    <t>a3</t>
  </si>
  <si>
    <t>ψ</t>
  </si>
  <si>
    <t>Tukey HSD</t>
  </si>
  <si>
    <t>a1 to a2 for b2</t>
  </si>
  <si>
    <t>a1 to a3 for b2</t>
  </si>
  <si>
    <t>a2 to a3 for b2</t>
  </si>
  <si>
    <t>Lecture</t>
  </si>
  <si>
    <t>Presentation</t>
  </si>
  <si>
    <t>Drug_Condition</t>
  </si>
  <si>
    <t>Recall</t>
  </si>
  <si>
    <t>subID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</si>
</sst>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vertAlign val="superscript"/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 Unicode MS"/>
      <family val="2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vertAlign val="subscript"/>
      <sz val="11"/>
      <color theme="0" tint="-0.499984740745262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vertAlign val="subscript"/>
      <sz val="11"/>
      <color rgb="FF000000"/>
      <name val="Calibri"/>
      <family val="2"/>
      <scheme val="minor"/>
    </font>
    <font>
      <b/>
      <i/>
      <vertAlign val="subscript"/>
      <sz val="11"/>
      <color rgb="FF000000"/>
      <name val="Calibri"/>
      <family val="2"/>
      <scheme val="minor"/>
    </font>
    <font>
      <i/>
      <sz val="11"/>
      <color rgb="FF808080"/>
      <name val="Calibri"/>
      <family val="2"/>
      <scheme val="minor"/>
    </font>
    <font>
      <i/>
      <vertAlign val="subscript"/>
      <sz val="11"/>
      <color rgb="FF808080"/>
      <name val="Calibri"/>
      <family val="2"/>
      <scheme val="minor"/>
    </font>
    <font>
      <b/>
      <i/>
      <vertAlign val="superscript"/>
      <sz val="11"/>
      <color rgb="FF000000"/>
      <name val="Calibri"/>
      <family val="2"/>
      <scheme val="minor"/>
    </font>
    <font>
      <sz val="11"/>
      <color rgb="FF808080"/>
      <name val="Calibri"/>
      <family val="2"/>
      <scheme val="minor"/>
    </font>
    <font>
      <b/>
      <i/>
      <sz val="11"/>
      <color rgb="FF80808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Border="1" applyAlignment="1">
      <alignment horizontal="left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2" fontId="0" fillId="0" borderId="0" xfId="0" applyNumberFormat="1"/>
    <xf numFmtId="0" fontId="0" fillId="0" borderId="1" xfId="0" applyBorder="1" applyAlignment="1">
      <alignment horizontal="center"/>
    </xf>
    <xf numFmtId="2" fontId="1" fillId="0" borderId="0" xfId="0" applyNumberFormat="1" applyFont="1"/>
    <xf numFmtId="0" fontId="2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8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Fill="1" applyBorder="1" applyAlignment="1">
      <alignment horizontal="center"/>
    </xf>
    <xf numFmtId="2" fontId="0" fillId="0" borderId="1" xfId="0" applyNumberFormat="1" applyBorder="1"/>
    <xf numFmtId="2" fontId="1" fillId="0" borderId="1" xfId="0" applyNumberFormat="1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1" fillId="0" borderId="0" xfId="0" applyFont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0" fontId="3" fillId="0" borderId="3" xfId="0" applyFont="1" applyBorder="1"/>
    <xf numFmtId="0" fontId="2" fillId="0" borderId="0" xfId="0" applyFont="1" applyFill="1" applyBorder="1" applyAlignment="1">
      <alignment horizontal="right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right"/>
    </xf>
    <xf numFmtId="164" fontId="9" fillId="0" borderId="2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top" wrapText="1"/>
    </xf>
    <xf numFmtId="0" fontId="2" fillId="0" borderId="0" xfId="0" applyFont="1" applyAlignment="1">
      <alignment horizontal="right"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5" fillId="0" borderId="3" xfId="0" applyFont="1" applyBorder="1" applyAlignment="1">
      <alignment horizontal="right"/>
    </xf>
    <xf numFmtId="0" fontId="13" fillId="0" borderId="3" xfId="0" applyFont="1" applyBorder="1"/>
    <xf numFmtId="0" fontId="14" fillId="0" borderId="3" xfId="0" applyFont="1" applyBorder="1"/>
    <xf numFmtId="0" fontId="16" fillId="0" borderId="3" xfId="0" applyFont="1" applyBorder="1"/>
    <xf numFmtId="0" fontId="15" fillId="0" borderId="0" xfId="0" applyFont="1" applyAlignment="1">
      <alignment horizontal="right"/>
    </xf>
    <xf numFmtId="2" fontId="13" fillId="0" borderId="0" xfId="0" applyNumberFormat="1" applyFont="1"/>
    <xf numFmtId="2" fontId="14" fillId="0" borderId="0" xfId="0" applyNumberFormat="1" applyFont="1"/>
    <xf numFmtId="0" fontId="16" fillId="0" borderId="0" xfId="0" applyFont="1"/>
    <xf numFmtId="2" fontId="13" fillId="0" borderId="0" xfId="0" applyNumberFormat="1" applyFont="1" applyAlignment="1">
      <alignment horizontal="right"/>
    </xf>
    <xf numFmtId="0" fontId="15" fillId="0" borderId="1" xfId="0" applyFont="1" applyBorder="1" applyAlignment="1">
      <alignment horizontal="right"/>
    </xf>
    <xf numFmtId="2" fontId="13" fillId="0" borderId="1" xfId="0" applyNumberFormat="1" applyFont="1" applyBorder="1"/>
    <xf numFmtId="2" fontId="14" fillId="0" borderId="1" xfId="0" applyNumberFormat="1" applyFont="1" applyBorder="1"/>
    <xf numFmtId="0" fontId="16" fillId="0" borderId="1" xfId="0" applyFont="1" applyBorder="1"/>
    <xf numFmtId="0" fontId="14" fillId="0" borderId="1" xfId="0" applyFont="1" applyBorder="1"/>
    <xf numFmtId="0" fontId="13" fillId="0" borderId="5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/>
    </xf>
    <xf numFmtId="0" fontId="14" fillId="0" borderId="8" xfId="0" applyFont="1" applyBorder="1"/>
    <xf numFmtId="0" fontId="13" fillId="0" borderId="4" xfId="0" applyFont="1" applyBorder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6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164" fontId="19" fillId="0" borderId="2" xfId="0" applyNumberFormat="1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2" fontId="13" fillId="0" borderId="1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right"/>
    </xf>
    <xf numFmtId="0" fontId="13" fillId="0" borderId="1" xfId="0" applyFont="1" applyBorder="1"/>
    <xf numFmtId="2" fontId="22" fillId="0" borderId="0" xfId="0" applyNumberFormat="1" applyFont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0" fontId="23" fillId="0" borderId="0" xfId="0" applyFont="1" applyAlignment="1">
      <alignment horizontal="right"/>
    </xf>
    <xf numFmtId="2" fontId="24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14" fillId="0" borderId="2" xfId="0" applyFont="1" applyBorder="1" applyAlignment="1">
      <alignment horizontal="left"/>
    </xf>
    <xf numFmtId="0" fontId="25" fillId="0" borderId="2" xfId="0" applyFont="1" applyBorder="1" applyAlignment="1">
      <alignment horizontal="center" wrapText="1"/>
    </xf>
    <xf numFmtId="0" fontId="26" fillId="0" borderId="0" xfId="0" applyFont="1"/>
    <xf numFmtId="0" fontId="26" fillId="0" borderId="1" xfId="0" applyFont="1" applyBorder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6539321473699"/>
          <c:y val="6.0570458896363602E-2"/>
          <c:w val="0.84370127345193102"/>
          <c:h val="0.79181040942319003"/>
        </c:manualLayout>
      </c:layout>
      <c:lineChart>
        <c:grouping val="standard"/>
        <c:varyColors val="0"/>
        <c:ser>
          <c:idx val="0"/>
          <c:order val="0"/>
          <c:tx>
            <c:strRef>
              <c:f>'Example 1'!$A$21</c:f>
              <c:strCache>
                <c:ptCount val="1"/>
                <c:pt idx="0">
                  <c:v>Computer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'Example 1'!$H$21:$J$21</c:f>
                <c:numCache>
                  <c:formatCode>General</c:formatCode>
                  <c:ptCount val="3"/>
                  <c:pt idx="0">
                    <c:v>2.8518999514943251</c:v>
                  </c:pt>
                  <c:pt idx="1">
                    <c:v>1.9663841605003505</c:v>
                  </c:pt>
                  <c:pt idx="2">
                    <c:v>1.7888543819998317</c:v>
                  </c:pt>
                </c:numCache>
              </c:numRef>
            </c:plus>
            <c:minus>
              <c:numRef>
                <c:f>'Example 1'!$H$21:$J$21</c:f>
                <c:numCache>
                  <c:formatCode>General</c:formatCode>
                  <c:ptCount val="3"/>
                  <c:pt idx="0">
                    <c:v>2.8518999514943251</c:v>
                  </c:pt>
                  <c:pt idx="1">
                    <c:v>1.9663841605003505</c:v>
                  </c:pt>
                  <c:pt idx="2">
                    <c:v>1.7888543819998317</c:v>
                  </c:pt>
                </c:numCache>
              </c:numRef>
            </c:minus>
          </c:errBars>
          <c:cat>
            <c:strRef>
              <c:f>'Example 1'!$B$20:$D$20</c:f>
              <c:strCache>
                <c:ptCount val="3"/>
                <c:pt idx="0">
                  <c:v>Physical Science</c:v>
                </c:pt>
                <c:pt idx="1">
                  <c:v>Social Science</c:v>
                </c:pt>
                <c:pt idx="2">
                  <c:v>History</c:v>
                </c:pt>
              </c:strCache>
            </c:strRef>
          </c:cat>
          <c:val>
            <c:numRef>
              <c:f>'Example 1'!$B$21:$D$21</c:f>
              <c:numCache>
                <c:formatCode>0.00</c:formatCode>
                <c:ptCount val="3"/>
                <c:pt idx="0">
                  <c:v>46</c:v>
                </c:pt>
                <c:pt idx="1">
                  <c:v>40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D7-3D4D-822F-0C0E5E65DEA0}"/>
            </c:ext>
          </c:extLst>
        </c:ser>
        <c:ser>
          <c:idx val="1"/>
          <c:order val="1"/>
          <c:tx>
            <c:strRef>
              <c:f>'Example 1'!$A$22</c:f>
              <c:strCache>
                <c:ptCount val="1"/>
                <c:pt idx="0">
                  <c:v>Standard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'Example 1'!$H$22:$J$22</c:f>
                <c:numCache>
                  <c:formatCode>General</c:formatCode>
                  <c:ptCount val="3"/>
                  <c:pt idx="0">
                    <c:v>4.4944410108488473</c:v>
                  </c:pt>
                  <c:pt idx="1">
                    <c:v>1.5705625319186332</c:v>
                  </c:pt>
                  <c:pt idx="2">
                    <c:v>4.2110964526276691</c:v>
                  </c:pt>
                </c:numCache>
              </c:numRef>
            </c:plus>
            <c:minus>
              <c:numRef>
                <c:f>'Example 1'!$H$22:$J$22</c:f>
                <c:numCache>
                  <c:formatCode>General</c:formatCode>
                  <c:ptCount val="3"/>
                  <c:pt idx="0">
                    <c:v>4.4944410108488473</c:v>
                  </c:pt>
                  <c:pt idx="1">
                    <c:v>1.5705625319186332</c:v>
                  </c:pt>
                  <c:pt idx="2">
                    <c:v>4.2110964526276691</c:v>
                  </c:pt>
                </c:numCache>
              </c:numRef>
            </c:minus>
          </c:errBars>
          <c:cat>
            <c:strRef>
              <c:f>'Example 1'!$B$20:$D$20</c:f>
              <c:strCache>
                <c:ptCount val="3"/>
                <c:pt idx="0">
                  <c:v>Physical Science</c:v>
                </c:pt>
                <c:pt idx="1">
                  <c:v>Social Science</c:v>
                </c:pt>
                <c:pt idx="2">
                  <c:v>History</c:v>
                </c:pt>
              </c:strCache>
            </c:strRef>
          </c:cat>
          <c:val>
            <c:numRef>
              <c:f>'Example 1'!$B$22:$D$22</c:f>
              <c:numCache>
                <c:formatCode>0.00</c:formatCode>
                <c:ptCount val="3"/>
                <c:pt idx="0">
                  <c:v>34</c:v>
                </c:pt>
                <c:pt idx="1">
                  <c:v>12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D7-3D4D-822F-0C0E5E65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485592"/>
        <c:axId val="2089199544"/>
      </c:lineChart>
      <c:catAx>
        <c:axId val="208848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199544"/>
        <c:crosses val="autoZero"/>
        <c:auto val="1"/>
        <c:lblAlgn val="ctr"/>
        <c:lblOffset val="100"/>
        <c:noMultiLvlLbl val="0"/>
      </c:catAx>
      <c:valAx>
        <c:axId val="20891995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088485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19572341586704"/>
          <c:y val="2.2600586752141699E-2"/>
          <c:w val="0.21816112262662599"/>
          <c:h val="0.17251234106292199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6539321473699"/>
          <c:y val="6.0570458896363602E-2"/>
          <c:w val="0.84370127345193102"/>
          <c:h val="0.79181040942319003"/>
        </c:manualLayout>
      </c:layout>
      <c:lineChart>
        <c:grouping val="standard"/>
        <c:varyColors val="0"/>
        <c:ser>
          <c:idx val="0"/>
          <c:order val="0"/>
          <c:tx>
            <c:strRef>
              <c:f>'Example 2 (Howell)'!$A$25</c:f>
              <c:strCache>
                <c:ptCount val="1"/>
                <c:pt idx="0">
                  <c:v>Old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'Example 2 (Howell)'!$J$25:$N$25</c:f>
                <c:numCache>
                  <c:formatCode>General</c:formatCode>
                  <c:ptCount val="5"/>
                  <c:pt idx="0">
                    <c:v>0.57735026918962573</c:v>
                  </c:pt>
                  <c:pt idx="1">
                    <c:v>0.67412494720522254</c:v>
                  </c:pt>
                  <c:pt idx="2">
                    <c:v>0.78881063774661542</c:v>
                  </c:pt>
                  <c:pt idx="3">
                    <c:v>1.4236104336041751</c:v>
                  </c:pt>
                  <c:pt idx="4">
                    <c:v>1.1832159566199232</c:v>
                  </c:pt>
                </c:numCache>
              </c:numRef>
            </c:plus>
            <c:minus>
              <c:numRef>
                <c:f>'Example 2 (Howell)'!$J$25:$N$25</c:f>
                <c:numCache>
                  <c:formatCode>General</c:formatCode>
                  <c:ptCount val="5"/>
                  <c:pt idx="0">
                    <c:v>0.57735026918962573</c:v>
                  </c:pt>
                  <c:pt idx="1">
                    <c:v>0.67412494720522254</c:v>
                  </c:pt>
                  <c:pt idx="2">
                    <c:v>0.78881063774661542</c:v>
                  </c:pt>
                  <c:pt idx="3">
                    <c:v>1.4236104336041751</c:v>
                  </c:pt>
                  <c:pt idx="4">
                    <c:v>1.1832159566199232</c:v>
                  </c:pt>
                </c:numCache>
              </c:numRef>
            </c:minus>
          </c:errBars>
          <c:cat>
            <c:strRef>
              <c:f>'Example 2 (Howell)'!$B$24:$F$24</c:f>
              <c:strCache>
                <c:ptCount val="5"/>
                <c:pt idx="0">
                  <c:v>Counting</c:v>
                </c:pt>
                <c:pt idx="1">
                  <c:v>Rhyming</c:v>
                </c:pt>
                <c:pt idx="2">
                  <c:v>Adjective</c:v>
                </c:pt>
                <c:pt idx="3">
                  <c:v>Imagery</c:v>
                </c:pt>
                <c:pt idx="4">
                  <c:v>Intention</c:v>
                </c:pt>
              </c:strCache>
            </c:strRef>
          </c:cat>
          <c:val>
            <c:numRef>
              <c:f>'Example 2 (Howell)'!$B$25:$F$25</c:f>
              <c:numCache>
                <c:formatCode>0.00</c:formatCode>
                <c:ptCount val="5"/>
                <c:pt idx="0">
                  <c:v>7</c:v>
                </c:pt>
                <c:pt idx="1">
                  <c:v>6.9</c:v>
                </c:pt>
                <c:pt idx="2">
                  <c:v>11</c:v>
                </c:pt>
                <c:pt idx="3">
                  <c:v>13.4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0-C046-919E-8DB9D76851D1}"/>
            </c:ext>
          </c:extLst>
        </c:ser>
        <c:ser>
          <c:idx val="1"/>
          <c:order val="1"/>
          <c:tx>
            <c:strRef>
              <c:f>'Example 2 (Howell)'!$A$26</c:f>
              <c:strCache>
                <c:ptCount val="1"/>
                <c:pt idx="0">
                  <c:v>Young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'Example 2 (Howell)'!$J$26:$N$26</c:f>
                <c:numCache>
                  <c:formatCode>General</c:formatCode>
                  <c:ptCount val="5"/>
                  <c:pt idx="0">
                    <c:v>0.4533823502911814</c:v>
                  </c:pt>
                  <c:pt idx="1">
                    <c:v>0.61824123303304668</c:v>
                  </c:pt>
                  <c:pt idx="2">
                    <c:v>1.1035296904831227</c:v>
                  </c:pt>
                  <c:pt idx="3">
                    <c:v>0.8192137151629677</c:v>
                  </c:pt>
                  <c:pt idx="4">
                    <c:v>0.84393259341147686</c:v>
                  </c:pt>
                </c:numCache>
              </c:numRef>
            </c:plus>
            <c:minus>
              <c:numRef>
                <c:f>'Example 2 (Howell)'!$J$26:$N$26</c:f>
                <c:numCache>
                  <c:formatCode>General</c:formatCode>
                  <c:ptCount val="5"/>
                  <c:pt idx="0">
                    <c:v>0.4533823502911814</c:v>
                  </c:pt>
                  <c:pt idx="1">
                    <c:v>0.61824123303304668</c:v>
                  </c:pt>
                  <c:pt idx="2">
                    <c:v>1.1035296904831227</c:v>
                  </c:pt>
                  <c:pt idx="3">
                    <c:v>0.8192137151629677</c:v>
                  </c:pt>
                  <c:pt idx="4">
                    <c:v>0.84393259341147686</c:v>
                  </c:pt>
                </c:numCache>
              </c:numRef>
            </c:minus>
          </c:errBars>
          <c:cat>
            <c:strRef>
              <c:f>'Example 2 (Howell)'!$B$24:$F$24</c:f>
              <c:strCache>
                <c:ptCount val="5"/>
                <c:pt idx="0">
                  <c:v>Counting</c:v>
                </c:pt>
                <c:pt idx="1">
                  <c:v>Rhyming</c:v>
                </c:pt>
                <c:pt idx="2">
                  <c:v>Adjective</c:v>
                </c:pt>
                <c:pt idx="3">
                  <c:v>Imagery</c:v>
                </c:pt>
                <c:pt idx="4">
                  <c:v>Intention</c:v>
                </c:pt>
              </c:strCache>
            </c:strRef>
          </c:cat>
          <c:val>
            <c:numRef>
              <c:f>'Example 2 (Howell)'!$B$26:$F$26</c:f>
              <c:numCache>
                <c:formatCode>0.00</c:formatCode>
                <c:ptCount val="5"/>
                <c:pt idx="0">
                  <c:v>6.5</c:v>
                </c:pt>
                <c:pt idx="1">
                  <c:v>7.6</c:v>
                </c:pt>
                <c:pt idx="2">
                  <c:v>14.8</c:v>
                </c:pt>
                <c:pt idx="3">
                  <c:v>17.600000000000001</c:v>
                </c:pt>
                <c:pt idx="4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0-C046-919E-8DB9D768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55576"/>
        <c:axId val="2097735896"/>
      </c:lineChart>
      <c:catAx>
        <c:axId val="207515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7735896"/>
        <c:crosses val="autoZero"/>
        <c:auto val="1"/>
        <c:lblAlgn val="ctr"/>
        <c:lblOffset val="100"/>
        <c:noMultiLvlLbl val="0"/>
      </c:catAx>
      <c:valAx>
        <c:axId val="20977358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07515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19572341586704"/>
          <c:y val="2.2600586752141699E-2"/>
          <c:w val="0.21816112262662599"/>
          <c:h val="0.17251234106292199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6539321473699"/>
          <c:y val="6.0570458896363602E-2"/>
          <c:w val="0.84370127345193102"/>
          <c:h val="0.79181040942319003"/>
        </c:manualLayout>
      </c:layout>
      <c:lineChart>
        <c:grouping val="standard"/>
        <c:varyColors val="0"/>
        <c:ser>
          <c:idx val="0"/>
          <c:order val="0"/>
          <c:tx>
            <c:strRef>
              <c:f>'Example 3'!$A$31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'Example 3'!$H$31:$J$31</c:f>
                <c:numCache>
                  <c:formatCode>General</c:formatCode>
                  <c:ptCount val="3"/>
                  <c:pt idx="0">
                    <c:v>0.47041371419209282</c:v>
                  </c:pt>
                  <c:pt idx="1">
                    <c:v>0.42937014795899975</c:v>
                  </c:pt>
                  <c:pt idx="2">
                    <c:v>0.28504385627478451</c:v>
                  </c:pt>
                </c:numCache>
              </c:numRef>
            </c:plus>
            <c:minus>
              <c:numRef>
                <c:f>'Example 3'!$H$31:$J$31</c:f>
                <c:numCache>
                  <c:formatCode>General</c:formatCode>
                  <c:ptCount val="3"/>
                  <c:pt idx="0">
                    <c:v>0.47041371419209282</c:v>
                  </c:pt>
                  <c:pt idx="1">
                    <c:v>0.42937014795899975</c:v>
                  </c:pt>
                  <c:pt idx="2">
                    <c:v>0.28504385627478451</c:v>
                  </c:pt>
                </c:numCache>
              </c:numRef>
            </c:minus>
          </c:errBars>
          <c:cat>
            <c:strRef>
              <c:f>'Example 3'!$B$30:$D$30</c:f>
              <c:strCache>
                <c:ptCount val="3"/>
                <c:pt idx="0">
                  <c:v>Control</c:v>
                </c:pt>
                <c:pt idx="1">
                  <c:v>Drug</c:v>
                </c:pt>
                <c:pt idx="2">
                  <c:v>Placebo</c:v>
                </c:pt>
              </c:strCache>
            </c:strRef>
          </c:cat>
          <c:val>
            <c:numRef>
              <c:f>'Example 3'!$B$31:$D$31</c:f>
              <c:numCache>
                <c:formatCode>0.00</c:formatCode>
                <c:ptCount val="3"/>
                <c:pt idx="0">
                  <c:v>4.59375</c:v>
                </c:pt>
                <c:pt idx="1">
                  <c:v>2.359375</c:v>
                </c:pt>
                <c:pt idx="2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3-D147-A7C6-3F310620C189}"/>
            </c:ext>
          </c:extLst>
        </c:ser>
        <c:ser>
          <c:idx val="1"/>
          <c:order val="1"/>
          <c:tx>
            <c:strRef>
              <c:f>'Example 3'!$A$32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'Example 3'!$H$32:$J$32</c:f>
                <c:numCache>
                  <c:formatCode>General</c:formatCode>
                  <c:ptCount val="3"/>
                  <c:pt idx="0">
                    <c:v>0.4460474563690881</c:v>
                  </c:pt>
                  <c:pt idx="1">
                    <c:v>0.3657718722099883</c:v>
                  </c:pt>
                  <c:pt idx="2">
                    <c:v>0.48492911853177056</c:v>
                  </c:pt>
                </c:numCache>
              </c:numRef>
            </c:plus>
            <c:minus>
              <c:numRef>
                <c:f>'Example 3'!$H$32:$J$32</c:f>
                <c:numCache>
                  <c:formatCode>General</c:formatCode>
                  <c:ptCount val="3"/>
                  <c:pt idx="0">
                    <c:v>0.4460474563690881</c:v>
                  </c:pt>
                  <c:pt idx="1">
                    <c:v>0.3657718722099883</c:v>
                  </c:pt>
                  <c:pt idx="2">
                    <c:v>0.48492911853177056</c:v>
                  </c:pt>
                </c:numCache>
              </c:numRef>
            </c:minus>
          </c:errBars>
          <c:cat>
            <c:strRef>
              <c:f>'Example 3'!$B$30:$D$30</c:f>
              <c:strCache>
                <c:ptCount val="3"/>
                <c:pt idx="0">
                  <c:v>Control</c:v>
                </c:pt>
                <c:pt idx="1">
                  <c:v>Drug</c:v>
                </c:pt>
                <c:pt idx="2">
                  <c:v>Placebo</c:v>
                </c:pt>
              </c:strCache>
            </c:strRef>
          </c:cat>
          <c:val>
            <c:numRef>
              <c:f>'Example 3'!$B$32:$D$32</c:f>
              <c:numCache>
                <c:formatCode>0.00</c:formatCode>
                <c:ptCount val="3"/>
                <c:pt idx="0">
                  <c:v>5.1749999999999998</c:v>
                </c:pt>
                <c:pt idx="1">
                  <c:v>2.59375</c:v>
                </c:pt>
                <c:pt idx="2">
                  <c:v>4.9375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3-D147-A7C6-3F310620C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11064"/>
        <c:axId val="2095713944"/>
      </c:lineChart>
      <c:catAx>
        <c:axId val="209571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713944"/>
        <c:crosses val="autoZero"/>
        <c:auto val="1"/>
        <c:lblAlgn val="ctr"/>
        <c:lblOffset val="100"/>
        <c:noMultiLvlLbl val="0"/>
      </c:catAx>
      <c:valAx>
        <c:axId val="20957139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095711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19572341586704"/>
          <c:y val="2.2600586752141699E-2"/>
          <c:w val="0.21816112262662599"/>
          <c:h val="0.17251234106292199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930062579346"/>
          <c:y val="6.0570458896363602E-2"/>
          <c:w val="0.78373651162200497"/>
          <c:h val="0.79181040942319003"/>
        </c:manualLayout>
      </c:layout>
      <c:lineChart>
        <c:grouping val="standard"/>
        <c:varyColors val="0"/>
        <c:ser>
          <c:idx val="0"/>
          <c:order val="0"/>
          <c:tx>
            <c:strRef>
              <c:f>'[1]Example 1b'!$A$21</c:f>
              <c:strCache>
                <c:ptCount val="1"/>
                <c:pt idx="0">
                  <c:v>Computer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'[1]Example 1b'!$H$21:$J$21</c:f>
                <c:numCache>
                  <c:formatCode>General</c:formatCode>
                  <c:ptCount val="3"/>
                  <c:pt idx="0">
                    <c:v>2.8518999514943251</c:v>
                  </c:pt>
                  <c:pt idx="1">
                    <c:v>1.9663841605003505</c:v>
                  </c:pt>
                  <c:pt idx="2">
                    <c:v>1.7888543819998317</c:v>
                  </c:pt>
                </c:numCache>
              </c:numRef>
            </c:plus>
            <c:minus>
              <c:numRef>
                <c:f>'[1]Example 1b'!$H$21:$J$21</c:f>
                <c:numCache>
                  <c:formatCode>General</c:formatCode>
                  <c:ptCount val="3"/>
                  <c:pt idx="0">
                    <c:v>2.8518999514943251</c:v>
                  </c:pt>
                  <c:pt idx="1">
                    <c:v>1.9663841605003505</c:v>
                  </c:pt>
                  <c:pt idx="2">
                    <c:v>1.7888543819998317</c:v>
                  </c:pt>
                </c:numCache>
              </c:numRef>
            </c:minus>
          </c:errBars>
          <c:cat>
            <c:strRef>
              <c:f>'[1]Example 1b'!$B$20:$D$20</c:f>
              <c:strCache>
                <c:ptCount val="3"/>
                <c:pt idx="0">
                  <c:v>Physical Science</c:v>
                </c:pt>
                <c:pt idx="1">
                  <c:v>Social Science</c:v>
                </c:pt>
                <c:pt idx="2">
                  <c:v>History</c:v>
                </c:pt>
              </c:strCache>
            </c:strRef>
          </c:cat>
          <c:val>
            <c:numRef>
              <c:f>'[1]Example 1b'!$B$21:$D$21</c:f>
              <c:numCache>
                <c:formatCode>0.00</c:formatCode>
                <c:ptCount val="3"/>
                <c:pt idx="0">
                  <c:v>46</c:v>
                </c:pt>
                <c:pt idx="1">
                  <c:v>40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5-484E-BB43-3AC8492E1B97}"/>
            </c:ext>
          </c:extLst>
        </c:ser>
        <c:ser>
          <c:idx val="1"/>
          <c:order val="1"/>
          <c:tx>
            <c:strRef>
              <c:f>'[1]Example 1b'!$A$22</c:f>
              <c:strCache>
                <c:ptCount val="1"/>
                <c:pt idx="0">
                  <c:v>Standard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'[1]Example 1b'!$H$22:$J$22</c:f>
                <c:numCache>
                  <c:formatCode>General</c:formatCode>
                  <c:ptCount val="3"/>
                  <c:pt idx="0">
                    <c:v>4.4944410108488473</c:v>
                  </c:pt>
                  <c:pt idx="1">
                    <c:v>1.5705625319186332</c:v>
                  </c:pt>
                  <c:pt idx="2">
                    <c:v>4.2110964526276691</c:v>
                  </c:pt>
                </c:numCache>
              </c:numRef>
            </c:plus>
            <c:minus>
              <c:numRef>
                <c:f>'[1]Example 1b'!$H$22:$J$22</c:f>
                <c:numCache>
                  <c:formatCode>General</c:formatCode>
                  <c:ptCount val="3"/>
                  <c:pt idx="0">
                    <c:v>4.4944410108488473</c:v>
                  </c:pt>
                  <c:pt idx="1">
                    <c:v>1.5705625319186332</c:v>
                  </c:pt>
                  <c:pt idx="2">
                    <c:v>4.2110964526276691</c:v>
                  </c:pt>
                </c:numCache>
              </c:numRef>
            </c:minus>
          </c:errBars>
          <c:cat>
            <c:strRef>
              <c:f>'[1]Example 1b'!$B$20:$D$20</c:f>
              <c:strCache>
                <c:ptCount val="3"/>
                <c:pt idx="0">
                  <c:v>Physical Science</c:v>
                </c:pt>
                <c:pt idx="1">
                  <c:v>Social Science</c:v>
                </c:pt>
                <c:pt idx="2">
                  <c:v>History</c:v>
                </c:pt>
              </c:strCache>
            </c:strRef>
          </c:cat>
          <c:val>
            <c:numRef>
              <c:f>'[1]Example 1b'!$B$22:$D$22</c:f>
              <c:numCache>
                <c:formatCode>0.00</c:formatCode>
                <c:ptCount val="3"/>
                <c:pt idx="0">
                  <c:v>34</c:v>
                </c:pt>
                <c:pt idx="1">
                  <c:v>12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5-484E-BB43-3AC8492E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102472"/>
        <c:axId val="2108795448"/>
      </c:lineChart>
      <c:catAx>
        <c:axId val="-208910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8795448"/>
        <c:crosses val="autoZero"/>
        <c:auto val="1"/>
        <c:lblAlgn val="ctr"/>
        <c:lblOffset val="100"/>
        <c:noMultiLvlLbl val="0"/>
      </c:catAx>
      <c:valAx>
        <c:axId val="2108795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Vocab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948325266226301E-3"/>
              <c:y val="0.2962716513930659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-2089102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881679814546003"/>
          <c:y val="2.2600586752141699E-2"/>
          <c:w val="0.284539970020799"/>
          <c:h val="0.17251234106292199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723901</xdr:colOff>
      <xdr:row>39</xdr:row>
      <xdr:rowOff>19050</xdr:rowOff>
    </xdr:from>
    <xdr:to>
      <xdr:col>5</xdr:col>
      <xdr:colOff>358589</xdr:colOff>
      <xdr:row>53</xdr:row>
      <xdr:rowOff>14503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723901</xdr:colOff>
      <xdr:row>43</xdr:row>
      <xdr:rowOff>19050</xdr:rowOff>
    </xdr:from>
    <xdr:to>
      <xdr:col>5</xdr:col>
      <xdr:colOff>358589</xdr:colOff>
      <xdr:row>57</xdr:row>
      <xdr:rowOff>14503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873312</xdr:colOff>
      <xdr:row>36</xdr:row>
      <xdr:rowOff>19050</xdr:rowOff>
    </xdr:from>
    <xdr:to>
      <xdr:col>7</xdr:col>
      <xdr:colOff>851648</xdr:colOff>
      <xdr:row>50</xdr:row>
      <xdr:rowOff>14503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279400</xdr:colOff>
      <xdr:row>0</xdr:row>
      <xdr:rowOff>88900</xdr:rowOff>
    </xdr:from>
    <xdr:to>
      <xdr:col>11</xdr:col>
      <xdr:colOff>806823</xdr:colOff>
      <xdr:row>11</xdr:row>
      <xdr:rowOff>93009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hrandavis/UCedu/Teaching/gradStats/7014/Class%2010/Class10_2X2_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1a"/>
      <sheetName val="Example 1b"/>
    </sheetNames>
    <sheetDataSet>
      <sheetData sheetId="0"/>
      <sheetData sheetId="1">
        <row r="20">
          <cell r="B20" t="str">
            <v>Physical Science</v>
          </cell>
          <cell r="C20" t="str">
            <v>Social Science</v>
          </cell>
          <cell r="D20" t="str">
            <v>History</v>
          </cell>
        </row>
        <row r="21">
          <cell r="A21" t="str">
            <v>Computer</v>
          </cell>
          <cell r="B21">
            <v>46</v>
          </cell>
          <cell r="C21">
            <v>40</v>
          </cell>
          <cell r="D21">
            <v>38</v>
          </cell>
          <cell r="H21">
            <v>2.8518999514943251</v>
          </cell>
          <cell r="I21">
            <v>1.9663841605003505</v>
          </cell>
          <cell r="J21">
            <v>1.7888543819998317</v>
          </cell>
        </row>
        <row r="22">
          <cell r="A22" t="str">
            <v>Standard</v>
          </cell>
          <cell r="B22">
            <v>34</v>
          </cell>
          <cell r="C22">
            <v>12</v>
          </cell>
          <cell r="D22">
            <v>31</v>
          </cell>
          <cell r="H22">
            <v>4.4944410108488473</v>
          </cell>
          <cell r="I22">
            <v>1.5705625319186332</v>
          </cell>
          <cell r="J22">
            <v>4.2110964526276691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8"/>
  <sheetViews>
    <sheetView zoomScale="85" zoomScaleNormal="85" zoomScalePageLayoutView="85" workbookViewId="0">
      <selection activeCell="N3" sqref="N3:N38"/>
    </sheetView>
  </sheetViews>
  <sheetFormatPr baseColWidth="10" defaultColWidth="8.83203125" defaultRowHeight="15" x14ac:dyDescent="0.2"/>
  <cols>
    <col min="1" max="1" width="17" customWidth="1"/>
    <col min="2" max="9" width="12.5" customWidth="1"/>
    <col min="10" max="11" width="10.1640625" customWidth="1"/>
    <col min="12" max="13" width="7.83203125" customWidth="1"/>
    <col min="14" max="17" width="12.33203125" customWidth="1"/>
  </cols>
  <sheetData>
    <row r="1" spans="1:17" x14ac:dyDescent="0.2">
      <c r="N1" s="2" t="s">
        <v>69</v>
      </c>
    </row>
    <row r="2" spans="1:17" ht="16" x14ac:dyDescent="0.2">
      <c r="A2" s="38"/>
      <c r="B2" s="144" t="s">
        <v>32</v>
      </c>
      <c r="C2" s="144"/>
      <c r="D2" s="144"/>
      <c r="E2" s="144"/>
      <c r="F2" s="144"/>
      <c r="G2" s="144"/>
      <c r="H2" s="6"/>
      <c r="I2" s="6"/>
      <c r="J2" s="6"/>
      <c r="K2" s="6"/>
      <c r="N2" s="72" t="s">
        <v>99</v>
      </c>
      <c r="O2" s="72" t="s">
        <v>95</v>
      </c>
      <c r="P2" s="72" t="s">
        <v>96</v>
      </c>
      <c r="Q2" s="72" t="s">
        <v>10</v>
      </c>
    </row>
    <row r="3" spans="1:17" x14ac:dyDescent="0.2">
      <c r="A3" s="38"/>
      <c r="B3" s="144" t="s">
        <v>5</v>
      </c>
      <c r="C3" s="144"/>
      <c r="D3" s="144" t="s">
        <v>6</v>
      </c>
      <c r="E3" s="144"/>
      <c r="F3" s="144" t="s">
        <v>7</v>
      </c>
      <c r="G3" s="144"/>
      <c r="H3" s="6"/>
      <c r="I3" s="6"/>
      <c r="J3" s="6"/>
      <c r="K3" s="6"/>
      <c r="N3" s="1">
        <v>1</v>
      </c>
      <c r="O3" s="1" t="s">
        <v>70</v>
      </c>
      <c r="P3" s="1" t="s">
        <v>31</v>
      </c>
      <c r="Q3" s="1">
        <v>53</v>
      </c>
    </row>
    <row r="4" spans="1:17" x14ac:dyDescent="0.2">
      <c r="A4" s="39" t="s">
        <v>33</v>
      </c>
      <c r="B4" s="5" t="s">
        <v>31</v>
      </c>
      <c r="C4" s="5" t="s">
        <v>34</v>
      </c>
      <c r="D4" s="5" t="s">
        <v>31</v>
      </c>
      <c r="E4" s="5" t="s">
        <v>34</v>
      </c>
      <c r="F4" s="5" t="s">
        <v>31</v>
      </c>
      <c r="G4" s="5" t="s">
        <v>34</v>
      </c>
      <c r="H4" s="6"/>
      <c r="I4" s="6"/>
      <c r="J4" s="6"/>
      <c r="K4" s="6"/>
      <c r="N4" s="1">
        <v>2</v>
      </c>
      <c r="O4" s="1" t="s">
        <v>70</v>
      </c>
      <c r="P4" s="1" t="s">
        <v>31</v>
      </c>
      <c r="Q4" s="1">
        <v>49</v>
      </c>
    </row>
    <row r="5" spans="1:17" x14ac:dyDescent="0.2">
      <c r="A5" s="1">
        <v>1</v>
      </c>
      <c r="B5" s="1">
        <v>53</v>
      </c>
      <c r="C5" s="1">
        <v>44</v>
      </c>
      <c r="D5" s="1">
        <v>47</v>
      </c>
      <c r="E5" s="1">
        <v>13</v>
      </c>
      <c r="F5" s="1">
        <v>45</v>
      </c>
      <c r="G5" s="1">
        <v>46</v>
      </c>
      <c r="H5" s="6"/>
      <c r="I5" s="6"/>
      <c r="J5" s="6"/>
      <c r="K5" s="6"/>
      <c r="N5" s="1">
        <v>3</v>
      </c>
      <c r="O5" s="1" t="s">
        <v>70</v>
      </c>
      <c r="P5" s="1" t="s">
        <v>31</v>
      </c>
      <c r="Q5" s="1">
        <v>47</v>
      </c>
    </row>
    <row r="6" spans="1:17" x14ac:dyDescent="0.2">
      <c r="A6" s="1">
        <v>2</v>
      </c>
      <c r="B6" s="1">
        <v>49</v>
      </c>
      <c r="C6" s="1">
        <v>48</v>
      </c>
      <c r="D6" s="1">
        <v>42</v>
      </c>
      <c r="E6" s="1">
        <v>16</v>
      </c>
      <c r="F6" s="1">
        <v>41</v>
      </c>
      <c r="G6" s="1">
        <v>40</v>
      </c>
      <c r="H6" s="6"/>
      <c r="I6" s="6"/>
      <c r="J6" s="6"/>
      <c r="K6" s="6"/>
      <c r="N6" s="1">
        <v>4</v>
      </c>
      <c r="O6" s="1" t="s">
        <v>70</v>
      </c>
      <c r="P6" s="1" t="s">
        <v>31</v>
      </c>
      <c r="Q6" s="1">
        <v>42</v>
      </c>
    </row>
    <row r="7" spans="1:17" x14ac:dyDescent="0.2">
      <c r="A7" s="1">
        <v>3</v>
      </c>
      <c r="B7" s="1">
        <v>47</v>
      </c>
      <c r="C7" s="1">
        <v>35</v>
      </c>
      <c r="D7" s="1">
        <v>39</v>
      </c>
      <c r="E7" s="1">
        <v>16</v>
      </c>
      <c r="F7" s="1">
        <v>38</v>
      </c>
      <c r="G7" s="1">
        <v>29</v>
      </c>
      <c r="H7" s="6"/>
      <c r="I7" s="6"/>
      <c r="J7" s="6"/>
      <c r="K7" s="6"/>
      <c r="N7" s="1">
        <v>5</v>
      </c>
      <c r="O7" s="1" t="s">
        <v>70</v>
      </c>
      <c r="P7" s="1" t="s">
        <v>31</v>
      </c>
      <c r="Q7" s="1">
        <v>51</v>
      </c>
    </row>
    <row r="8" spans="1:17" x14ac:dyDescent="0.2">
      <c r="A8" s="1">
        <v>4</v>
      </c>
      <c r="B8" s="1">
        <v>42</v>
      </c>
      <c r="C8" s="1">
        <v>18</v>
      </c>
      <c r="D8" s="1">
        <v>37</v>
      </c>
      <c r="E8" s="1">
        <v>10</v>
      </c>
      <c r="F8" s="1">
        <v>36</v>
      </c>
      <c r="G8" s="1">
        <v>21</v>
      </c>
      <c r="H8" s="6"/>
      <c r="I8" s="6"/>
      <c r="J8" s="6"/>
      <c r="K8" s="6"/>
      <c r="N8" s="1">
        <v>6</v>
      </c>
      <c r="O8" s="1" t="s">
        <v>70</v>
      </c>
      <c r="P8" s="1" t="s">
        <v>31</v>
      </c>
      <c r="Q8" s="1">
        <v>34</v>
      </c>
    </row>
    <row r="9" spans="1:17" x14ac:dyDescent="0.2">
      <c r="A9" s="1">
        <v>5</v>
      </c>
      <c r="B9" s="1">
        <v>51</v>
      </c>
      <c r="C9" s="1">
        <v>32</v>
      </c>
      <c r="D9" s="1">
        <v>42</v>
      </c>
      <c r="E9" s="1">
        <v>11</v>
      </c>
      <c r="F9" s="1">
        <v>35</v>
      </c>
      <c r="G9" s="1">
        <v>30</v>
      </c>
      <c r="H9" s="6"/>
      <c r="I9" s="6"/>
      <c r="J9" s="6"/>
      <c r="K9" s="6"/>
      <c r="N9" s="1">
        <v>7</v>
      </c>
      <c r="O9" s="1" t="s">
        <v>70</v>
      </c>
      <c r="P9" s="1" t="s">
        <v>34</v>
      </c>
      <c r="Q9" s="1">
        <v>44</v>
      </c>
    </row>
    <row r="10" spans="1:17" x14ac:dyDescent="0.2">
      <c r="A10" s="19">
        <v>6</v>
      </c>
      <c r="B10" s="19">
        <v>34</v>
      </c>
      <c r="C10" s="19">
        <v>27</v>
      </c>
      <c r="D10" s="19">
        <v>33</v>
      </c>
      <c r="E10" s="19">
        <v>6</v>
      </c>
      <c r="F10" s="19">
        <v>33</v>
      </c>
      <c r="G10" s="19">
        <v>20</v>
      </c>
      <c r="H10" s="6"/>
      <c r="I10" s="6"/>
      <c r="J10" s="6"/>
      <c r="K10" s="6"/>
      <c r="N10" s="1">
        <v>8</v>
      </c>
      <c r="O10" s="1" t="s">
        <v>70</v>
      </c>
      <c r="P10" s="1" t="s">
        <v>34</v>
      </c>
      <c r="Q10" s="1">
        <v>48</v>
      </c>
    </row>
    <row r="11" spans="1:17" x14ac:dyDescent="0.2">
      <c r="F11" s="7"/>
      <c r="G11" s="6"/>
      <c r="H11" s="6"/>
      <c r="I11" s="6"/>
      <c r="J11" s="6"/>
      <c r="K11" s="6"/>
      <c r="N11" s="1">
        <v>9</v>
      </c>
      <c r="O11" s="1" t="s">
        <v>70</v>
      </c>
      <c r="P11" s="1" t="s">
        <v>34</v>
      </c>
      <c r="Q11" s="9">
        <v>35</v>
      </c>
    </row>
    <row r="12" spans="1:17" x14ac:dyDescent="0.2">
      <c r="A12" s="40" t="s">
        <v>22</v>
      </c>
      <c r="B12" s="41">
        <v>6</v>
      </c>
      <c r="C12" s="41">
        <v>6</v>
      </c>
      <c r="D12" s="41">
        <v>6</v>
      </c>
      <c r="E12" s="41">
        <v>6</v>
      </c>
      <c r="F12" s="41">
        <v>6</v>
      </c>
      <c r="G12" s="41">
        <v>6</v>
      </c>
      <c r="H12" s="42">
        <f>SUM(B12:G12)</f>
        <v>36</v>
      </c>
      <c r="I12" s="43" t="s">
        <v>27</v>
      </c>
      <c r="J12" s="6"/>
      <c r="K12" s="6"/>
      <c r="N12" s="1">
        <v>10</v>
      </c>
      <c r="O12" s="1" t="s">
        <v>70</v>
      </c>
      <c r="P12" s="1" t="s">
        <v>34</v>
      </c>
      <c r="Q12" s="10">
        <v>18</v>
      </c>
    </row>
    <row r="13" spans="1:17" x14ac:dyDescent="0.2">
      <c r="A13" s="21" t="s">
        <v>19</v>
      </c>
      <c r="B13" s="18">
        <f t="shared" ref="B13:G13" si="0">AVERAGE(B5:B10)</f>
        <v>46</v>
      </c>
      <c r="C13" s="18">
        <f t="shared" si="0"/>
        <v>34</v>
      </c>
      <c r="D13" s="18">
        <f t="shared" si="0"/>
        <v>40</v>
      </c>
      <c r="E13" s="18">
        <f t="shared" si="0"/>
        <v>12</v>
      </c>
      <c r="F13" s="18">
        <f t="shared" si="0"/>
        <v>38</v>
      </c>
      <c r="G13" s="18">
        <f t="shared" si="0"/>
        <v>31</v>
      </c>
      <c r="H13" s="20">
        <f>AVERAGE(B13:G13)</f>
        <v>33.5</v>
      </c>
      <c r="I13" s="29" t="s">
        <v>30</v>
      </c>
      <c r="J13" s="6"/>
      <c r="K13" s="6"/>
      <c r="N13" s="1">
        <v>11</v>
      </c>
      <c r="O13" s="1" t="s">
        <v>70</v>
      </c>
      <c r="P13" s="1" t="s">
        <v>34</v>
      </c>
      <c r="Q13" s="10">
        <v>32</v>
      </c>
    </row>
    <row r="14" spans="1:17" x14ac:dyDescent="0.2">
      <c r="A14" s="21" t="s">
        <v>20</v>
      </c>
      <c r="B14" s="18">
        <f t="shared" ref="B14:G14" si="1">STDEV(B5:B10)</f>
        <v>6.9856996786291923</v>
      </c>
      <c r="C14" s="18">
        <f t="shared" si="1"/>
        <v>11.009087155618309</v>
      </c>
      <c r="D14" s="18">
        <f t="shared" si="1"/>
        <v>4.8166378315169185</v>
      </c>
      <c r="E14" s="18">
        <f t="shared" si="1"/>
        <v>3.8470768123342691</v>
      </c>
      <c r="F14" s="18">
        <f t="shared" si="1"/>
        <v>4.3817804600413286</v>
      </c>
      <c r="G14" s="18">
        <f t="shared" si="1"/>
        <v>10.315037566582102</v>
      </c>
      <c r="H14" s="20">
        <f>AVERAGE(B14:G14)</f>
        <v>6.89255325078702</v>
      </c>
      <c r="I14" s="29" t="s">
        <v>30</v>
      </c>
      <c r="J14" s="6"/>
      <c r="K14" s="6"/>
      <c r="N14" s="1">
        <v>12</v>
      </c>
      <c r="O14" s="1" t="s">
        <v>70</v>
      </c>
      <c r="P14" s="1" t="s">
        <v>34</v>
      </c>
      <c r="Q14" s="10">
        <v>27</v>
      </c>
    </row>
    <row r="15" spans="1:17" x14ac:dyDescent="0.2">
      <c r="A15" s="21" t="s">
        <v>21</v>
      </c>
      <c r="B15" s="18">
        <f t="shared" ref="B15:G15" si="2">VAR(B5:B10)</f>
        <v>48.8</v>
      </c>
      <c r="C15" s="18">
        <f t="shared" si="2"/>
        <v>121.2</v>
      </c>
      <c r="D15" s="18">
        <f t="shared" si="2"/>
        <v>23.2</v>
      </c>
      <c r="E15" s="18">
        <f t="shared" si="2"/>
        <v>14.8</v>
      </c>
      <c r="F15" s="18">
        <f t="shared" si="2"/>
        <v>19.2</v>
      </c>
      <c r="G15" s="18">
        <f t="shared" si="2"/>
        <v>106.4</v>
      </c>
      <c r="H15" s="20">
        <f>AVERAGE(B15:G15)</f>
        <v>55.6</v>
      </c>
      <c r="I15" s="29" t="s">
        <v>30</v>
      </c>
      <c r="N15" s="1">
        <v>13</v>
      </c>
      <c r="O15" s="1" t="s">
        <v>71</v>
      </c>
      <c r="P15" s="1" t="s">
        <v>31</v>
      </c>
      <c r="Q15" s="1">
        <v>47</v>
      </c>
    </row>
    <row r="16" spans="1:17" x14ac:dyDescent="0.2">
      <c r="A16" s="21" t="s">
        <v>26</v>
      </c>
      <c r="B16" s="22">
        <f t="shared" ref="B16:G16" si="3">B14/SQRT(B12)</f>
        <v>2.8518999514943251</v>
      </c>
      <c r="C16" s="22">
        <f t="shared" si="3"/>
        <v>4.4944410108488473</v>
      </c>
      <c r="D16" s="22">
        <f t="shared" si="3"/>
        <v>1.9663841605003505</v>
      </c>
      <c r="E16" s="22">
        <f t="shared" si="3"/>
        <v>1.5705625319186332</v>
      </c>
      <c r="F16" s="22">
        <f t="shared" si="3"/>
        <v>1.7888543819998317</v>
      </c>
      <c r="G16" s="22">
        <f t="shared" si="3"/>
        <v>4.2110964526276691</v>
      </c>
      <c r="I16" s="29"/>
      <c r="L16" s="29"/>
      <c r="N16" s="1">
        <v>14</v>
      </c>
      <c r="O16" s="1" t="s">
        <v>71</v>
      </c>
      <c r="P16" s="1" t="s">
        <v>31</v>
      </c>
      <c r="Q16" s="1">
        <v>42</v>
      </c>
    </row>
    <row r="17" spans="1:17" ht="17" x14ac:dyDescent="0.25">
      <c r="A17" s="24" t="s">
        <v>1</v>
      </c>
      <c r="B17" s="31">
        <f t="shared" ref="B17:G17" si="4">DEVSQ(B5:B10)</f>
        <v>244</v>
      </c>
      <c r="C17" s="31">
        <f t="shared" si="4"/>
        <v>606</v>
      </c>
      <c r="D17" s="31">
        <f t="shared" si="4"/>
        <v>116</v>
      </c>
      <c r="E17" s="31">
        <f t="shared" si="4"/>
        <v>74</v>
      </c>
      <c r="F17" s="31">
        <f t="shared" si="4"/>
        <v>96</v>
      </c>
      <c r="G17" s="31">
        <f t="shared" si="4"/>
        <v>532</v>
      </c>
      <c r="H17" s="32">
        <f>SUM(B17:G17)</f>
        <v>1668</v>
      </c>
      <c r="I17" s="33" t="s">
        <v>49</v>
      </c>
      <c r="L17" s="29"/>
      <c r="N17" s="1">
        <v>15</v>
      </c>
      <c r="O17" s="1" t="s">
        <v>71</v>
      </c>
      <c r="P17" s="1" t="s">
        <v>31</v>
      </c>
      <c r="Q17" s="1">
        <v>39</v>
      </c>
    </row>
    <row r="18" spans="1:17" x14ac:dyDescent="0.2">
      <c r="L18" s="29"/>
      <c r="N18" s="1">
        <v>16</v>
      </c>
      <c r="O18" s="1" t="s">
        <v>71</v>
      </c>
      <c r="P18" s="1" t="s">
        <v>31</v>
      </c>
      <c r="Q18" s="1">
        <v>37</v>
      </c>
    </row>
    <row r="19" spans="1:17" x14ac:dyDescent="0.2">
      <c r="A19" s="2" t="s">
        <v>40</v>
      </c>
      <c r="B19" s="143"/>
      <c r="C19" s="143"/>
      <c r="D19" s="143"/>
      <c r="E19" s="1"/>
      <c r="G19" s="2" t="s">
        <v>41</v>
      </c>
      <c r="H19" s="143"/>
      <c r="I19" s="143"/>
      <c r="J19" s="143"/>
      <c r="K19" s="1"/>
      <c r="L19" s="29"/>
      <c r="N19" s="1">
        <v>17</v>
      </c>
      <c r="O19" s="1" t="s">
        <v>71</v>
      </c>
      <c r="P19" s="1" t="s">
        <v>31</v>
      </c>
      <c r="Q19" s="1">
        <v>42</v>
      </c>
    </row>
    <row r="20" spans="1:17" ht="32" x14ac:dyDescent="0.2">
      <c r="A20" s="60"/>
      <c r="B20" s="49" t="s">
        <v>5</v>
      </c>
      <c r="C20" s="49" t="s">
        <v>6</v>
      </c>
      <c r="D20" s="49" t="s">
        <v>7</v>
      </c>
      <c r="E20" s="50"/>
      <c r="G20" s="60"/>
      <c r="H20" s="49" t="s">
        <v>5</v>
      </c>
      <c r="I20" s="49" t="s">
        <v>6</v>
      </c>
      <c r="J20" s="49" t="s">
        <v>7</v>
      </c>
      <c r="K20" s="50"/>
      <c r="L20" s="29"/>
      <c r="N20" s="1">
        <v>18</v>
      </c>
      <c r="O20" s="1" t="s">
        <v>71</v>
      </c>
      <c r="P20" s="1" t="s">
        <v>31</v>
      </c>
      <c r="Q20" s="1">
        <v>33</v>
      </c>
    </row>
    <row r="21" spans="1:17" ht="31.5" customHeight="1" x14ac:dyDescent="0.2">
      <c r="A21" s="51" t="s">
        <v>31</v>
      </c>
      <c r="B21" s="52">
        <f>B13</f>
        <v>46</v>
      </c>
      <c r="C21" s="52">
        <f>D13</f>
        <v>40</v>
      </c>
      <c r="D21" s="52">
        <f>F13</f>
        <v>38</v>
      </c>
      <c r="E21" s="53">
        <f>AVERAGE(B21:D21)</f>
        <v>41.333333333333336</v>
      </c>
      <c r="G21" s="51" t="s">
        <v>31</v>
      </c>
      <c r="H21" s="52">
        <f>B16</f>
        <v>2.8518999514943251</v>
      </c>
      <c r="I21" s="52">
        <f>D16</f>
        <v>1.9663841605003505</v>
      </c>
      <c r="J21" s="52">
        <f>F16</f>
        <v>1.7888543819998317</v>
      </c>
      <c r="K21" s="53">
        <f>AVERAGE(H21:J21)</f>
        <v>2.202379497998169</v>
      </c>
      <c r="L21" s="29"/>
      <c r="N21" s="1">
        <v>19</v>
      </c>
      <c r="O21" s="1" t="s">
        <v>71</v>
      </c>
      <c r="P21" s="1" t="s">
        <v>34</v>
      </c>
      <c r="Q21" s="1">
        <v>13</v>
      </c>
    </row>
    <row r="22" spans="1:17" ht="31.5" customHeight="1" x14ac:dyDescent="0.2">
      <c r="A22" s="54" t="s">
        <v>34</v>
      </c>
      <c r="B22" s="55">
        <f>C13</f>
        <v>34</v>
      </c>
      <c r="C22" s="52">
        <f>E13</f>
        <v>12</v>
      </c>
      <c r="D22" s="52">
        <f>G13</f>
        <v>31</v>
      </c>
      <c r="E22" s="53">
        <f>AVERAGE(B22:D22)</f>
        <v>25.666666666666668</v>
      </c>
      <c r="G22" s="54" t="s">
        <v>34</v>
      </c>
      <c r="H22" s="55">
        <f>C16</f>
        <v>4.4944410108488473</v>
      </c>
      <c r="I22" s="52">
        <f>E16</f>
        <v>1.5705625319186332</v>
      </c>
      <c r="J22" s="52">
        <f>G16</f>
        <v>4.2110964526276691</v>
      </c>
      <c r="K22" s="53">
        <f>AVERAGE(H22:J22)</f>
        <v>3.4253666651317167</v>
      </c>
      <c r="L22" s="29"/>
      <c r="N22" s="1">
        <v>20</v>
      </c>
      <c r="O22" s="1" t="s">
        <v>71</v>
      </c>
      <c r="P22" s="1" t="s">
        <v>34</v>
      </c>
      <c r="Q22" s="1">
        <v>16</v>
      </c>
    </row>
    <row r="23" spans="1:17" x14ac:dyDescent="0.2">
      <c r="A23" s="56"/>
      <c r="B23" s="58">
        <f>AVERAGE(B21:B22)</f>
        <v>40</v>
      </c>
      <c r="C23" s="59">
        <f t="shared" ref="C23:D23" si="5">AVERAGE(C21:C22)</f>
        <v>26</v>
      </c>
      <c r="D23" s="59">
        <f t="shared" si="5"/>
        <v>34.5</v>
      </c>
      <c r="E23" s="57"/>
      <c r="G23" s="56"/>
      <c r="H23" s="58">
        <f>AVERAGE(H21:H22)</f>
        <v>3.673170481171586</v>
      </c>
      <c r="I23" s="59">
        <f t="shared" ref="I23:J23" si="6">AVERAGE(I21:I22)</f>
        <v>1.7684733462094919</v>
      </c>
      <c r="J23" s="59">
        <f t="shared" si="6"/>
        <v>2.9999754173137503</v>
      </c>
      <c r="K23" s="57"/>
      <c r="L23" s="29"/>
      <c r="N23" s="1">
        <v>21</v>
      </c>
      <c r="O23" s="1" t="s">
        <v>71</v>
      </c>
      <c r="P23" s="1" t="s">
        <v>34</v>
      </c>
      <c r="Q23" s="1">
        <v>16</v>
      </c>
    </row>
    <row r="24" spans="1:17" x14ac:dyDescent="0.2">
      <c r="L24" s="29"/>
      <c r="N24" s="1">
        <v>22</v>
      </c>
      <c r="O24" s="1" t="s">
        <v>71</v>
      </c>
      <c r="P24" s="1" t="s">
        <v>34</v>
      </c>
      <c r="Q24" s="1">
        <v>10</v>
      </c>
    </row>
    <row r="25" spans="1:17" x14ac:dyDescent="0.2">
      <c r="C25" s="62" t="s">
        <v>0</v>
      </c>
      <c r="L25" s="29"/>
      <c r="N25" s="1">
        <v>23</v>
      </c>
      <c r="O25" s="1" t="s">
        <v>71</v>
      </c>
      <c r="P25" s="1" t="s">
        <v>34</v>
      </c>
      <c r="Q25" s="1">
        <v>11</v>
      </c>
    </row>
    <row r="26" spans="1:17" ht="17" x14ac:dyDescent="0.25">
      <c r="A26" s="44" t="s">
        <v>35</v>
      </c>
      <c r="B26" s="47"/>
      <c r="L26" s="29"/>
      <c r="N26" s="1">
        <v>24</v>
      </c>
      <c r="O26" s="1" t="s">
        <v>71</v>
      </c>
      <c r="P26" s="1" t="s">
        <v>34</v>
      </c>
      <c r="Q26" s="1">
        <v>6</v>
      </c>
    </row>
    <row r="27" spans="1:17" ht="17" x14ac:dyDescent="0.25">
      <c r="A27" s="44" t="s">
        <v>43</v>
      </c>
      <c r="B27" s="61"/>
      <c r="D27" s="48" t="s">
        <v>33</v>
      </c>
      <c r="E27" s="1"/>
      <c r="L27" s="29"/>
      <c r="N27" s="1">
        <v>25</v>
      </c>
      <c r="O27" s="1" t="s">
        <v>7</v>
      </c>
      <c r="P27" s="1" t="s">
        <v>31</v>
      </c>
      <c r="Q27" s="1">
        <v>45</v>
      </c>
    </row>
    <row r="28" spans="1:17" ht="17" x14ac:dyDescent="0.25">
      <c r="A28" s="44" t="s">
        <v>42</v>
      </c>
      <c r="B28" s="61"/>
      <c r="L28" s="29"/>
      <c r="N28" s="1">
        <v>26</v>
      </c>
      <c r="O28" s="1" t="s">
        <v>7</v>
      </c>
      <c r="P28" s="1" t="s">
        <v>31</v>
      </c>
      <c r="Q28" s="1">
        <v>41</v>
      </c>
    </row>
    <row r="29" spans="1:17" ht="17" x14ac:dyDescent="0.25">
      <c r="A29" s="44" t="s">
        <v>37</v>
      </c>
      <c r="B29" s="61"/>
      <c r="D29" s="48" t="s">
        <v>38</v>
      </c>
      <c r="E29" s="1"/>
      <c r="L29" s="29"/>
      <c r="N29" s="1">
        <v>27</v>
      </c>
      <c r="O29" s="1" t="s">
        <v>7</v>
      </c>
      <c r="P29" s="1" t="s">
        <v>31</v>
      </c>
      <c r="Q29" s="1">
        <v>38</v>
      </c>
    </row>
    <row r="30" spans="1:17" ht="17" x14ac:dyDescent="0.25">
      <c r="A30" s="44" t="s">
        <v>36</v>
      </c>
      <c r="B30" s="61"/>
      <c r="D30" s="48" t="s">
        <v>39</v>
      </c>
      <c r="E30" s="1"/>
      <c r="L30" s="29"/>
      <c r="N30" s="1">
        <v>28</v>
      </c>
      <c r="O30" s="1" t="s">
        <v>7</v>
      </c>
      <c r="P30" s="1" t="s">
        <v>31</v>
      </c>
      <c r="Q30" s="1">
        <v>36</v>
      </c>
    </row>
    <row r="31" spans="1:17" ht="17" x14ac:dyDescent="0.25">
      <c r="A31" s="44" t="s">
        <v>44</v>
      </c>
      <c r="B31" s="61"/>
      <c r="L31" s="29"/>
      <c r="N31" s="1">
        <v>29</v>
      </c>
      <c r="O31" s="1" t="s">
        <v>7</v>
      </c>
      <c r="P31" s="1" t="s">
        <v>31</v>
      </c>
      <c r="Q31" s="1">
        <v>35</v>
      </c>
    </row>
    <row r="32" spans="1:17" x14ac:dyDescent="0.2">
      <c r="L32" s="29"/>
      <c r="N32" s="1">
        <v>30</v>
      </c>
      <c r="O32" s="1" t="s">
        <v>7</v>
      </c>
      <c r="P32" s="1" t="s">
        <v>31</v>
      </c>
      <c r="Q32" s="1">
        <v>33</v>
      </c>
    </row>
    <row r="33" spans="1:17" ht="18" x14ac:dyDescent="0.25">
      <c r="A33" s="26"/>
      <c r="B33" s="27" t="s">
        <v>1</v>
      </c>
      <c r="C33" s="27" t="s">
        <v>0</v>
      </c>
      <c r="D33" s="27" t="s">
        <v>2</v>
      </c>
      <c r="E33" s="27" t="s">
        <v>3</v>
      </c>
      <c r="F33" s="68" t="s">
        <v>28</v>
      </c>
      <c r="G33" s="28" t="s">
        <v>4</v>
      </c>
      <c r="H33" s="28" t="s">
        <v>8</v>
      </c>
      <c r="I33" s="28" t="s">
        <v>48</v>
      </c>
      <c r="J33" s="28" t="s">
        <v>9</v>
      </c>
      <c r="L33" s="29"/>
      <c r="N33" s="1">
        <v>31</v>
      </c>
      <c r="O33" s="1" t="s">
        <v>7</v>
      </c>
      <c r="P33" s="1" t="s">
        <v>34</v>
      </c>
      <c r="Q33" s="1">
        <v>46</v>
      </c>
    </row>
    <row r="34" spans="1:17" x14ac:dyDescent="0.2">
      <c r="A34" s="34" t="s">
        <v>46</v>
      </c>
      <c r="B34" s="45"/>
      <c r="C34" s="64"/>
      <c r="D34" s="64"/>
      <c r="E34" s="65"/>
      <c r="F34" s="69"/>
      <c r="G34" s="65"/>
      <c r="H34" s="13"/>
      <c r="I34" s="13"/>
      <c r="J34" s="13"/>
      <c r="L34" s="29"/>
      <c r="N34" s="1">
        <v>32</v>
      </c>
      <c r="O34" s="1" t="s">
        <v>7</v>
      </c>
      <c r="P34" s="1" t="s">
        <v>34</v>
      </c>
      <c r="Q34" s="1">
        <v>40</v>
      </c>
    </row>
    <row r="35" spans="1:17" x14ac:dyDescent="0.2">
      <c r="A35" s="34" t="s">
        <v>47</v>
      </c>
      <c r="B35" s="45"/>
      <c r="C35" s="64"/>
      <c r="D35" s="64"/>
      <c r="E35" s="65"/>
      <c r="F35" s="69"/>
      <c r="G35" s="65"/>
      <c r="H35" s="13"/>
      <c r="I35" s="13"/>
      <c r="J35" s="13"/>
      <c r="L35" s="29"/>
      <c r="N35" s="1">
        <v>33</v>
      </c>
      <c r="O35" s="1" t="s">
        <v>7</v>
      </c>
      <c r="P35" s="1" t="s">
        <v>34</v>
      </c>
      <c r="Q35" s="9">
        <v>29</v>
      </c>
    </row>
    <row r="36" spans="1:17" x14ac:dyDescent="0.2">
      <c r="A36" s="34" t="s">
        <v>45</v>
      </c>
      <c r="B36" s="63"/>
      <c r="C36" s="46"/>
      <c r="D36" s="63"/>
      <c r="E36" s="65"/>
      <c r="F36" s="69"/>
      <c r="G36" s="65"/>
      <c r="H36" s="13"/>
      <c r="I36" s="13"/>
      <c r="J36" s="13"/>
      <c r="K36" s="35"/>
      <c r="L36" s="29"/>
      <c r="N36" s="1">
        <v>34</v>
      </c>
      <c r="O36" s="1" t="s">
        <v>7</v>
      </c>
      <c r="P36" s="1" t="s">
        <v>34</v>
      </c>
      <c r="Q36" s="10">
        <v>21</v>
      </c>
    </row>
    <row r="37" spans="1:17" x14ac:dyDescent="0.2">
      <c r="A37" s="24" t="s">
        <v>24</v>
      </c>
      <c r="B37" s="25"/>
      <c r="C37" s="19"/>
      <c r="D37" s="66"/>
      <c r="E37" s="67"/>
      <c r="F37" s="4"/>
      <c r="G37" s="4"/>
      <c r="H37" s="70"/>
      <c r="I37" s="70"/>
      <c r="J37" s="70"/>
      <c r="K37" s="35"/>
      <c r="L37" s="29"/>
      <c r="N37" s="1">
        <v>35</v>
      </c>
      <c r="O37" s="1" t="s">
        <v>7</v>
      </c>
      <c r="P37" s="1" t="s">
        <v>34</v>
      </c>
      <c r="Q37" s="10">
        <v>30</v>
      </c>
    </row>
    <row r="38" spans="1:17" x14ac:dyDescent="0.2">
      <c r="A38" s="21" t="s">
        <v>23</v>
      </c>
      <c r="B38" s="3"/>
      <c r="C38" s="1"/>
      <c r="D38" s="23"/>
      <c r="N38" s="1">
        <v>36</v>
      </c>
      <c r="O38" s="1" t="s">
        <v>7</v>
      </c>
      <c r="P38" s="1" t="s">
        <v>34</v>
      </c>
      <c r="Q38" s="10">
        <v>20</v>
      </c>
    </row>
    <row r="39" spans="1:17" x14ac:dyDescent="0.2">
      <c r="I39" s="30"/>
      <c r="J39" s="30"/>
      <c r="K39" s="30"/>
      <c r="L39" s="30"/>
    </row>
    <row r="40" spans="1:17" x14ac:dyDescent="0.2">
      <c r="G40" s="18"/>
      <c r="I40" s="13"/>
      <c r="J40" s="13"/>
      <c r="K40" s="13"/>
      <c r="L40" s="3"/>
    </row>
    <row r="41" spans="1:17" x14ac:dyDescent="0.2">
      <c r="I41" s="37"/>
      <c r="J41" s="37"/>
      <c r="K41" s="37"/>
      <c r="L41" s="6"/>
    </row>
    <row r="53" spans="14:17" ht="16" x14ac:dyDescent="0.2">
      <c r="N53" s="15"/>
      <c r="O53" s="16"/>
      <c r="P53" s="16"/>
      <c r="Q53" s="16"/>
    </row>
    <row r="54" spans="14:17" ht="16" x14ac:dyDescent="0.2">
      <c r="N54" s="15"/>
      <c r="O54" s="16"/>
      <c r="P54" s="16"/>
      <c r="Q54" s="16"/>
    </row>
    <row r="55" spans="14:17" ht="16" x14ac:dyDescent="0.2">
      <c r="N55" s="15"/>
      <c r="O55" s="16"/>
      <c r="P55" s="16"/>
      <c r="Q55" s="16"/>
    </row>
    <row r="56" spans="14:17" ht="16" x14ac:dyDescent="0.2">
      <c r="N56" s="15"/>
      <c r="O56" s="16"/>
      <c r="P56" s="16"/>
      <c r="Q56" s="16"/>
    </row>
    <row r="57" spans="14:17" ht="16" x14ac:dyDescent="0.2">
      <c r="N57" s="15"/>
      <c r="O57" s="16"/>
      <c r="P57" s="16"/>
      <c r="Q57" s="16"/>
    </row>
    <row r="58" spans="14:17" ht="16" x14ac:dyDescent="0.2">
      <c r="N58" s="15"/>
      <c r="O58" s="16"/>
      <c r="P58" s="16"/>
      <c r="Q58" s="16"/>
    </row>
    <row r="59" spans="14:17" ht="16" x14ac:dyDescent="0.2">
      <c r="N59" s="15"/>
      <c r="O59" s="16"/>
      <c r="P59" s="16"/>
      <c r="Q59" s="16"/>
    </row>
    <row r="60" spans="14:17" ht="16" x14ac:dyDescent="0.2">
      <c r="N60" s="15"/>
      <c r="O60" s="16"/>
      <c r="P60" s="16"/>
      <c r="Q60" s="16"/>
    </row>
    <row r="61" spans="14:17" ht="16" x14ac:dyDescent="0.2">
      <c r="N61" s="15"/>
      <c r="O61" s="16"/>
      <c r="P61" s="16"/>
      <c r="Q61" s="16"/>
    </row>
    <row r="62" spans="14:17" ht="16" x14ac:dyDescent="0.2">
      <c r="N62" s="15"/>
      <c r="O62" s="16"/>
      <c r="P62" s="16"/>
      <c r="Q62" s="16"/>
    </row>
    <row r="63" spans="14:17" ht="16" x14ac:dyDescent="0.2">
      <c r="N63" s="15"/>
      <c r="O63" s="16"/>
      <c r="P63" s="16"/>
      <c r="Q63" s="16"/>
    </row>
    <row r="64" spans="14:17" ht="16" x14ac:dyDescent="0.2">
      <c r="N64" s="15"/>
      <c r="O64" s="16"/>
      <c r="P64" s="16"/>
      <c r="Q64" s="16"/>
    </row>
    <row r="65" spans="14:17" ht="16" x14ac:dyDescent="0.2">
      <c r="N65" s="15"/>
      <c r="O65" s="16"/>
      <c r="P65" s="16"/>
      <c r="Q65" s="16"/>
    </row>
    <row r="66" spans="14:17" ht="16" x14ac:dyDescent="0.2">
      <c r="N66" s="15"/>
      <c r="O66" s="16"/>
      <c r="P66" s="16"/>
      <c r="Q66" s="16"/>
    </row>
    <row r="67" spans="14:17" ht="16" x14ac:dyDescent="0.2">
      <c r="N67" s="15"/>
      <c r="O67" s="16"/>
      <c r="P67" s="16"/>
      <c r="Q67" s="16"/>
    </row>
    <row r="68" spans="14:17" ht="16" x14ac:dyDescent="0.25">
      <c r="N68" s="17"/>
      <c r="O68" s="16"/>
      <c r="P68" s="16"/>
      <c r="Q68" s="16"/>
    </row>
  </sheetData>
  <mergeCells count="6">
    <mergeCell ref="B19:D19"/>
    <mergeCell ref="H19:J19"/>
    <mergeCell ref="B2:G2"/>
    <mergeCell ref="B3:C3"/>
    <mergeCell ref="D3:E3"/>
    <mergeCell ref="F3:G3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"/>
  <sheetViews>
    <sheetView zoomScale="80" zoomScaleNormal="80" zoomScalePageLayoutView="80" workbookViewId="0">
      <selection activeCell="S2" sqref="S2"/>
    </sheetView>
  </sheetViews>
  <sheetFormatPr baseColWidth="10" defaultColWidth="8.83203125" defaultRowHeight="15" x14ac:dyDescent="0.2"/>
  <cols>
    <col min="1" max="1" width="19" customWidth="1"/>
    <col min="2" max="13" width="10.6640625" customWidth="1"/>
    <col min="14" max="14" width="10.5" customWidth="1"/>
    <col min="15" max="16" width="7.83203125" customWidth="1"/>
    <col min="17" max="22" width="11" customWidth="1"/>
    <col min="23" max="23" width="12.33203125" customWidth="1"/>
  </cols>
  <sheetData>
    <row r="1" spans="1:22" x14ac:dyDescent="0.2">
      <c r="Q1" s="2" t="s">
        <v>69</v>
      </c>
    </row>
    <row r="2" spans="1:22" ht="16" x14ac:dyDescent="0.2">
      <c r="A2" s="38"/>
      <c r="B2" s="144" t="s">
        <v>63</v>
      </c>
      <c r="C2" s="144"/>
      <c r="D2" s="144"/>
      <c r="E2" s="144"/>
      <c r="F2" s="144"/>
      <c r="G2" s="144"/>
      <c r="H2" s="6"/>
      <c r="I2" s="6"/>
      <c r="J2" s="6"/>
      <c r="K2" s="6"/>
      <c r="L2" s="6"/>
      <c r="M2" s="6"/>
      <c r="Q2" s="36" t="s">
        <v>11</v>
      </c>
      <c r="R2" s="71" t="s">
        <v>62</v>
      </c>
      <c r="S2" s="71" t="s">
        <v>98</v>
      </c>
      <c r="T2" s="36" t="s">
        <v>10</v>
      </c>
      <c r="U2" s="36" t="s">
        <v>62</v>
      </c>
      <c r="V2" s="36"/>
    </row>
    <row r="3" spans="1:22" ht="16" x14ac:dyDescent="0.2">
      <c r="A3" s="38"/>
      <c r="B3" s="144" t="s">
        <v>25</v>
      </c>
      <c r="C3" s="144"/>
      <c r="D3" s="144" t="s">
        <v>16</v>
      </c>
      <c r="E3" s="144"/>
      <c r="F3" s="144" t="s">
        <v>17</v>
      </c>
      <c r="G3" s="144"/>
      <c r="H3" s="144" t="s">
        <v>18</v>
      </c>
      <c r="I3" s="144"/>
      <c r="J3" s="144" t="s">
        <v>61</v>
      </c>
      <c r="K3" s="144"/>
      <c r="L3" s="38"/>
      <c r="M3" s="38"/>
      <c r="Q3" s="1">
        <v>1</v>
      </c>
      <c r="R3" s="14">
        <v>1</v>
      </c>
      <c r="S3" s="1">
        <v>1</v>
      </c>
      <c r="T3" s="1">
        <v>9</v>
      </c>
      <c r="U3" s="11" t="s">
        <v>13</v>
      </c>
      <c r="V3" s="12" t="s">
        <v>59</v>
      </c>
    </row>
    <row r="4" spans="1:22" ht="16" x14ac:dyDescent="0.2">
      <c r="A4" s="39" t="s">
        <v>33</v>
      </c>
      <c r="B4" s="5" t="s">
        <v>59</v>
      </c>
      <c r="C4" s="5" t="s">
        <v>60</v>
      </c>
      <c r="D4" s="5" t="s">
        <v>59</v>
      </c>
      <c r="E4" s="5" t="s">
        <v>60</v>
      </c>
      <c r="F4" s="5" t="s">
        <v>59</v>
      </c>
      <c r="G4" s="5" t="s">
        <v>60</v>
      </c>
      <c r="H4" s="5" t="s">
        <v>59</v>
      </c>
      <c r="I4" s="5" t="s">
        <v>60</v>
      </c>
      <c r="J4" s="5" t="s">
        <v>59</v>
      </c>
      <c r="K4" s="5" t="s">
        <v>60</v>
      </c>
      <c r="L4" s="8"/>
      <c r="M4" s="8"/>
      <c r="Q4" s="1">
        <v>2</v>
      </c>
      <c r="R4" s="14">
        <v>1</v>
      </c>
      <c r="S4" s="1">
        <v>1</v>
      </c>
      <c r="T4" s="1">
        <v>8</v>
      </c>
      <c r="U4" s="11" t="s">
        <v>14</v>
      </c>
      <c r="V4" s="12" t="s">
        <v>60</v>
      </c>
    </row>
    <row r="5" spans="1:22" ht="16" x14ac:dyDescent="0.2">
      <c r="A5" s="1">
        <v>1</v>
      </c>
      <c r="B5" s="1">
        <v>9</v>
      </c>
      <c r="C5" s="1">
        <v>8</v>
      </c>
      <c r="D5" s="1">
        <v>7</v>
      </c>
      <c r="E5" s="1">
        <v>10</v>
      </c>
      <c r="F5" s="1">
        <v>11</v>
      </c>
      <c r="G5" s="1">
        <v>14</v>
      </c>
      <c r="H5" s="1">
        <v>12</v>
      </c>
      <c r="I5" s="1">
        <v>20</v>
      </c>
      <c r="J5" s="1">
        <v>10</v>
      </c>
      <c r="K5" s="1">
        <v>21</v>
      </c>
      <c r="L5" s="1"/>
      <c r="M5" s="1"/>
      <c r="Q5" s="1">
        <v>3</v>
      </c>
      <c r="R5" s="14">
        <v>1</v>
      </c>
      <c r="S5" s="1">
        <v>1</v>
      </c>
      <c r="T5" s="1">
        <v>6</v>
      </c>
      <c r="U5" s="11"/>
      <c r="V5" s="12"/>
    </row>
    <row r="6" spans="1:22" ht="16" x14ac:dyDescent="0.2">
      <c r="A6" s="1">
        <v>2</v>
      </c>
      <c r="B6" s="1">
        <v>8</v>
      </c>
      <c r="C6" s="1">
        <v>6</v>
      </c>
      <c r="D6" s="1">
        <v>9</v>
      </c>
      <c r="E6" s="1">
        <v>7</v>
      </c>
      <c r="F6" s="1">
        <v>13</v>
      </c>
      <c r="G6" s="1">
        <v>11</v>
      </c>
      <c r="H6" s="1">
        <v>11</v>
      </c>
      <c r="I6" s="1">
        <v>16</v>
      </c>
      <c r="J6" s="1">
        <v>19</v>
      </c>
      <c r="K6" s="1">
        <v>19</v>
      </c>
      <c r="L6" s="1"/>
      <c r="M6" s="1"/>
      <c r="Q6" s="1">
        <v>4</v>
      </c>
      <c r="R6" s="14">
        <v>1</v>
      </c>
      <c r="S6" s="1">
        <v>1</v>
      </c>
      <c r="T6" s="1">
        <v>8</v>
      </c>
      <c r="U6" s="11"/>
      <c r="V6" s="12"/>
    </row>
    <row r="7" spans="1:22" ht="16" x14ac:dyDescent="0.2">
      <c r="A7" s="1">
        <v>3</v>
      </c>
      <c r="B7" s="1">
        <v>6</v>
      </c>
      <c r="C7" s="1">
        <v>4</v>
      </c>
      <c r="D7" s="1">
        <v>6</v>
      </c>
      <c r="E7" s="1">
        <v>8</v>
      </c>
      <c r="F7" s="1">
        <v>8</v>
      </c>
      <c r="G7" s="1">
        <v>18</v>
      </c>
      <c r="H7" s="1">
        <v>16</v>
      </c>
      <c r="I7" s="1">
        <v>16</v>
      </c>
      <c r="J7" s="1">
        <v>14</v>
      </c>
      <c r="K7" s="1">
        <v>17</v>
      </c>
      <c r="L7" s="1"/>
      <c r="M7" s="1"/>
      <c r="Q7" s="1">
        <v>5</v>
      </c>
      <c r="R7" s="14">
        <v>1</v>
      </c>
      <c r="S7" s="1">
        <v>1</v>
      </c>
      <c r="T7" s="1">
        <v>10</v>
      </c>
      <c r="U7" s="76" t="s">
        <v>64</v>
      </c>
      <c r="V7" s="36"/>
    </row>
    <row r="8" spans="1:22" ht="16" x14ac:dyDescent="0.2">
      <c r="A8" s="1">
        <v>4</v>
      </c>
      <c r="B8" s="1">
        <v>8</v>
      </c>
      <c r="C8" s="1">
        <v>6</v>
      </c>
      <c r="D8" s="1">
        <v>6</v>
      </c>
      <c r="E8" s="1">
        <v>10</v>
      </c>
      <c r="F8" s="1">
        <v>6</v>
      </c>
      <c r="G8" s="1">
        <v>14</v>
      </c>
      <c r="H8" s="1">
        <v>11</v>
      </c>
      <c r="I8" s="1">
        <v>15</v>
      </c>
      <c r="J8" s="1">
        <v>5</v>
      </c>
      <c r="K8" s="1">
        <v>15</v>
      </c>
      <c r="L8" s="1"/>
      <c r="M8" s="1"/>
      <c r="Q8" s="1">
        <v>6</v>
      </c>
      <c r="R8" s="14">
        <v>1</v>
      </c>
      <c r="S8" s="1">
        <v>1</v>
      </c>
      <c r="T8" s="1">
        <v>4</v>
      </c>
      <c r="U8" s="11" t="s">
        <v>13</v>
      </c>
      <c r="V8" s="77" t="s">
        <v>25</v>
      </c>
    </row>
    <row r="9" spans="1:22" ht="16" x14ac:dyDescent="0.2">
      <c r="A9" s="1">
        <v>5</v>
      </c>
      <c r="B9" s="1">
        <v>10</v>
      </c>
      <c r="C9" s="1">
        <v>7</v>
      </c>
      <c r="D9" s="1">
        <v>6</v>
      </c>
      <c r="E9" s="1">
        <v>4</v>
      </c>
      <c r="F9" s="1">
        <v>14</v>
      </c>
      <c r="G9" s="1">
        <v>13</v>
      </c>
      <c r="H9" s="1">
        <v>9</v>
      </c>
      <c r="I9" s="1">
        <v>18</v>
      </c>
      <c r="J9" s="1">
        <v>10</v>
      </c>
      <c r="K9" s="1">
        <v>22</v>
      </c>
      <c r="L9" s="1"/>
      <c r="M9" s="1"/>
      <c r="Q9" s="1">
        <v>7</v>
      </c>
      <c r="R9" s="14">
        <v>1</v>
      </c>
      <c r="S9" s="1">
        <v>1</v>
      </c>
      <c r="T9" s="1">
        <v>6</v>
      </c>
      <c r="U9" s="11" t="s">
        <v>14</v>
      </c>
      <c r="V9" s="77" t="s">
        <v>16</v>
      </c>
    </row>
    <row r="10" spans="1:22" ht="16" x14ac:dyDescent="0.2">
      <c r="A10" s="1">
        <v>6</v>
      </c>
      <c r="B10" s="1">
        <v>4</v>
      </c>
      <c r="C10" s="1">
        <v>6</v>
      </c>
      <c r="D10" s="1">
        <v>11</v>
      </c>
      <c r="E10" s="1">
        <v>7</v>
      </c>
      <c r="F10" s="1">
        <v>11</v>
      </c>
      <c r="G10" s="1">
        <v>22</v>
      </c>
      <c r="H10" s="1">
        <v>23</v>
      </c>
      <c r="I10" s="1">
        <v>16</v>
      </c>
      <c r="J10" s="1">
        <v>11</v>
      </c>
      <c r="K10" s="1">
        <v>16</v>
      </c>
      <c r="L10" s="1"/>
      <c r="M10" s="1"/>
      <c r="Q10" s="1">
        <v>8</v>
      </c>
      <c r="R10" s="14">
        <v>1</v>
      </c>
      <c r="S10" s="1">
        <v>1</v>
      </c>
      <c r="T10" s="1">
        <v>5</v>
      </c>
      <c r="U10" s="11" t="s">
        <v>15</v>
      </c>
      <c r="V10" s="77" t="s">
        <v>17</v>
      </c>
    </row>
    <row r="11" spans="1:22" ht="16" x14ac:dyDescent="0.2">
      <c r="A11" s="1">
        <v>7</v>
      </c>
      <c r="B11" s="1">
        <v>6</v>
      </c>
      <c r="C11" s="1">
        <v>5</v>
      </c>
      <c r="D11" s="1">
        <v>6</v>
      </c>
      <c r="E11" s="1">
        <v>10</v>
      </c>
      <c r="F11" s="1">
        <v>13</v>
      </c>
      <c r="G11" s="1">
        <v>17</v>
      </c>
      <c r="H11" s="1">
        <v>12</v>
      </c>
      <c r="I11" s="1">
        <v>20</v>
      </c>
      <c r="J11" s="1">
        <v>14</v>
      </c>
      <c r="K11" s="1">
        <v>22</v>
      </c>
      <c r="L11" s="1"/>
      <c r="M11" s="1"/>
      <c r="Q11" s="1">
        <v>9</v>
      </c>
      <c r="R11" s="14">
        <v>1</v>
      </c>
      <c r="S11" s="1">
        <v>1</v>
      </c>
      <c r="T11" s="1">
        <v>7</v>
      </c>
      <c r="U11" s="11" t="s">
        <v>65</v>
      </c>
      <c r="V11" s="77" t="s">
        <v>18</v>
      </c>
    </row>
    <row r="12" spans="1:22" ht="16" x14ac:dyDescent="0.2">
      <c r="A12" s="1">
        <v>8</v>
      </c>
      <c r="B12" s="1">
        <v>5</v>
      </c>
      <c r="C12" s="1">
        <v>7</v>
      </c>
      <c r="D12" s="1">
        <v>3</v>
      </c>
      <c r="E12" s="1">
        <v>6</v>
      </c>
      <c r="F12" s="1">
        <v>13</v>
      </c>
      <c r="G12" s="1">
        <v>16</v>
      </c>
      <c r="H12" s="1">
        <v>10</v>
      </c>
      <c r="I12" s="1">
        <v>22</v>
      </c>
      <c r="J12" s="1">
        <v>15</v>
      </c>
      <c r="K12" s="1">
        <v>22</v>
      </c>
      <c r="L12" s="1"/>
      <c r="M12" s="1"/>
      <c r="Q12" s="1">
        <v>10</v>
      </c>
      <c r="R12" s="14">
        <v>1</v>
      </c>
      <c r="S12" s="1">
        <v>1</v>
      </c>
      <c r="T12" s="1">
        <v>7</v>
      </c>
      <c r="U12" s="11" t="s">
        <v>66</v>
      </c>
      <c r="V12" s="77" t="s">
        <v>61</v>
      </c>
    </row>
    <row r="13" spans="1:22" ht="16" x14ac:dyDescent="0.2">
      <c r="A13" s="1">
        <v>9</v>
      </c>
      <c r="B13" s="1">
        <v>7</v>
      </c>
      <c r="C13" s="1">
        <v>9</v>
      </c>
      <c r="D13" s="1">
        <v>8</v>
      </c>
      <c r="E13" s="1">
        <v>7</v>
      </c>
      <c r="F13" s="1">
        <v>10</v>
      </c>
      <c r="G13" s="1">
        <v>12</v>
      </c>
      <c r="H13" s="1">
        <v>19</v>
      </c>
      <c r="I13" s="1">
        <v>14</v>
      </c>
      <c r="J13" s="1">
        <v>11</v>
      </c>
      <c r="K13" s="1">
        <v>18</v>
      </c>
      <c r="L13" s="1"/>
      <c r="M13" s="1"/>
      <c r="Q13" s="1">
        <v>11</v>
      </c>
      <c r="R13" s="14">
        <v>1</v>
      </c>
      <c r="S13" s="1">
        <v>2</v>
      </c>
      <c r="T13" s="1">
        <v>7</v>
      </c>
      <c r="U13" s="11"/>
      <c r="V13" s="12"/>
    </row>
    <row r="14" spans="1:22" ht="16" x14ac:dyDescent="0.2">
      <c r="A14" s="19">
        <v>16</v>
      </c>
      <c r="B14" s="19">
        <v>7</v>
      </c>
      <c r="C14" s="19">
        <v>7</v>
      </c>
      <c r="D14" s="19">
        <v>7</v>
      </c>
      <c r="E14" s="19">
        <v>7</v>
      </c>
      <c r="F14" s="19">
        <v>11</v>
      </c>
      <c r="G14" s="19">
        <v>11</v>
      </c>
      <c r="H14" s="19">
        <v>11</v>
      </c>
      <c r="I14" s="19">
        <v>19</v>
      </c>
      <c r="J14" s="19">
        <v>11</v>
      </c>
      <c r="K14" s="19">
        <v>21</v>
      </c>
      <c r="L14" s="7"/>
      <c r="M14" s="7"/>
      <c r="Q14" s="1">
        <v>12</v>
      </c>
      <c r="R14" s="14">
        <v>1</v>
      </c>
      <c r="S14" s="1">
        <v>2</v>
      </c>
      <c r="T14" s="1">
        <v>9</v>
      </c>
      <c r="U14" s="11"/>
      <c r="V14" s="12"/>
    </row>
    <row r="15" spans="1:22" ht="16" x14ac:dyDescent="0.2">
      <c r="F15" s="7"/>
      <c r="G15" s="6"/>
      <c r="H15" s="6"/>
      <c r="I15" s="6"/>
      <c r="J15" s="6"/>
      <c r="K15" s="6"/>
      <c r="L15" s="6"/>
      <c r="M15" s="6"/>
      <c r="Q15" s="1">
        <v>13</v>
      </c>
      <c r="R15" s="14">
        <v>1</v>
      </c>
      <c r="S15" s="1">
        <v>2</v>
      </c>
      <c r="T15" s="1">
        <v>6</v>
      </c>
      <c r="U15" s="11"/>
      <c r="V15" s="12"/>
    </row>
    <row r="16" spans="1:22" ht="16" x14ac:dyDescent="0.2">
      <c r="A16" s="40" t="s">
        <v>22</v>
      </c>
      <c r="B16" s="41">
        <v>10</v>
      </c>
      <c r="C16" s="41">
        <v>10</v>
      </c>
      <c r="D16" s="41">
        <v>10</v>
      </c>
      <c r="E16" s="41">
        <v>10</v>
      </c>
      <c r="F16" s="41">
        <v>10</v>
      </c>
      <c r="G16" s="41">
        <v>10</v>
      </c>
      <c r="H16" s="41">
        <v>10</v>
      </c>
      <c r="I16" s="41">
        <v>10</v>
      </c>
      <c r="J16" s="41">
        <v>10</v>
      </c>
      <c r="K16" s="41">
        <v>10</v>
      </c>
      <c r="L16" s="42">
        <f>SUM(B16:G16)</f>
        <v>60</v>
      </c>
      <c r="M16" s="43" t="s">
        <v>27</v>
      </c>
      <c r="N16" s="6"/>
      <c r="Q16" s="1">
        <v>14</v>
      </c>
      <c r="R16" s="14">
        <v>1</v>
      </c>
      <c r="S16" s="1">
        <v>2</v>
      </c>
      <c r="T16" s="1">
        <v>6</v>
      </c>
      <c r="U16" s="1"/>
    </row>
    <row r="17" spans="1:21" ht="16" x14ac:dyDescent="0.2">
      <c r="A17" s="21" t="s">
        <v>19</v>
      </c>
      <c r="B17" s="18">
        <f t="shared" ref="B17:K17" si="0">AVERAGE(B5:B14)</f>
        <v>7</v>
      </c>
      <c r="C17" s="18">
        <f t="shared" si="0"/>
        <v>6.5</v>
      </c>
      <c r="D17" s="18">
        <f t="shared" si="0"/>
        <v>6.9</v>
      </c>
      <c r="E17" s="18">
        <f t="shared" si="0"/>
        <v>7.6</v>
      </c>
      <c r="F17" s="18">
        <f t="shared" si="0"/>
        <v>11</v>
      </c>
      <c r="G17" s="18">
        <f t="shared" si="0"/>
        <v>14.8</v>
      </c>
      <c r="H17" s="18">
        <f t="shared" si="0"/>
        <v>13.4</v>
      </c>
      <c r="I17" s="18">
        <f t="shared" si="0"/>
        <v>17.600000000000001</v>
      </c>
      <c r="J17" s="18">
        <f t="shared" si="0"/>
        <v>12</v>
      </c>
      <c r="K17" s="18">
        <f t="shared" si="0"/>
        <v>19.3</v>
      </c>
      <c r="L17" s="20">
        <f>AVERAGE(B17:G17)</f>
        <v>8.9666666666666668</v>
      </c>
      <c r="M17" s="29" t="s">
        <v>30</v>
      </c>
      <c r="N17" s="6"/>
      <c r="Q17" s="1">
        <v>15</v>
      </c>
      <c r="R17" s="14">
        <v>1</v>
      </c>
      <c r="S17" s="1">
        <v>2</v>
      </c>
      <c r="T17" s="1">
        <v>6</v>
      </c>
      <c r="U17" s="1"/>
    </row>
    <row r="18" spans="1:21" ht="16" x14ac:dyDescent="0.2">
      <c r="A18" s="21" t="s">
        <v>20</v>
      </c>
      <c r="B18" s="18">
        <f t="shared" ref="B18:K18" si="1">STDEV(B5:B14)</f>
        <v>1.8257418583505538</v>
      </c>
      <c r="C18" s="18">
        <f t="shared" si="1"/>
        <v>1.4337208778404378</v>
      </c>
      <c r="D18" s="18">
        <f t="shared" si="1"/>
        <v>2.1317702607092635</v>
      </c>
      <c r="E18" s="18">
        <f t="shared" si="1"/>
        <v>1.9550504398153568</v>
      </c>
      <c r="F18" s="18">
        <f t="shared" si="1"/>
        <v>2.4944382578492941</v>
      </c>
      <c r="G18" s="18">
        <f t="shared" si="1"/>
        <v>3.4896672875473054</v>
      </c>
      <c r="H18" s="18">
        <f t="shared" si="1"/>
        <v>4.5018514709691031</v>
      </c>
      <c r="I18" s="18">
        <f t="shared" si="1"/>
        <v>2.5905812303633948</v>
      </c>
      <c r="J18" s="18">
        <f t="shared" si="1"/>
        <v>3.7416573867739413</v>
      </c>
      <c r="K18" s="18">
        <f t="shared" si="1"/>
        <v>2.6687491868330775</v>
      </c>
      <c r="L18" s="20">
        <f>AVERAGE(B18:G18)</f>
        <v>2.2217314970187019</v>
      </c>
      <c r="M18" s="29" t="s">
        <v>30</v>
      </c>
      <c r="N18" s="6"/>
      <c r="Q18" s="1">
        <v>16</v>
      </c>
      <c r="R18" s="14">
        <v>1</v>
      </c>
      <c r="S18" s="1">
        <v>2</v>
      </c>
      <c r="T18" s="1">
        <v>11</v>
      </c>
      <c r="U18" s="1"/>
    </row>
    <row r="19" spans="1:21" ht="16" x14ac:dyDescent="0.2">
      <c r="A19" s="21" t="s">
        <v>21</v>
      </c>
      <c r="B19" s="18">
        <f t="shared" ref="B19:K19" si="2">VAR(B5:B14)</f>
        <v>3.3333333333333335</v>
      </c>
      <c r="C19" s="18">
        <f t="shared" si="2"/>
        <v>2.0555555555555554</v>
      </c>
      <c r="D19" s="18">
        <f t="shared" si="2"/>
        <v>4.5444444444444416</v>
      </c>
      <c r="E19" s="18">
        <f t="shared" si="2"/>
        <v>3.8222222222222197</v>
      </c>
      <c r="F19" s="18">
        <f t="shared" si="2"/>
        <v>6.2222222222222223</v>
      </c>
      <c r="G19" s="18">
        <f t="shared" si="2"/>
        <v>12.177777777777768</v>
      </c>
      <c r="H19" s="18">
        <f t="shared" si="2"/>
        <v>20.266666666666676</v>
      </c>
      <c r="I19" s="18">
        <f t="shared" si="2"/>
        <v>6.711111111111121</v>
      </c>
      <c r="J19" s="18">
        <f t="shared" si="2"/>
        <v>14</v>
      </c>
      <c r="K19" s="18">
        <f t="shared" si="2"/>
        <v>7.122222222222212</v>
      </c>
      <c r="L19" s="20">
        <f>AVERAGE(B19:G19)</f>
        <v>5.3592592592592565</v>
      </c>
      <c r="M19" s="29" t="s">
        <v>30</v>
      </c>
      <c r="Q19" s="1">
        <v>17</v>
      </c>
      <c r="R19" s="14">
        <v>1</v>
      </c>
      <c r="S19" s="1">
        <v>2</v>
      </c>
      <c r="T19" s="1">
        <v>6</v>
      </c>
      <c r="U19" s="1"/>
    </row>
    <row r="20" spans="1:21" ht="16" x14ac:dyDescent="0.2">
      <c r="A20" s="21" t="s">
        <v>26</v>
      </c>
      <c r="B20" s="22">
        <f t="shared" ref="B20:G20" si="3">B18/SQRT(B16)</f>
        <v>0.57735026918962573</v>
      </c>
      <c r="C20" s="22">
        <f t="shared" si="3"/>
        <v>0.4533823502911814</v>
      </c>
      <c r="D20" s="22">
        <f t="shared" si="3"/>
        <v>0.67412494720522254</v>
      </c>
      <c r="E20" s="22">
        <f t="shared" si="3"/>
        <v>0.61824123303304668</v>
      </c>
      <c r="F20" s="22">
        <f t="shared" si="3"/>
        <v>0.78881063774661542</v>
      </c>
      <c r="G20" s="22">
        <f t="shared" si="3"/>
        <v>1.1035296904831227</v>
      </c>
      <c r="H20" s="22">
        <f t="shared" ref="H20:K20" si="4">H18/SQRT(H16)</f>
        <v>1.4236104336041751</v>
      </c>
      <c r="I20" s="22">
        <f t="shared" si="4"/>
        <v>0.8192137151629677</v>
      </c>
      <c r="J20" s="22">
        <f t="shared" si="4"/>
        <v>1.1832159566199232</v>
      </c>
      <c r="K20" s="22">
        <f t="shared" si="4"/>
        <v>0.84393259341147686</v>
      </c>
      <c r="M20" s="29"/>
      <c r="Q20" s="1">
        <v>18</v>
      </c>
      <c r="R20" s="14">
        <v>1</v>
      </c>
      <c r="S20" s="1">
        <v>2</v>
      </c>
      <c r="T20" s="1">
        <v>3</v>
      </c>
      <c r="U20" s="1"/>
    </row>
    <row r="21" spans="1:21" ht="17" x14ac:dyDescent="0.25">
      <c r="A21" s="24" t="s">
        <v>1</v>
      </c>
      <c r="B21" s="31">
        <f t="shared" ref="B21:K21" si="5">DEVSQ(B5:B14)</f>
        <v>30</v>
      </c>
      <c r="C21" s="31">
        <f t="shared" si="5"/>
        <v>18.5</v>
      </c>
      <c r="D21" s="31">
        <f t="shared" si="5"/>
        <v>40.9</v>
      </c>
      <c r="E21" s="31">
        <f t="shared" si="5"/>
        <v>34.4</v>
      </c>
      <c r="F21" s="31">
        <f t="shared" si="5"/>
        <v>56</v>
      </c>
      <c r="G21" s="31">
        <f t="shared" si="5"/>
        <v>109.6</v>
      </c>
      <c r="H21" s="31">
        <f t="shared" si="5"/>
        <v>182.39999999999998</v>
      </c>
      <c r="I21" s="31">
        <f t="shared" si="5"/>
        <v>60.400000000000006</v>
      </c>
      <c r="J21" s="31">
        <f t="shared" si="5"/>
        <v>126</v>
      </c>
      <c r="K21" s="31">
        <f t="shared" si="5"/>
        <v>64.100000000000009</v>
      </c>
      <c r="L21" s="32">
        <f>SUM(B21:G21)</f>
        <v>289.39999999999998</v>
      </c>
      <c r="M21" s="33" t="s">
        <v>49</v>
      </c>
      <c r="Q21" s="1">
        <v>19</v>
      </c>
      <c r="R21" s="14">
        <v>1</v>
      </c>
      <c r="S21" s="1">
        <v>2</v>
      </c>
      <c r="T21" s="1">
        <v>8</v>
      </c>
      <c r="U21" s="9"/>
    </row>
    <row r="22" spans="1:21" ht="16" x14ac:dyDescent="0.2">
      <c r="N22" s="29"/>
      <c r="Q22" s="1">
        <v>20</v>
      </c>
      <c r="R22" s="14">
        <v>1</v>
      </c>
      <c r="S22" s="1">
        <v>2</v>
      </c>
      <c r="T22" s="1">
        <v>7</v>
      </c>
      <c r="U22" s="10"/>
    </row>
    <row r="23" spans="1:21" ht="16" x14ac:dyDescent="0.2">
      <c r="A23" s="2" t="s">
        <v>40</v>
      </c>
      <c r="B23" s="143"/>
      <c r="C23" s="143"/>
      <c r="D23" s="143"/>
      <c r="E23" s="1"/>
      <c r="I23" s="2" t="s">
        <v>41</v>
      </c>
      <c r="J23" s="8"/>
      <c r="K23" s="8"/>
      <c r="L23" s="8"/>
      <c r="M23" s="1"/>
      <c r="Q23" s="1">
        <v>21</v>
      </c>
      <c r="R23" s="14">
        <v>1</v>
      </c>
      <c r="S23" s="1">
        <v>3</v>
      </c>
      <c r="T23" s="1">
        <v>11</v>
      </c>
      <c r="U23" s="10"/>
    </row>
    <row r="24" spans="1:21" ht="30" customHeight="1" x14ac:dyDescent="0.2">
      <c r="A24" s="60"/>
      <c r="B24" s="49" t="s">
        <v>25</v>
      </c>
      <c r="C24" s="49" t="s">
        <v>16</v>
      </c>
      <c r="D24" s="49" t="s">
        <v>17</v>
      </c>
      <c r="E24" s="49" t="s">
        <v>18</v>
      </c>
      <c r="F24" s="49" t="s">
        <v>61</v>
      </c>
      <c r="G24" s="50"/>
      <c r="I24" s="60"/>
      <c r="J24" s="49" t="s">
        <v>25</v>
      </c>
      <c r="K24" s="49" t="s">
        <v>16</v>
      </c>
      <c r="L24" s="49" t="s">
        <v>17</v>
      </c>
      <c r="M24" s="49" t="s">
        <v>18</v>
      </c>
      <c r="N24" s="49" t="s">
        <v>61</v>
      </c>
      <c r="O24" s="50"/>
      <c r="P24" s="7"/>
      <c r="Q24" s="1">
        <v>22</v>
      </c>
      <c r="R24" s="14">
        <v>1</v>
      </c>
      <c r="S24" s="1">
        <v>3</v>
      </c>
      <c r="T24" s="1">
        <v>13</v>
      </c>
      <c r="U24" s="10"/>
    </row>
    <row r="25" spans="1:21" ht="31.5" customHeight="1" x14ac:dyDescent="0.2">
      <c r="A25" s="51" t="s">
        <v>59</v>
      </c>
      <c r="B25" s="52">
        <f>B17</f>
        <v>7</v>
      </c>
      <c r="C25" s="52">
        <f>D17</f>
        <v>6.9</v>
      </c>
      <c r="D25" s="52">
        <f>F17</f>
        <v>11</v>
      </c>
      <c r="E25" s="52">
        <f>H17</f>
        <v>13.4</v>
      </c>
      <c r="F25" s="52">
        <f>J17</f>
        <v>12</v>
      </c>
      <c r="G25" s="53">
        <f>AVERAGE(B25:F25)</f>
        <v>10.059999999999999</v>
      </c>
      <c r="I25" s="51" t="s">
        <v>59</v>
      </c>
      <c r="J25" s="52">
        <f>B20</f>
        <v>0.57735026918962573</v>
      </c>
      <c r="K25" s="52">
        <f>D20</f>
        <v>0.67412494720522254</v>
      </c>
      <c r="L25" s="52">
        <f>F20</f>
        <v>0.78881063774661542</v>
      </c>
      <c r="M25" s="52">
        <f>H20</f>
        <v>1.4236104336041751</v>
      </c>
      <c r="N25" s="52">
        <f>J20</f>
        <v>1.1832159566199232</v>
      </c>
      <c r="O25" s="53">
        <f>AVERAGE(L25:N25)</f>
        <v>1.1318790093235711</v>
      </c>
      <c r="P25" s="73"/>
      <c r="Q25" s="1">
        <v>23</v>
      </c>
      <c r="R25" s="14">
        <v>1</v>
      </c>
      <c r="S25" s="1">
        <v>3</v>
      </c>
      <c r="T25" s="1">
        <v>8</v>
      </c>
      <c r="U25" s="1"/>
    </row>
    <row r="26" spans="1:21" ht="31.5" customHeight="1" x14ac:dyDescent="0.2">
      <c r="A26" s="54" t="s">
        <v>60</v>
      </c>
      <c r="B26" s="55">
        <f>C17</f>
        <v>6.5</v>
      </c>
      <c r="C26" s="52">
        <f>E17</f>
        <v>7.6</v>
      </c>
      <c r="D26" s="52">
        <f>G17</f>
        <v>14.8</v>
      </c>
      <c r="E26" s="52">
        <f>I17</f>
        <v>17.600000000000001</v>
      </c>
      <c r="F26" s="52">
        <f>K17</f>
        <v>19.3</v>
      </c>
      <c r="G26" s="53">
        <f>AVERAGE(B26:F26)</f>
        <v>13.16</v>
      </c>
      <c r="I26" s="54" t="s">
        <v>60</v>
      </c>
      <c r="J26" s="55">
        <f>C20</f>
        <v>0.4533823502911814</v>
      </c>
      <c r="K26" s="52">
        <f>E20</f>
        <v>0.61824123303304668</v>
      </c>
      <c r="L26" s="52">
        <f>G20</f>
        <v>1.1035296904831227</v>
      </c>
      <c r="M26" s="52">
        <f>I20</f>
        <v>0.8192137151629677</v>
      </c>
      <c r="N26" s="52">
        <f>K20</f>
        <v>0.84393259341147686</v>
      </c>
      <c r="O26" s="53">
        <f>AVERAGE(L26:N26)</f>
        <v>0.92222533301918908</v>
      </c>
      <c r="P26" s="73"/>
      <c r="Q26" s="1">
        <v>24</v>
      </c>
      <c r="R26" s="14">
        <v>1</v>
      </c>
      <c r="S26" s="1">
        <v>3</v>
      </c>
      <c r="T26" s="1">
        <v>6</v>
      </c>
      <c r="U26" s="1"/>
    </row>
    <row r="27" spans="1:21" ht="16" x14ac:dyDescent="0.2">
      <c r="A27" s="56"/>
      <c r="B27" s="58">
        <f>AVERAGE(B25:B26)</f>
        <v>6.75</v>
      </c>
      <c r="C27" s="59">
        <f t="shared" ref="C27:D27" si="6">AVERAGE(C25:C26)</f>
        <v>7.25</v>
      </c>
      <c r="D27" s="59">
        <f t="shared" si="6"/>
        <v>12.9</v>
      </c>
      <c r="E27" s="59">
        <f t="shared" ref="E27:F27" si="7">AVERAGE(E25:E26)</f>
        <v>15.5</v>
      </c>
      <c r="F27" s="59">
        <f t="shared" si="7"/>
        <v>15.65</v>
      </c>
      <c r="G27" s="57"/>
      <c r="I27" s="56"/>
      <c r="J27" s="58">
        <f>AVERAGE(J25:J26)</f>
        <v>0.51536630974040354</v>
      </c>
      <c r="K27" s="59">
        <f t="shared" ref="K27:L27" si="8">AVERAGE(K25:K26)</f>
        <v>0.64618309011913455</v>
      </c>
      <c r="L27" s="59">
        <f t="shared" si="8"/>
        <v>0.94617016411486898</v>
      </c>
      <c r="M27" s="59">
        <f t="shared" ref="M27:N27" si="9">AVERAGE(M25:M26)</f>
        <v>1.1214120743835714</v>
      </c>
      <c r="N27" s="59">
        <f t="shared" si="9"/>
        <v>1.0135742750157</v>
      </c>
      <c r="O27" s="57"/>
      <c r="P27" s="74"/>
      <c r="Q27" s="1">
        <v>25</v>
      </c>
      <c r="R27" s="14">
        <v>1</v>
      </c>
      <c r="S27" s="1">
        <v>3</v>
      </c>
      <c r="T27" s="1">
        <v>14</v>
      </c>
      <c r="U27" s="1"/>
    </row>
    <row r="28" spans="1:21" ht="16" x14ac:dyDescent="0.2">
      <c r="N28" s="29"/>
      <c r="Q28" s="1">
        <v>26</v>
      </c>
      <c r="R28" s="14">
        <v>1</v>
      </c>
      <c r="S28" s="1">
        <v>3</v>
      </c>
      <c r="T28" s="1">
        <v>11</v>
      </c>
      <c r="U28" s="1"/>
    </row>
    <row r="29" spans="1:21" ht="16" x14ac:dyDescent="0.2">
      <c r="C29" s="62" t="s">
        <v>0</v>
      </c>
      <c r="N29" s="29"/>
      <c r="Q29" s="1">
        <v>27</v>
      </c>
      <c r="R29" s="14">
        <v>1</v>
      </c>
      <c r="S29" s="1">
        <v>3</v>
      </c>
      <c r="T29" s="1">
        <v>13</v>
      </c>
      <c r="U29" s="1"/>
    </row>
    <row r="30" spans="1:21" ht="17" x14ac:dyDescent="0.25">
      <c r="A30" s="44" t="s">
        <v>35</v>
      </c>
      <c r="B30" s="47">
        <f>DEVSQ(B5:K14)</f>
        <v>2667.7900000000004</v>
      </c>
      <c r="N30" s="29"/>
      <c r="Q30" s="1">
        <v>28</v>
      </c>
      <c r="R30" s="14">
        <v>1</v>
      </c>
      <c r="S30" s="1">
        <v>3</v>
      </c>
      <c r="T30" s="1">
        <v>13</v>
      </c>
      <c r="U30" s="1"/>
    </row>
    <row r="31" spans="1:21" ht="17" x14ac:dyDescent="0.25">
      <c r="A31" s="44" t="s">
        <v>43</v>
      </c>
      <c r="B31" s="61">
        <f>E31*DEVSQ(B25:F26)</f>
        <v>1945.4900000000007</v>
      </c>
      <c r="D31" s="48" t="s">
        <v>33</v>
      </c>
      <c r="E31" s="1">
        <v>10</v>
      </c>
      <c r="N31" s="29"/>
      <c r="Q31" s="1">
        <v>29</v>
      </c>
      <c r="R31" s="14">
        <v>1</v>
      </c>
      <c r="S31" s="1">
        <v>3</v>
      </c>
      <c r="T31" s="1">
        <v>10</v>
      </c>
      <c r="U31" s="1"/>
    </row>
    <row r="32" spans="1:21" ht="17" x14ac:dyDescent="0.25">
      <c r="A32" s="44" t="s">
        <v>42</v>
      </c>
      <c r="B32" s="61">
        <f>B30-B31</f>
        <v>722.29999999999973</v>
      </c>
      <c r="N32" s="29"/>
      <c r="Q32" s="1">
        <v>30</v>
      </c>
      <c r="R32" s="14">
        <v>1</v>
      </c>
      <c r="S32" s="1">
        <v>3</v>
      </c>
      <c r="T32" s="1">
        <v>11</v>
      </c>
      <c r="U32" s="1"/>
    </row>
    <row r="33" spans="1:21" ht="17" x14ac:dyDescent="0.25">
      <c r="A33" s="44" t="s">
        <v>37</v>
      </c>
      <c r="B33" s="61">
        <f>E34*E31*DEVSQ(G25:G26)</f>
        <v>240.2500000000002</v>
      </c>
      <c r="D33" s="48" t="s">
        <v>38</v>
      </c>
      <c r="E33" s="1">
        <v>2</v>
      </c>
      <c r="N33" s="29"/>
      <c r="Q33" s="1">
        <v>31</v>
      </c>
      <c r="R33" s="14">
        <v>1</v>
      </c>
      <c r="S33" s="1">
        <v>4</v>
      </c>
      <c r="T33" s="1">
        <v>12</v>
      </c>
      <c r="U33" s="1"/>
    </row>
    <row r="34" spans="1:21" ht="17" x14ac:dyDescent="0.25">
      <c r="A34" s="44" t="s">
        <v>36</v>
      </c>
      <c r="B34" s="61">
        <f>E33*E31*DEVSQ(B27:F27)</f>
        <v>1514.94</v>
      </c>
      <c r="D34" s="48" t="s">
        <v>39</v>
      </c>
      <c r="E34" s="1">
        <v>5</v>
      </c>
      <c r="N34" s="29"/>
      <c r="Q34" s="1">
        <v>32</v>
      </c>
      <c r="R34" s="14">
        <v>1</v>
      </c>
      <c r="S34" s="1">
        <v>4</v>
      </c>
      <c r="T34" s="1">
        <v>11</v>
      </c>
      <c r="U34" s="1"/>
    </row>
    <row r="35" spans="1:21" ht="17" x14ac:dyDescent="0.25">
      <c r="A35" s="44" t="s">
        <v>44</v>
      </c>
      <c r="B35" s="61">
        <f>B31-B33-B34</f>
        <v>190.30000000000041</v>
      </c>
      <c r="N35" s="29"/>
      <c r="Q35" s="1">
        <v>33</v>
      </c>
      <c r="R35" s="14">
        <v>1</v>
      </c>
      <c r="S35" s="1">
        <v>4</v>
      </c>
      <c r="T35" s="1">
        <v>16</v>
      </c>
      <c r="U35" s="1"/>
    </row>
    <row r="36" spans="1:21" ht="16" x14ac:dyDescent="0.2">
      <c r="N36" s="29"/>
      <c r="Q36" s="1">
        <v>34</v>
      </c>
      <c r="R36" s="14">
        <v>1</v>
      </c>
      <c r="S36" s="1">
        <v>4</v>
      </c>
      <c r="T36" s="1">
        <v>11</v>
      </c>
      <c r="U36" s="1"/>
    </row>
    <row r="37" spans="1:21" ht="18" x14ac:dyDescent="0.25">
      <c r="A37" s="26"/>
      <c r="B37" s="27" t="s">
        <v>1</v>
      </c>
      <c r="C37" s="27" t="s">
        <v>0</v>
      </c>
      <c r="D37" s="27" t="s">
        <v>2</v>
      </c>
      <c r="E37" s="27" t="s">
        <v>3</v>
      </c>
      <c r="F37" s="68" t="s">
        <v>28</v>
      </c>
      <c r="G37" s="28" t="s">
        <v>4</v>
      </c>
      <c r="H37" s="28" t="s">
        <v>8</v>
      </c>
      <c r="I37" s="28" t="s">
        <v>48</v>
      </c>
      <c r="J37" s="28" t="s">
        <v>9</v>
      </c>
      <c r="N37" s="29"/>
      <c r="Q37" s="1">
        <v>35</v>
      </c>
      <c r="R37" s="14">
        <v>1</v>
      </c>
      <c r="S37" s="1">
        <v>4</v>
      </c>
      <c r="T37" s="1">
        <v>9</v>
      </c>
      <c r="U37" s="1"/>
    </row>
    <row r="38" spans="1:21" ht="16" x14ac:dyDescent="0.2">
      <c r="A38" s="78" t="s">
        <v>68</v>
      </c>
      <c r="B38" s="45"/>
      <c r="C38" s="64"/>
      <c r="D38" s="45"/>
      <c r="E38" s="65"/>
      <c r="F38" s="69"/>
      <c r="G38" s="65"/>
      <c r="H38" s="13"/>
      <c r="I38" s="13"/>
      <c r="J38" s="13"/>
      <c r="N38" s="29"/>
      <c r="Q38" s="1">
        <v>36</v>
      </c>
      <c r="R38" s="14">
        <v>1</v>
      </c>
      <c r="S38" s="1">
        <v>4</v>
      </c>
      <c r="T38" s="1">
        <v>23</v>
      </c>
      <c r="U38" s="1"/>
    </row>
    <row r="39" spans="1:21" ht="16" x14ac:dyDescent="0.2">
      <c r="A39" s="78" t="s">
        <v>67</v>
      </c>
      <c r="B39" s="45"/>
      <c r="C39" s="64"/>
      <c r="D39" s="45"/>
      <c r="E39" s="65"/>
      <c r="F39" s="69"/>
      <c r="G39" s="65"/>
      <c r="H39" s="13"/>
      <c r="I39" s="13"/>
      <c r="J39" s="13"/>
      <c r="N39" s="29"/>
      <c r="Q39" s="1">
        <v>37</v>
      </c>
      <c r="R39" s="14">
        <v>1</v>
      </c>
      <c r="S39" s="1">
        <v>4</v>
      </c>
      <c r="T39" s="1">
        <v>12</v>
      </c>
      <c r="U39" s="1"/>
    </row>
    <row r="40" spans="1:21" ht="16" x14ac:dyDescent="0.2">
      <c r="A40" s="34" t="s">
        <v>45</v>
      </c>
      <c r="B40" s="63"/>
      <c r="C40" s="46"/>
      <c r="D40" s="63"/>
      <c r="E40" s="65"/>
      <c r="F40" s="69"/>
      <c r="G40" s="65"/>
      <c r="H40" s="13"/>
      <c r="I40" s="13"/>
      <c r="J40" s="13"/>
      <c r="K40" s="35"/>
      <c r="L40" s="35"/>
      <c r="M40" s="35"/>
      <c r="N40" s="29"/>
      <c r="Q40" s="1">
        <v>38</v>
      </c>
      <c r="R40" s="14">
        <v>1</v>
      </c>
      <c r="S40" s="1">
        <v>4</v>
      </c>
      <c r="T40" s="1">
        <v>10</v>
      </c>
      <c r="U40" s="1"/>
    </row>
    <row r="41" spans="1:21" ht="16" x14ac:dyDescent="0.2">
      <c r="A41" s="24" t="s">
        <v>24</v>
      </c>
      <c r="B41" s="25"/>
      <c r="C41" s="19"/>
      <c r="D41" s="66"/>
      <c r="E41" s="67"/>
      <c r="F41" s="4"/>
      <c r="G41" s="4"/>
      <c r="H41" s="70"/>
      <c r="I41" s="70"/>
      <c r="J41" s="70"/>
      <c r="K41" s="35"/>
      <c r="L41" s="35"/>
      <c r="M41" s="35"/>
      <c r="N41" s="29"/>
      <c r="Q41" s="1">
        <v>39</v>
      </c>
      <c r="R41" s="14">
        <v>1</v>
      </c>
      <c r="S41" s="1">
        <v>4</v>
      </c>
      <c r="T41" s="1">
        <v>19</v>
      </c>
      <c r="U41" s="1"/>
    </row>
    <row r="42" spans="1:21" ht="16" x14ac:dyDescent="0.2">
      <c r="A42" s="21" t="s">
        <v>23</v>
      </c>
      <c r="B42" s="3"/>
      <c r="C42" s="1"/>
      <c r="D42" s="23"/>
      <c r="Q42" s="1">
        <v>40</v>
      </c>
      <c r="R42" s="14">
        <v>1</v>
      </c>
      <c r="S42" s="1">
        <v>4</v>
      </c>
      <c r="T42" s="1">
        <v>11</v>
      </c>
      <c r="U42" s="1"/>
    </row>
    <row r="43" spans="1:21" ht="16" x14ac:dyDescent="0.2">
      <c r="I43" s="30"/>
      <c r="J43" s="30"/>
      <c r="K43" s="30"/>
      <c r="L43" s="30"/>
      <c r="M43" s="30"/>
      <c r="N43" s="30"/>
      <c r="Q43" s="1">
        <v>41</v>
      </c>
      <c r="R43" s="14">
        <v>1</v>
      </c>
      <c r="S43" s="1">
        <v>5</v>
      </c>
      <c r="T43" s="1">
        <v>10</v>
      </c>
      <c r="U43" s="1"/>
    </row>
    <row r="44" spans="1:21" ht="16" x14ac:dyDescent="0.2">
      <c r="G44" s="18"/>
      <c r="I44" s="13"/>
      <c r="J44" s="13"/>
      <c r="K44" s="13"/>
      <c r="L44" s="13"/>
      <c r="M44" s="13"/>
      <c r="N44" s="3"/>
      <c r="Q44" s="1">
        <v>42</v>
      </c>
      <c r="R44" s="14">
        <v>1</v>
      </c>
      <c r="S44" s="1">
        <v>5</v>
      </c>
      <c r="T44" s="1">
        <v>19</v>
      </c>
      <c r="U44" s="1"/>
    </row>
    <row r="45" spans="1:21" ht="16" x14ac:dyDescent="0.2">
      <c r="I45" s="37"/>
      <c r="J45" s="37"/>
      <c r="K45" s="37"/>
      <c r="L45" s="37"/>
      <c r="M45" s="37"/>
      <c r="N45" s="6"/>
      <c r="Q45" s="1">
        <v>43</v>
      </c>
      <c r="R45" s="14">
        <v>1</v>
      </c>
      <c r="S45" s="1">
        <v>5</v>
      </c>
      <c r="T45" s="1">
        <v>14</v>
      </c>
      <c r="U45" s="1"/>
    </row>
    <row r="46" spans="1:21" ht="16" x14ac:dyDescent="0.2">
      <c r="Q46" s="1">
        <v>44</v>
      </c>
      <c r="R46" s="14">
        <v>1</v>
      </c>
      <c r="S46" s="1">
        <v>5</v>
      </c>
      <c r="T46" s="1">
        <v>5</v>
      </c>
      <c r="U46" s="1"/>
    </row>
    <row r="47" spans="1:21" ht="16" x14ac:dyDescent="0.2">
      <c r="Q47" s="1">
        <v>45</v>
      </c>
      <c r="R47" s="14">
        <v>1</v>
      </c>
      <c r="S47" s="1">
        <v>5</v>
      </c>
      <c r="T47" s="1">
        <v>10</v>
      </c>
      <c r="U47" s="1"/>
    </row>
    <row r="48" spans="1:21" ht="16" x14ac:dyDescent="0.2">
      <c r="Q48" s="1">
        <v>46</v>
      </c>
      <c r="R48" s="14">
        <v>1</v>
      </c>
      <c r="S48" s="1">
        <v>5</v>
      </c>
      <c r="T48" s="1">
        <v>11</v>
      </c>
      <c r="U48" s="1"/>
    </row>
    <row r="49" spans="17:21" ht="16" x14ac:dyDescent="0.2">
      <c r="Q49" s="1">
        <v>47</v>
      </c>
      <c r="R49" s="14">
        <v>1</v>
      </c>
      <c r="S49" s="1">
        <v>5</v>
      </c>
      <c r="T49" s="1">
        <v>14</v>
      </c>
      <c r="U49" s="1"/>
    </row>
    <row r="50" spans="17:21" ht="16" x14ac:dyDescent="0.2">
      <c r="Q50" s="1">
        <v>48</v>
      </c>
      <c r="R50" s="14">
        <v>1</v>
      </c>
      <c r="S50" s="1">
        <v>5</v>
      </c>
      <c r="T50" s="1">
        <v>15</v>
      </c>
      <c r="U50" s="1"/>
    </row>
    <row r="51" spans="17:21" ht="16" x14ac:dyDescent="0.2">
      <c r="Q51" s="1">
        <v>49</v>
      </c>
      <c r="R51" s="14">
        <v>1</v>
      </c>
      <c r="S51" s="1">
        <v>5</v>
      </c>
      <c r="T51" s="1">
        <v>11</v>
      </c>
      <c r="U51" s="1"/>
    </row>
    <row r="52" spans="17:21" ht="16" x14ac:dyDescent="0.2">
      <c r="Q52" s="1">
        <v>50</v>
      </c>
      <c r="R52" s="14">
        <v>1</v>
      </c>
      <c r="S52" s="1">
        <v>5</v>
      </c>
      <c r="T52" s="1">
        <v>11</v>
      </c>
      <c r="U52" s="1"/>
    </row>
    <row r="53" spans="17:21" ht="16" x14ac:dyDescent="0.2">
      <c r="Q53" s="1">
        <v>51</v>
      </c>
      <c r="R53" s="14">
        <v>2</v>
      </c>
      <c r="S53" s="1">
        <v>1</v>
      </c>
      <c r="T53" s="1">
        <v>8</v>
      </c>
      <c r="U53" s="1"/>
    </row>
    <row r="54" spans="17:21" ht="16" x14ac:dyDescent="0.2">
      <c r="Q54" s="1">
        <v>52</v>
      </c>
      <c r="R54" s="14">
        <v>2</v>
      </c>
      <c r="S54" s="1">
        <v>1</v>
      </c>
      <c r="T54" s="1">
        <v>6</v>
      </c>
      <c r="U54" s="1"/>
    </row>
    <row r="55" spans="17:21" ht="16" x14ac:dyDescent="0.2">
      <c r="Q55" s="1">
        <v>53</v>
      </c>
      <c r="R55" s="14">
        <v>2</v>
      </c>
      <c r="S55" s="1">
        <v>1</v>
      </c>
      <c r="T55" s="1">
        <v>4</v>
      </c>
      <c r="U55" s="1"/>
    </row>
    <row r="56" spans="17:21" ht="16" x14ac:dyDescent="0.2">
      <c r="Q56" s="1">
        <v>54</v>
      </c>
      <c r="R56" s="14">
        <v>2</v>
      </c>
      <c r="S56" s="1">
        <v>1</v>
      </c>
      <c r="T56" s="1">
        <v>6</v>
      </c>
      <c r="U56" s="1"/>
    </row>
    <row r="57" spans="17:21" ht="16" x14ac:dyDescent="0.2">
      <c r="Q57" s="1">
        <v>55</v>
      </c>
      <c r="R57" s="14">
        <v>2</v>
      </c>
      <c r="S57" s="1">
        <v>1</v>
      </c>
      <c r="T57" s="1">
        <v>7</v>
      </c>
      <c r="U57" s="1"/>
    </row>
    <row r="58" spans="17:21" ht="16" x14ac:dyDescent="0.2">
      <c r="Q58" s="1">
        <v>56</v>
      </c>
      <c r="R58" s="14">
        <v>2</v>
      </c>
      <c r="S58" s="1">
        <v>1</v>
      </c>
      <c r="T58" s="1">
        <v>6</v>
      </c>
      <c r="U58" s="1"/>
    </row>
    <row r="59" spans="17:21" ht="16" x14ac:dyDescent="0.2">
      <c r="Q59" s="1">
        <v>57</v>
      </c>
      <c r="R59" s="14">
        <v>2</v>
      </c>
      <c r="S59" s="1">
        <v>1</v>
      </c>
      <c r="T59" s="1">
        <v>5</v>
      </c>
      <c r="U59" s="1"/>
    </row>
    <row r="60" spans="17:21" ht="16" x14ac:dyDescent="0.2">
      <c r="Q60" s="1">
        <v>58</v>
      </c>
      <c r="R60" s="14">
        <v>2</v>
      </c>
      <c r="S60" s="1">
        <v>1</v>
      </c>
      <c r="T60" s="1">
        <v>7</v>
      </c>
      <c r="U60" s="1"/>
    </row>
    <row r="61" spans="17:21" ht="16" x14ac:dyDescent="0.2">
      <c r="Q61" s="1">
        <v>59</v>
      </c>
      <c r="R61" s="14">
        <v>2</v>
      </c>
      <c r="S61" s="1">
        <v>1</v>
      </c>
      <c r="T61" s="1">
        <v>9</v>
      </c>
      <c r="U61" s="1"/>
    </row>
    <row r="62" spans="17:21" ht="16" x14ac:dyDescent="0.2">
      <c r="Q62" s="1">
        <v>60</v>
      </c>
      <c r="R62" s="14">
        <v>2</v>
      </c>
      <c r="S62" s="1">
        <v>1</v>
      </c>
      <c r="T62" s="1">
        <v>7</v>
      </c>
      <c r="U62" s="1"/>
    </row>
    <row r="63" spans="17:21" ht="16" x14ac:dyDescent="0.2">
      <c r="Q63" s="1">
        <v>61</v>
      </c>
      <c r="R63" s="14">
        <v>2</v>
      </c>
      <c r="S63" s="1">
        <v>2</v>
      </c>
      <c r="T63" s="1">
        <v>10</v>
      </c>
    </row>
    <row r="64" spans="17:21" ht="16" x14ac:dyDescent="0.2">
      <c r="Q64" s="1">
        <v>62</v>
      </c>
      <c r="R64" s="14">
        <v>2</v>
      </c>
      <c r="S64" s="1">
        <v>2</v>
      </c>
      <c r="T64" s="1">
        <v>7</v>
      </c>
    </row>
    <row r="65" spans="17:20" ht="16" x14ac:dyDescent="0.2">
      <c r="Q65" s="1">
        <v>63</v>
      </c>
      <c r="R65" s="14">
        <v>2</v>
      </c>
      <c r="S65" s="1">
        <v>2</v>
      </c>
      <c r="T65" s="1">
        <v>8</v>
      </c>
    </row>
    <row r="66" spans="17:20" ht="16" x14ac:dyDescent="0.2">
      <c r="Q66" s="1">
        <v>64</v>
      </c>
      <c r="R66" s="14">
        <v>2</v>
      </c>
      <c r="S66" s="1">
        <v>2</v>
      </c>
      <c r="T66" s="1">
        <v>10</v>
      </c>
    </row>
    <row r="67" spans="17:20" ht="16" x14ac:dyDescent="0.2">
      <c r="Q67" s="1">
        <v>65</v>
      </c>
      <c r="R67" s="14">
        <v>2</v>
      </c>
      <c r="S67" s="1">
        <v>2</v>
      </c>
      <c r="T67" s="1">
        <v>4</v>
      </c>
    </row>
    <row r="68" spans="17:20" ht="16" x14ac:dyDescent="0.2">
      <c r="Q68" s="1">
        <v>66</v>
      </c>
      <c r="R68" s="14">
        <v>2</v>
      </c>
      <c r="S68" s="1">
        <v>2</v>
      </c>
      <c r="T68" s="1">
        <v>7</v>
      </c>
    </row>
    <row r="69" spans="17:20" ht="16" x14ac:dyDescent="0.2">
      <c r="Q69" s="1">
        <v>67</v>
      </c>
      <c r="R69" s="14">
        <v>2</v>
      </c>
      <c r="S69" s="1">
        <v>2</v>
      </c>
      <c r="T69" s="1">
        <v>10</v>
      </c>
    </row>
    <row r="70" spans="17:20" ht="16" x14ac:dyDescent="0.2">
      <c r="Q70" s="1">
        <v>68</v>
      </c>
      <c r="R70" s="14">
        <v>2</v>
      </c>
      <c r="S70" s="1">
        <v>2</v>
      </c>
      <c r="T70" s="1">
        <v>6</v>
      </c>
    </row>
    <row r="71" spans="17:20" ht="16" x14ac:dyDescent="0.2">
      <c r="Q71" s="1">
        <v>69</v>
      </c>
      <c r="R71" s="14">
        <v>2</v>
      </c>
      <c r="S71" s="1">
        <v>2</v>
      </c>
      <c r="T71" s="1">
        <v>7</v>
      </c>
    </row>
    <row r="72" spans="17:20" ht="16" x14ac:dyDescent="0.2">
      <c r="Q72" s="1">
        <v>70</v>
      </c>
      <c r="R72" s="14">
        <v>2</v>
      </c>
      <c r="S72" s="1">
        <v>2</v>
      </c>
      <c r="T72" s="1">
        <v>7</v>
      </c>
    </row>
    <row r="73" spans="17:20" ht="16" x14ac:dyDescent="0.2">
      <c r="Q73" s="1">
        <v>71</v>
      </c>
      <c r="R73" s="14">
        <v>2</v>
      </c>
      <c r="S73" s="1">
        <v>3</v>
      </c>
      <c r="T73" s="1">
        <v>14</v>
      </c>
    </row>
    <row r="74" spans="17:20" ht="16" x14ac:dyDescent="0.2">
      <c r="Q74" s="1">
        <v>72</v>
      </c>
      <c r="R74" s="14">
        <v>2</v>
      </c>
      <c r="S74" s="1">
        <v>3</v>
      </c>
      <c r="T74" s="1">
        <v>11</v>
      </c>
    </row>
    <row r="75" spans="17:20" ht="16" x14ac:dyDescent="0.2">
      <c r="Q75" s="1">
        <v>73</v>
      </c>
      <c r="R75" s="14">
        <v>2</v>
      </c>
      <c r="S75" s="1">
        <v>3</v>
      </c>
      <c r="T75" s="1">
        <v>18</v>
      </c>
    </row>
    <row r="76" spans="17:20" ht="16" x14ac:dyDescent="0.2">
      <c r="Q76" s="1">
        <v>74</v>
      </c>
      <c r="R76" s="14">
        <v>2</v>
      </c>
      <c r="S76" s="1">
        <v>3</v>
      </c>
      <c r="T76" s="1">
        <v>14</v>
      </c>
    </row>
    <row r="77" spans="17:20" ht="16" x14ac:dyDescent="0.2">
      <c r="Q77" s="1">
        <v>75</v>
      </c>
      <c r="R77" s="14">
        <v>2</v>
      </c>
      <c r="S77" s="1">
        <v>3</v>
      </c>
      <c r="T77" s="1">
        <v>13</v>
      </c>
    </row>
    <row r="78" spans="17:20" ht="16" x14ac:dyDescent="0.2">
      <c r="Q78" s="1">
        <v>76</v>
      </c>
      <c r="R78" s="14">
        <v>2</v>
      </c>
      <c r="S78" s="1">
        <v>3</v>
      </c>
      <c r="T78" s="1">
        <v>22</v>
      </c>
    </row>
    <row r="79" spans="17:20" ht="16" x14ac:dyDescent="0.2">
      <c r="Q79" s="1">
        <v>77</v>
      </c>
      <c r="R79" s="14">
        <v>2</v>
      </c>
      <c r="S79" s="1">
        <v>3</v>
      </c>
      <c r="T79" s="1">
        <v>17</v>
      </c>
    </row>
    <row r="80" spans="17:20" ht="16" x14ac:dyDescent="0.2">
      <c r="Q80" s="1">
        <v>78</v>
      </c>
      <c r="R80" s="14">
        <v>2</v>
      </c>
      <c r="S80" s="1">
        <v>3</v>
      </c>
      <c r="T80" s="1">
        <v>16</v>
      </c>
    </row>
    <row r="81" spans="17:20" ht="16" x14ac:dyDescent="0.2">
      <c r="Q81" s="1">
        <v>79</v>
      </c>
      <c r="R81" s="14">
        <v>2</v>
      </c>
      <c r="S81" s="1">
        <v>3</v>
      </c>
      <c r="T81" s="1">
        <v>12</v>
      </c>
    </row>
    <row r="82" spans="17:20" ht="16" x14ac:dyDescent="0.2">
      <c r="Q82" s="1">
        <v>80</v>
      </c>
      <c r="R82" s="14">
        <v>2</v>
      </c>
      <c r="S82" s="1">
        <v>3</v>
      </c>
      <c r="T82" s="1">
        <v>11</v>
      </c>
    </row>
    <row r="83" spans="17:20" ht="16" x14ac:dyDescent="0.2">
      <c r="Q83" s="1">
        <v>81</v>
      </c>
      <c r="R83" s="14">
        <v>2</v>
      </c>
      <c r="S83" s="1">
        <v>4</v>
      </c>
      <c r="T83" s="1">
        <v>20</v>
      </c>
    </row>
    <row r="84" spans="17:20" ht="16" x14ac:dyDescent="0.2">
      <c r="Q84" s="1">
        <v>82</v>
      </c>
      <c r="R84" s="14">
        <v>2</v>
      </c>
      <c r="S84" s="1">
        <v>4</v>
      </c>
      <c r="T84" s="1">
        <v>16</v>
      </c>
    </row>
    <row r="85" spans="17:20" ht="16" x14ac:dyDescent="0.2">
      <c r="Q85" s="1">
        <v>83</v>
      </c>
      <c r="R85" s="14">
        <v>2</v>
      </c>
      <c r="S85" s="1">
        <v>4</v>
      </c>
      <c r="T85" s="1">
        <v>16</v>
      </c>
    </row>
    <row r="86" spans="17:20" ht="16" x14ac:dyDescent="0.2">
      <c r="Q86" s="1">
        <v>84</v>
      </c>
      <c r="R86" s="14">
        <v>2</v>
      </c>
      <c r="S86" s="1">
        <v>4</v>
      </c>
      <c r="T86" s="1">
        <v>15</v>
      </c>
    </row>
    <row r="87" spans="17:20" ht="16" x14ac:dyDescent="0.2">
      <c r="Q87" s="1">
        <v>85</v>
      </c>
      <c r="R87" s="14">
        <v>2</v>
      </c>
      <c r="S87" s="1">
        <v>4</v>
      </c>
      <c r="T87" s="1">
        <v>18</v>
      </c>
    </row>
    <row r="88" spans="17:20" ht="16" x14ac:dyDescent="0.2">
      <c r="Q88" s="1">
        <v>86</v>
      </c>
      <c r="R88" s="14">
        <v>2</v>
      </c>
      <c r="S88" s="1">
        <v>4</v>
      </c>
      <c r="T88" s="1">
        <v>16</v>
      </c>
    </row>
    <row r="89" spans="17:20" ht="16" x14ac:dyDescent="0.2">
      <c r="Q89" s="1">
        <v>87</v>
      </c>
      <c r="R89" s="14">
        <v>2</v>
      </c>
      <c r="S89" s="1">
        <v>4</v>
      </c>
      <c r="T89" s="1">
        <v>20</v>
      </c>
    </row>
    <row r="90" spans="17:20" ht="16" x14ac:dyDescent="0.2">
      <c r="Q90" s="1">
        <v>88</v>
      </c>
      <c r="R90" s="14">
        <v>2</v>
      </c>
      <c r="S90" s="1">
        <v>4</v>
      </c>
      <c r="T90" s="1">
        <v>22</v>
      </c>
    </row>
    <row r="91" spans="17:20" ht="16" x14ac:dyDescent="0.2">
      <c r="Q91" s="1">
        <v>89</v>
      </c>
      <c r="R91" s="14">
        <v>2</v>
      </c>
      <c r="S91" s="1">
        <v>4</v>
      </c>
      <c r="T91" s="1">
        <v>14</v>
      </c>
    </row>
    <row r="92" spans="17:20" ht="16" x14ac:dyDescent="0.2">
      <c r="Q92" s="1">
        <v>90</v>
      </c>
      <c r="R92" s="14">
        <v>2</v>
      </c>
      <c r="S92" s="1">
        <v>4</v>
      </c>
      <c r="T92" s="1">
        <v>19</v>
      </c>
    </row>
    <row r="93" spans="17:20" ht="16" x14ac:dyDescent="0.2">
      <c r="Q93" s="1">
        <v>91</v>
      </c>
      <c r="R93" s="14">
        <v>2</v>
      </c>
      <c r="S93" s="1">
        <v>5</v>
      </c>
      <c r="T93" s="1">
        <v>21</v>
      </c>
    </row>
    <row r="94" spans="17:20" ht="16" x14ac:dyDescent="0.2">
      <c r="Q94" s="1">
        <v>92</v>
      </c>
      <c r="R94" s="14">
        <v>2</v>
      </c>
      <c r="S94" s="1">
        <v>5</v>
      </c>
      <c r="T94" s="1">
        <v>19</v>
      </c>
    </row>
    <row r="95" spans="17:20" ht="16" x14ac:dyDescent="0.2">
      <c r="Q95" s="1">
        <v>93</v>
      </c>
      <c r="R95" s="14">
        <v>2</v>
      </c>
      <c r="S95" s="1">
        <v>5</v>
      </c>
      <c r="T95" s="1">
        <v>17</v>
      </c>
    </row>
    <row r="96" spans="17:20" ht="16" x14ac:dyDescent="0.2">
      <c r="Q96" s="1">
        <v>94</v>
      </c>
      <c r="R96" s="14">
        <v>2</v>
      </c>
      <c r="S96" s="1">
        <v>5</v>
      </c>
      <c r="T96" s="1">
        <v>15</v>
      </c>
    </row>
    <row r="97" spans="17:20" ht="16" x14ac:dyDescent="0.2">
      <c r="Q97" s="1">
        <v>95</v>
      </c>
      <c r="R97" s="14">
        <v>2</v>
      </c>
      <c r="S97" s="1">
        <v>5</v>
      </c>
      <c r="T97" s="1">
        <v>22</v>
      </c>
    </row>
    <row r="98" spans="17:20" ht="16" x14ac:dyDescent="0.2">
      <c r="Q98" s="1">
        <v>96</v>
      </c>
      <c r="R98" s="14">
        <v>2</v>
      </c>
      <c r="S98" s="1">
        <v>5</v>
      </c>
      <c r="T98" s="1">
        <v>16</v>
      </c>
    </row>
    <row r="99" spans="17:20" ht="16" x14ac:dyDescent="0.2">
      <c r="Q99" s="1">
        <v>97</v>
      </c>
      <c r="R99" s="14">
        <v>2</v>
      </c>
      <c r="S99" s="1">
        <v>5</v>
      </c>
      <c r="T99" s="1">
        <v>22</v>
      </c>
    </row>
    <row r="100" spans="17:20" ht="16" x14ac:dyDescent="0.2">
      <c r="Q100" s="1">
        <v>98</v>
      </c>
      <c r="R100" s="14">
        <v>2</v>
      </c>
      <c r="S100" s="1">
        <v>5</v>
      </c>
      <c r="T100" s="1">
        <v>22</v>
      </c>
    </row>
    <row r="101" spans="17:20" ht="16" x14ac:dyDescent="0.2">
      <c r="Q101" s="1">
        <v>99</v>
      </c>
      <c r="R101" s="14">
        <v>2</v>
      </c>
      <c r="S101" s="1">
        <v>5</v>
      </c>
      <c r="T101" s="1">
        <v>18</v>
      </c>
    </row>
    <row r="102" spans="17:20" ht="16" x14ac:dyDescent="0.25">
      <c r="Q102" s="1">
        <v>100</v>
      </c>
      <c r="R102" s="75">
        <v>2</v>
      </c>
      <c r="S102" s="1">
        <v>5</v>
      </c>
      <c r="T102" s="1">
        <v>21</v>
      </c>
    </row>
  </sheetData>
  <mergeCells count="7">
    <mergeCell ref="B23:D23"/>
    <mergeCell ref="H3:I3"/>
    <mergeCell ref="J3:K3"/>
    <mergeCell ref="B2:G2"/>
    <mergeCell ref="B3:C3"/>
    <mergeCell ref="D3:E3"/>
    <mergeCell ref="F3:G3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8"/>
  <sheetViews>
    <sheetView zoomScale="85" zoomScaleNormal="85" zoomScalePageLayoutView="85" workbookViewId="0">
      <selection activeCell="O2" sqref="O2"/>
    </sheetView>
  </sheetViews>
  <sheetFormatPr baseColWidth="10" defaultColWidth="8.83203125" defaultRowHeight="15" x14ac:dyDescent="0.2"/>
  <cols>
    <col min="1" max="1" width="17" customWidth="1"/>
    <col min="2" max="9" width="12.5" customWidth="1"/>
    <col min="10" max="11" width="10.1640625" customWidth="1"/>
    <col min="12" max="13" width="7.83203125" customWidth="1"/>
    <col min="14" max="19" width="11" customWidth="1"/>
    <col min="20" max="20" width="12.33203125" customWidth="1"/>
  </cols>
  <sheetData>
    <row r="1" spans="1:19" x14ac:dyDescent="0.2">
      <c r="N1" s="2" t="s">
        <v>69</v>
      </c>
    </row>
    <row r="2" spans="1:19" ht="32" x14ac:dyDescent="0.2">
      <c r="A2" s="38"/>
      <c r="B2" s="144" t="s">
        <v>50</v>
      </c>
      <c r="C2" s="144"/>
      <c r="D2" s="144"/>
      <c r="E2" s="144"/>
      <c r="F2" s="144"/>
      <c r="G2" s="144"/>
      <c r="H2" s="6"/>
      <c r="I2" s="6"/>
      <c r="J2" s="6"/>
      <c r="K2" s="6"/>
      <c r="N2" s="36" t="s">
        <v>11</v>
      </c>
      <c r="O2" s="71" t="s">
        <v>97</v>
      </c>
      <c r="P2" s="71" t="s">
        <v>57</v>
      </c>
      <c r="Q2" s="36" t="s">
        <v>10</v>
      </c>
      <c r="R2" s="145" t="s">
        <v>57</v>
      </c>
      <c r="S2" s="145"/>
    </row>
    <row r="3" spans="1:19" x14ac:dyDescent="0.2">
      <c r="A3" s="38"/>
      <c r="B3" s="144" t="s">
        <v>51</v>
      </c>
      <c r="C3" s="144"/>
      <c r="D3" s="144" t="s">
        <v>52</v>
      </c>
      <c r="E3" s="144"/>
      <c r="F3" s="144" t="s">
        <v>53</v>
      </c>
      <c r="G3" s="144"/>
      <c r="H3" s="6"/>
      <c r="I3" s="6"/>
      <c r="J3" s="6"/>
      <c r="K3" s="6"/>
      <c r="N3" s="1">
        <v>1</v>
      </c>
      <c r="O3" s="1">
        <v>1</v>
      </c>
      <c r="P3" s="1">
        <v>1</v>
      </c>
      <c r="Q3" s="1">
        <v>4</v>
      </c>
      <c r="R3" s="11" t="s">
        <v>13</v>
      </c>
      <c r="S3" s="12" t="s">
        <v>54</v>
      </c>
    </row>
    <row r="4" spans="1:19" x14ac:dyDescent="0.2">
      <c r="A4" s="39" t="s">
        <v>33</v>
      </c>
      <c r="B4" s="5" t="s">
        <v>54</v>
      </c>
      <c r="C4" s="5" t="s">
        <v>55</v>
      </c>
      <c r="D4" s="5" t="s">
        <v>54</v>
      </c>
      <c r="E4" s="5" t="s">
        <v>55</v>
      </c>
      <c r="F4" s="5" t="s">
        <v>54</v>
      </c>
      <c r="G4" s="5" t="s">
        <v>55</v>
      </c>
      <c r="H4" s="6"/>
      <c r="I4" s="6"/>
      <c r="J4" s="6"/>
      <c r="K4" s="6"/>
      <c r="N4" s="1">
        <v>2</v>
      </c>
      <c r="O4" s="1">
        <v>1</v>
      </c>
      <c r="P4" s="1">
        <v>1</v>
      </c>
      <c r="Q4" s="1">
        <v>6.5</v>
      </c>
      <c r="R4" s="11" t="s">
        <v>14</v>
      </c>
      <c r="S4" s="12" t="s">
        <v>55</v>
      </c>
    </row>
    <row r="5" spans="1:19" x14ac:dyDescent="0.2">
      <c r="A5" s="1">
        <v>1</v>
      </c>
      <c r="B5" s="1">
        <v>4</v>
      </c>
      <c r="C5" s="1">
        <v>3</v>
      </c>
      <c r="D5" s="1">
        <v>2</v>
      </c>
      <c r="E5" s="1">
        <v>2.5</v>
      </c>
      <c r="F5" s="1">
        <v>4</v>
      </c>
      <c r="G5" s="1">
        <v>5</v>
      </c>
      <c r="H5" s="6"/>
      <c r="I5" s="6"/>
      <c r="J5" s="6"/>
      <c r="K5" s="6"/>
      <c r="N5" s="1">
        <v>3</v>
      </c>
      <c r="O5" s="1">
        <v>1</v>
      </c>
      <c r="P5" s="1">
        <v>1</v>
      </c>
      <c r="Q5" s="1">
        <v>3.5</v>
      </c>
      <c r="R5" s="11"/>
      <c r="S5" s="12"/>
    </row>
    <row r="6" spans="1:19" x14ac:dyDescent="0.2">
      <c r="A6" s="1">
        <v>2</v>
      </c>
      <c r="B6" s="1">
        <v>6.5</v>
      </c>
      <c r="C6" s="1">
        <v>8</v>
      </c>
      <c r="D6" s="1">
        <v>4.5</v>
      </c>
      <c r="E6" s="1">
        <v>5</v>
      </c>
      <c r="F6" s="1">
        <v>3.5</v>
      </c>
      <c r="G6" s="1">
        <v>6</v>
      </c>
      <c r="H6" s="6"/>
      <c r="I6" s="6"/>
      <c r="J6" s="6"/>
      <c r="K6" s="6"/>
      <c r="N6" s="1">
        <v>4</v>
      </c>
      <c r="O6" s="1">
        <v>1</v>
      </c>
      <c r="P6" s="1">
        <v>1</v>
      </c>
      <c r="Q6" s="1">
        <v>7</v>
      </c>
      <c r="R6" s="11"/>
      <c r="S6" s="12"/>
    </row>
    <row r="7" spans="1:19" x14ac:dyDescent="0.2">
      <c r="A7" s="1">
        <v>3</v>
      </c>
      <c r="B7" s="1">
        <v>3.5</v>
      </c>
      <c r="C7" s="1">
        <v>4</v>
      </c>
      <c r="D7" s="1">
        <v>1</v>
      </c>
      <c r="E7" s="1">
        <v>0.5</v>
      </c>
      <c r="F7" s="1">
        <v>3</v>
      </c>
      <c r="G7" s="1">
        <v>8</v>
      </c>
      <c r="H7" s="6"/>
      <c r="I7" s="6"/>
      <c r="J7" s="6"/>
      <c r="K7" s="6"/>
      <c r="N7" s="1">
        <v>5</v>
      </c>
      <c r="O7" s="1">
        <v>1</v>
      </c>
      <c r="P7" s="1">
        <v>1</v>
      </c>
      <c r="Q7" s="1">
        <v>3</v>
      </c>
      <c r="R7" s="145" t="s">
        <v>56</v>
      </c>
      <c r="S7" s="145"/>
    </row>
    <row r="8" spans="1:19" x14ac:dyDescent="0.2">
      <c r="A8" s="1">
        <v>4</v>
      </c>
      <c r="B8" s="1">
        <v>7</v>
      </c>
      <c r="C8" s="1">
        <v>4.3</v>
      </c>
      <c r="D8" s="1">
        <v>5</v>
      </c>
      <c r="E8" s="1">
        <v>3</v>
      </c>
      <c r="F8" s="1">
        <v>1.5</v>
      </c>
      <c r="G8" s="1">
        <v>4</v>
      </c>
      <c r="H8" s="6"/>
      <c r="I8" s="6"/>
      <c r="J8" s="6"/>
      <c r="K8" s="6"/>
      <c r="N8" s="1">
        <v>6</v>
      </c>
      <c r="O8" s="1">
        <v>1</v>
      </c>
      <c r="P8" s="1">
        <v>1</v>
      </c>
      <c r="Q8" s="1">
        <v>1.5</v>
      </c>
      <c r="R8" s="11" t="s">
        <v>13</v>
      </c>
      <c r="S8" s="12" t="s">
        <v>29</v>
      </c>
    </row>
    <row r="9" spans="1:19" x14ac:dyDescent="0.2">
      <c r="A9" s="1">
        <v>5</v>
      </c>
      <c r="B9" s="1">
        <v>3</v>
      </c>
      <c r="C9" s="1">
        <v>6</v>
      </c>
      <c r="D9" s="1">
        <v>1</v>
      </c>
      <c r="E9" s="1">
        <v>5</v>
      </c>
      <c r="F9" s="1">
        <v>1.5</v>
      </c>
      <c r="G9" s="1">
        <v>2</v>
      </c>
      <c r="H9" s="6"/>
      <c r="I9" s="6"/>
      <c r="J9" s="6"/>
      <c r="K9" s="6"/>
      <c r="N9" s="1">
        <v>7</v>
      </c>
      <c r="O9" s="1">
        <v>1</v>
      </c>
      <c r="P9" s="1">
        <v>1</v>
      </c>
      <c r="Q9" s="1">
        <v>6</v>
      </c>
      <c r="R9" s="11" t="s">
        <v>14</v>
      </c>
      <c r="S9" s="12" t="s">
        <v>52</v>
      </c>
    </row>
    <row r="10" spans="1:19" x14ac:dyDescent="0.2">
      <c r="A10" s="1">
        <v>6</v>
      </c>
      <c r="B10" s="1">
        <v>1.5</v>
      </c>
      <c r="C10" s="1">
        <v>7</v>
      </c>
      <c r="D10" s="1">
        <v>0.25</v>
      </c>
      <c r="E10" s="1">
        <v>1.5</v>
      </c>
      <c r="F10" s="1">
        <v>5</v>
      </c>
      <c r="G10" s="1">
        <v>6.5</v>
      </c>
      <c r="H10" s="6"/>
      <c r="I10" s="6"/>
      <c r="J10" s="6"/>
      <c r="K10" s="6"/>
      <c r="N10" s="1">
        <v>8</v>
      </c>
      <c r="O10" s="1">
        <v>1</v>
      </c>
      <c r="P10" s="1">
        <v>1</v>
      </c>
      <c r="Q10" s="1">
        <v>4.5</v>
      </c>
      <c r="R10" s="11" t="s">
        <v>15</v>
      </c>
      <c r="S10" s="12" t="s">
        <v>53</v>
      </c>
    </row>
    <row r="11" spans="1:19" x14ac:dyDescent="0.2">
      <c r="A11" s="1">
        <v>7</v>
      </c>
      <c r="B11" s="1">
        <v>6</v>
      </c>
      <c r="C11" s="1">
        <v>2.5</v>
      </c>
      <c r="D11" s="1">
        <v>4</v>
      </c>
      <c r="E11" s="1">
        <v>2</v>
      </c>
      <c r="F11" s="1">
        <v>2.5</v>
      </c>
      <c r="G11" s="1">
        <v>4.5</v>
      </c>
      <c r="H11" s="6"/>
      <c r="I11" s="6"/>
      <c r="J11" s="6"/>
      <c r="K11" s="6"/>
      <c r="N11" s="1">
        <v>9</v>
      </c>
      <c r="O11" s="1">
        <v>1</v>
      </c>
      <c r="P11" s="1">
        <v>1</v>
      </c>
      <c r="Q11" s="1">
        <v>8</v>
      </c>
      <c r="R11" s="11"/>
      <c r="S11" s="12"/>
    </row>
    <row r="12" spans="1:19" x14ac:dyDescent="0.2">
      <c r="A12" s="1">
        <v>8</v>
      </c>
      <c r="B12" s="1">
        <v>4.5</v>
      </c>
      <c r="C12" s="1">
        <v>6</v>
      </c>
      <c r="D12" s="1">
        <v>1</v>
      </c>
      <c r="E12" s="1">
        <v>3.5</v>
      </c>
      <c r="F12" s="1">
        <v>1.5</v>
      </c>
      <c r="G12" s="1">
        <v>6.5</v>
      </c>
      <c r="H12" s="6"/>
      <c r="I12" s="6"/>
      <c r="J12" s="6"/>
      <c r="K12" s="6"/>
      <c r="N12" s="1">
        <v>10</v>
      </c>
      <c r="O12" s="1">
        <v>1</v>
      </c>
      <c r="P12" s="1">
        <v>1</v>
      </c>
      <c r="Q12" s="1">
        <v>4</v>
      </c>
      <c r="R12" s="11"/>
      <c r="S12" s="12"/>
    </row>
    <row r="13" spans="1:19" x14ac:dyDescent="0.2">
      <c r="A13" s="1">
        <v>9</v>
      </c>
      <c r="B13" s="1">
        <v>8</v>
      </c>
      <c r="C13" s="1">
        <v>4</v>
      </c>
      <c r="D13" s="1">
        <v>6</v>
      </c>
      <c r="E13" s="1">
        <v>2</v>
      </c>
      <c r="F13" s="1">
        <v>3.5</v>
      </c>
      <c r="G13" s="1">
        <v>3</v>
      </c>
      <c r="H13" s="6"/>
      <c r="I13" s="6"/>
      <c r="J13" s="6"/>
      <c r="K13" s="6"/>
      <c r="N13" s="1">
        <v>11</v>
      </c>
      <c r="O13" s="1">
        <v>1</v>
      </c>
      <c r="P13" s="1">
        <v>1</v>
      </c>
      <c r="Q13" s="1">
        <v>3.5</v>
      </c>
      <c r="R13" s="11"/>
      <c r="S13" s="12"/>
    </row>
    <row r="14" spans="1:19" x14ac:dyDescent="0.2">
      <c r="A14" s="1">
        <v>10</v>
      </c>
      <c r="B14" s="1">
        <v>4</v>
      </c>
      <c r="C14" s="1">
        <v>7</v>
      </c>
      <c r="D14" s="1">
        <v>2</v>
      </c>
      <c r="E14" s="1">
        <v>0.5</v>
      </c>
      <c r="F14" s="1">
        <v>2.5</v>
      </c>
      <c r="G14" s="1">
        <v>3.5</v>
      </c>
      <c r="H14" s="6"/>
      <c r="I14" s="6"/>
      <c r="J14" s="6"/>
      <c r="K14" s="6"/>
      <c r="N14" s="1">
        <v>12</v>
      </c>
      <c r="O14" s="1">
        <v>1</v>
      </c>
      <c r="P14" s="1">
        <v>1</v>
      </c>
      <c r="Q14" s="1">
        <v>4</v>
      </c>
      <c r="R14" s="11"/>
      <c r="S14" s="12"/>
    </row>
    <row r="15" spans="1:19" x14ac:dyDescent="0.2">
      <c r="A15" s="1">
        <v>11</v>
      </c>
      <c r="B15" s="1">
        <v>3.5</v>
      </c>
      <c r="C15" s="1">
        <v>5</v>
      </c>
      <c r="D15" s="1">
        <v>1.5</v>
      </c>
      <c r="E15" s="1">
        <v>2</v>
      </c>
      <c r="F15" s="1">
        <v>2</v>
      </c>
      <c r="G15" s="1">
        <v>7</v>
      </c>
      <c r="H15" s="6"/>
      <c r="I15" s="6"/>
      <c r="J15" s="6"/>
      <c r="K15" s="6"/>
      <c r="N15" s="1">
        <v>13</v>
      </c>
      <c r="O15" s="1">
        <v>1</v>
      </c>
      <c r="P15" s="1">
        <v>1</v>
      </c>
      <c r="Q15" s="1">
        <v>5.5</v>
      </c>
      <c r="R15" s="11"/>
      <c r="S15" s="12"/>
    </row>
    <row r="16" spans="1:19" x14ac:dyDescent="0.2">
      <c r="A16" s="1">
        <v>12</v>
      </c>
      <c r="B16" s="1">
        <v>4</v>
      </c>
      <c r="C16" s="1">
        <v>2</v>
      </c>
      <c r="D16" s="1">
        <v>2</v>
      </c>
      <c r="E16" s="1">
        <v>1</v>
      </c>
      <c r="F16" s="1">
        <v>1.5</v>
      </c>
      <c r="G16" s="1">
        <v>2</v>
      </c>
      <c r="H16" s="6"/>
      <c r="I16" s="6"/>
      <c r="J16" s="6"/>
      <c r="K16" s="6"/>
      <c r="N16" s="1">
        <v>14</v>
      </c>
      <c r="O16" s="1">
        <v>1</v>
      </c>
      <c r="P16" s="1">
        <v>1</v>
      </c>
      <c r="Q16" s="1">
        <v>2</v>
      </c>
      <c r="R16" s="1"/>
    </row>
    <row r="17" spans="1:18" x14ac:dyDescent="0.2">
      <c r="A17" s="1">
        <v>13</v>
      </c>
      <c r="B17" s="1">
        <v>5.5</v>
      </c>
      <c r="C17" s="1">
        <v>6</v>
      </c>
      <c r="D17" s="1">
        <v>3.5</v>
      </c>
      <c r="E17" s="1">
        <v>1.5</v>
      </c>
      <c r="F17" s="1">
        <v>2.5</v>
      </c>
      <c r="G17" s="1">
        <v>2.5</v>
      </c>
      <c r="H17" s="6"/>
      <c r="I17" s="6"/>
      <c r="J17" s="6"/>
      <c r="K17" s="6"/>
      <c r="N17" s="1">
        <v>15</v>
      </c>
      <c r="O17" s="1">
        <v>1</v>
      </c>
      <c r="P17" s="1">
        <v>1</v>
      </c>
      <c r="Q17" s="1">
        <v>3.5</v>
      </c>
      <c r="R17" s="1"/>
    </row>
    <row r="18" spans="1:18" x14ac:dyDescent="0.2">
      <c r="A18" s="1">
        <v>14</v>
      </c>
      <c r="B18" s="1">
        <v>2</v>
      </c>
      <c r="C18" s="1">
        <v>6.5</v>
      </c>
      <c r="D18" s="1">
        <v>0.5</v>
      </c>
      <c r="E18" s="1">
        <v>4</v>
      </c>
      <c r="F18" s="1">
        <v>0.5</v>
      </c>
      <c r="G18" s="1">
        <v>7</v>
      </c>
      <c r="H18" s="6"/>
      <c r="I18" s="6"/>
      <c r="J18" s="6"/>
      <c r="K18" s="6"/>
      <c r="N18" s="1">
        <v>16</v>
      </c>
      <c r="O18" s="1">
        <v>1</v>
      </c>
      <c r="P18" s="1">
        <v>1</v>
      </c>
      <c r="Q18" s="1">
        <v>7</v>
      </c>
      <c r="R18" s="1"/>
    </row>
    <row r="19" spans="1:18" x14ac:dyDescent="0.2">
      <c r="A19" s="1">
        <v>15</v>
      </c>
      <c r="B19" s="1">
        <v>3.5</v>
      </c>
      <c r="C19" s="1">
        <v>7</v>
      </c>
      <c r="D19" s="1">
        <v>1.5</v>
      </c>
      <c r="E19" s="1">
        <v>3.5</v>
      </c>
      <c r="F19" s="1">
        <v>3</v>
      </c>
      <c r="G19" s="1">
        <v>6.5</v>
      </c>
      <c r="H19" s="6"/>
      <c r="I19" s="6"/>
      <c r="J19" s="6"/>
      <c r="K19" s="6"/>
      <c r="N19" s="1">
        <v>17</v>
      </c>
      <c r="O19" s="1">
        <v>1</v>
      </c>
      <c r="P19" s="1">
        <v>2</v>
      </c>
      <c r="Q19" s="1">
        <v>3</v>
      </c>
      <c r="R19" s="1"/>
    </row>
    <row r="20" spans="1:18" x14ac:dyDescent="0.2">
      <c r="A20" s="19">
        <v>16</v>
      </c>
      <c r="B20" s="19">
        <v>7</v>
      </c>
      <c r="C20" s="19">
        <v>4.5</v>
      </c>
      <c r="D20" s="19">
        <v>2</v>
      </c>
      <c r="E20" s="19">
        <v>4</v>
      </c>
      <c r="F20" s="19">
        <v>2</v>
      </c>
      <c r="G20" s="19">
        <v>5</v>
      </c>
      <c r="H20" s="6"/>
      <c r="I20" s="6"/>
      <c r="J20" s="6"/>
      <c r="K20" s="6"/>
      <c r="N20" s="1">
        <v>18</v>
      </c>
      <c r="O20" s="1">
        <v>1</v>
      </c>
      <c r="P20" s="1">
        <v>2</v>
      </c>
      <c r="Q20" s="1">
        <v>8</v>
      </c>
      <c r="R20" s="1"/>
    </row>
    <row r="21" spans="1:18" x14ac:dyDescent="0.2">
      <c r="F21" s="7"/>
      <c r="G21" s="6"/>
      <c r="H21" s="6"/>
      <c r="I21" s="6"/>
      <c r="J21" s="6"/>
      <c r="K21" s="6"/>
      <c r="N21" s="1">
        <v>19</v>
      </c>
      <c r="O21" s="1">
        <v>1</v>
      </c>
      <c r="P21" s="1">
        <v>2</v>
      </c>
      <c r="Q21" s="1">
        <v>4</v>
      </c>
      <c r="R21" s="9"/>
    </row>
    <row r="22" spans="1:18" x14ac:dyDescent="0.2">
      <c r="A22" s="40" t="s">
        <v>22</v>
      </c>
      <c r="B22" s="41">
        <v>16</v>
      </c>
      <c r="C22" s="41">
        <v>16</v>
      </c>
      <c r="D22" s="41">
        <v>16</v>
      </c>
      <c r="E22" s="41">
        <v>16</v>
      </c>
      <c r="F22" s="41">
        <v>16</v>
      </c>
      <c r="G22" s="41">
        <v>16</v>
      </c>
      <c r="H22" s="42">
        <f>SUM(B22:G22)</f>
        <v>96</v>
      </c>
      <c r="I22" s="43" t="s">
        <v>27</v>
      </c>
      <c r="J22" s="6"/>
      <c r="K22" s="6"/>
      <c r="N22" s="1">
        <v>20</v>
      </c>
      <c r="O22" s="1">
        <v>1</v>
      </c>
      <c r="P22" s="1">
        <v>2</v>
      </c>
      <c r="Q22" s="1">
        <v>4.3</v>
      </c>
      <c r="R22" s="10"/>
    </row>
    <row r="23" spans="1:18" x14ac:dyDescent="0.2">
      <c r="A23" s="21" t="s">
        <v>19</v>
      </c>
      <c r="B23" s="18">
        <f t="shared" ref="B23:G23" si="0">AVERAGE(B5:B20)</f>
        <v>4.59375</v>
      </c>
      <c r="C23" s="18">
        <f t="shared" si="0"/>
        <v>5.1749999999999998</v>
      </c>
      <c r="D23" s="18">
        <f t="shared" si="0"/>
        <v>2.359375</v>
      </c>
      <c r="E23" s="18">
        <f t="shared" si="0"/>
        <v>2.59375</v>
      </c>
      <c r="F23" s="18">
        <f t="shared" si="0"/>
        <v>2.5</v>
      </c>
      <c r="G23" s="18">
        <f t="shared" si="0"/>
        <v>4.9375</v>
      </c>
      <c r="H23" s="20">
        <f>AVERAGE(B23:G23)</f>
        <v>3.6932291666666668</v>
      </c>
      <c r="I23" s="29" t="s">
        <v>30</v>
      </c>
      <c r="J23" s="6"/>
      <c r="K23" s="6"/>
      <c r="N23" s="1">
        <v>21</v>
      </c>
      <c r="O23" s="1">
        <v>1</v>
      </c>
      <c r="P23" s="1">
        <v>2</v>
      </c>
      <c r="Q23" s="1">
        <v>6</v>
      </c>
      <c r="R23" s="10"/>
    </row>
    <row r="24" spans="1:18" x14ac:dyDescent="0.2">
      <c r="A24" s="21" t="s">
        <v>20</v>
      </c>
      <c r="B24" s="18">
        <f t="shared" ref="B24:G24" si="1">STDEV(B5:B20)</f>
        <v>1.8816548567683713</v>
      </c>
      <c r="C24" s="18">
        <f t="shared" si="1"/>
        <v>1.7841898254763524</v>
      </c>
      <c r="D24" s="18">
        <f t="shared" si="1"/>
        <v>1.717480591835999</v>
      </c>
      <c r="E24" s="18">
        <f t="shared" si="1"/>
        <v>1.4630874888399532</v>
      </c>
      <c r="F24" s="18">
        <f t="shared" si="1"/>
        <v>1.1401754250991381</v>
      </c>
      <c r="G24" s="18">
        <f t="shared" si="1"/>
        <v>1.9397164741270823</v>
      </c>
      <c r="H24" s="20">
        <f>AVERAGE(B24:G24)</f>
        <v>1.6543841103578163</v>
      </c>
      <c r="I24" s="29" t="s">
        <v>30</v>
      </c>
      <c r="J24" s="6"/>
      <c r="K24" s="6"/>
      <c r="N24" s="1">
        <v>22</v>
      </c>
      <c r="O24" s="1">
        <v>1</v>
      </c>
      <c r="P24" s="1">
        <v>2</v>
      </c>
      <c r="Q24" s="1">
        <v>7</v>
      </c>
      <c r="R24" s="10"/>
    </row>
    <row r="25" spans="1:18" x14ac:dyDescent="0.2">
      <c r="A25" s="21" t="s">
        <v>21</v>
      </c>
      <c r="B25" s="18">
        <f t="shared" ref="B25:G25" si="2">VAR(B5:B20)</f>
        <v>3.5406249999999999</v>
      </c>
      <c r="C25" s="18">
        <f t="shared" si="2"/>
        <v>3.1833333333333371</v>
      </c>
      <c r="D25" s="18">
        <f t="shared" si="2"/>
        <v>2.9497395833333333</v>
      </c>
      <c r="E25" s="18">
        <f t="shared" si="2"/>
        <v>2.140625</v>
      </c>
      <c r="F25" s="18">
        <f t="shared" si="2"/>
        <v>1.3</v>
      </c>
      <c r="G25" s="18">
        <f t="shared" si="2"/>
        <v>3.7625000000000002</v>
      </c>
      <c r="H25" s="20">
        <f>AVERAGE(B25:G25)</f>
        <v>2.8128038194444454</v>
      </c>
      <c r="I25" s="29" t="s">
        <v>30</v>
      </c>
      <c r="N25" s="1">
        <v>23</v>
      </c>
      <c r="O25" s="1">
        <v>1</v>
      </c>
      <c r="P25" s="1">
        <v>2</v>
      </c>
      <c r="Q25" s="1">
        <v>2.5</v>
      </c>
      <c r="R25" s="1"/>
    </row>
    <row r="26" spans="1:18" x14ac:dyDescent="0.2">
      <c r="A26" s="21" t="s">
        <v>26</v>
      </c>
      <c r="B26" s="22">
        <f t="shared" ref="B26:G26" si="3">B24/SQRT(B22)</f>
        <v>0.47041371419209282</v>
      </c>
      <c r="C26" s="22">
        <f t="shared" si="3"/>
        <v>0.4460474563690881</v>
      </c>
      <c r="D26" s="22">
        <f t="shared" si="3"/>
        <v>0.42937014795899975</v>
      </c>
      <c r="E26" s="22">
        <f t="shared" si="3"/>
        <v>0.3657718722099883</v>
      </c>
      <c r="F26" s="22">
        <f t="shared" si="3"/>
        <v>0.28504385627478451</v>
      </c>
      <c r="G26" s="22">
        <f t="shared" si="3"/>
        <v>0.48492911853177056</v>
      </c>
      <c r="I26" s="29"/>
      <c r="L26" s="29"/>
      <c r="N26" s="1">
        <v>24</v>
      </c>
      <c r="O26" s="1">
        <v>1</v>
      </c>
      <c r="P26" s="1">
        <v>2</v>
      </c>
      <c r="Q26" s="1">
        <v>6</v>
      </c>
      <c r="R26" s="1"/>
    </row>
    <row r="27" spans="1:18" ht="17" x14ac:dyDescent="0.25">
      <c r="A27" s="24" t="s">
        <v>1</v>
      </c>
      <c r="B27" s="31">
        <f t="shared" ref="B27:G27" si="4">DEVSQ(B5:B20)</f>
        <v>53.109375</v>
      </c>
      <c r="C27" s="31">
        <f t="shared" si="4"/>
        <v>47.749999999999993</v>
      </c>
      <c r="D27" s="31">
        <f t="shared" si="4"/>
        <v>44.24609375</v>
      </c>
      <c r="E27" s="31">
        <f t="shared" si="4"/>
        <v>32.109375</v>
      </c>
      <c r="F27" s="31">
        <f t="shared" si="4"/>
        <v>19.5</v>
      </c>
      <c r="G27" s="31">
        <f t="shared" si="4"/>
        <v>56.4375</v>
      </c>
      <c r="H27" s="32">
        <f>SUM(B27:G27)</f>
        <v>253.15234375</v>
      </c>
      <c r="I27" s="33" t="s">
        <v>49</v>
      </c>
      <c r="L27" s="29"/>
      <c r="N27" s="1">
        <v>25</v>
      </c>
      <c r="O27" s="1">
        <v>1</v>
      </c>
      <c r="P27" s="1">
        <v>2</v>
      </c>
      <c r="Q27" s="1">
        <v>4</v>
      </c>
      <c r="R27" s="1"/>
    </row>
    <row r="28" spans="1:18" x14ac:dyDescent="0.2">
      <c r="L28" s="29"/>
      <c r="N28" s="1">
        <v>26</v>
      </c>
      <c r="O28" s="1">
        <v>1</v>
      </c>
      <c r="P28" s="1">
        <v>2</v>
      </c>
      <c r="Q28" s="1">
        <v>7</v>
      </c>
      <c r="R28" s="1"/>
    </row>
    <row r="29" spans="1:18" x14ac:dyDescent="0.2">
      <c r="A29" s="2" t="s">
        <v>40</v>
      </c>
      <c r="B29" s="143"/>
      <c r="C29" s="143"/>
      <c r="D29" s="143"/>
      <c r="E29" s="1"/>
      <c r="G29" s="2" t="s">
        <v>41</v>
      </c>
      <c r="H29" s="143"/>
      <c r="I29" s="143"/>
      <c r="J29" s="143"/>
      <c r="K29" s="1"/>
      <c r="L29" s="29"/>
      <c r="N29" s="1">
        <v>27</v>
      </c>
      <c r="O29" s="1">
        <v>1</v>
      </c>
      <c r="P29" s="1">
        <v>2</v>
      </c>
      <c r="Q29" s="1">
        <v>5</v>
      </c>
      <c r="R29" s="1"/>
    </row>
    <row r="30" spans="1:18" ht="16" x14ac:dyDescent="0.2">
      <c r="A30" s="60"/>
      <c r="B30" s="49" t="s">
        <v>29</v>
      </c>
      <c r="C30" s="49" t="s">
        <v>52</v>
      </c>
      <c r="D30" s="49" t="s">
        <v>53</v>
      </c>
      <c r="E30" s="50"/>
      <c r="G30" s="60"/>
      <c r="H30" s="49" t="s">
        <v>29</v>
      </c>
      <c r="I30" s="49" t="s">
        <v>52</v>
      </c>
      <c r="J30" s="49" t="s">
        <v>53</v>
      </c>
      <c r="K30" s="50"/>
      <c r="L30" s="29"/>
      <c r="N30" s="1">
        <v>28</v>
      </c>
      <c r="O30" s="1">
        <v>1</v>
      </c>
      <c r="P30" s="1">
        <v>2</v>
      </c>
      <c r="Q30" s="1">
        <v>2</v>
      </c>
      <c r="R30" s="1"/>
    </row>
    <row r="31" spans="1:18" ht="31.5" customHeight="1" x14ac:dyDescent="0.2">
      <c r="A31" s="51" t="s">
        <v>54</v>
      </c>
      <c r="B31" s="52">
        <f>B23</f>
        <v>4.59375</v>
      </c>
      <c r="C31" s="52">
        <f>D23</f>
        <v>2.359375</v>
      </c>
      <c r="D31" s="52">
        <f>F23</f>
        <v>2.5</v>
      </c>
      <c r="E31" s="53">
        <f>AVERAGE(B31:D31)</f>
        <v>3.1510416666666665</v>
      </c>
      <c r="G31" s="51" t="s">
        <v>54</v>
      </c>
      <c r="H31" s="52">
        <f>B26</f>
        <v>0.47041371419209282</v>
      </c>
      <c r="I31" s="52">
        <f>D26</f>
        <v>0.42937014795899975</v>
      </c>
      <c r="J31" s="52">
        <f>F26</f>
        <v>0.28504385627478451</v>
      </c>
      <c r="K31" s="53">
        <f>AVERAGE(H31:J31)</f>
        <v>0.39494257280862571</v>
      </c>
      <c r="L31" s="29"/>
      <c r="N31" s="1">
        <v>29</v>
      </c>
      <c r="O31" s="1">
        <v>1</v>
      </c>
      <c r="P31" s="1">
        <v>2</v>
      </c>
      <c r="Q31" s="1">
        <v>6</v>
      </c>
      <c r="R31" s="1"/>
    </row>
    <row r="32" spans="1:18" ht="31.5" customHeight="1" x14ac:dyDescent="0.2">
      <c r="A32" s="54" t="s">
        <v>55</v>
      </c>
      <c r="B32" s="55">
        <f>C23</f>
        <v>5.1749999999999998</v>
      </c>
      <c r="C32" s="52">
        <f>E23</f>
        <v>2.59375</v>
      </c>
      <c r="D32" s="52">
        <f>G23</f>
        <v>4.9375</v>
      </c>
      <c r="E32" s="53">
        <f>AVERAGE(B32:D32)</f>
        <v>4.2354166666666666</v>
      </c>
      <c r="G32" s="54" t="s">
        <v>55</v>
      </c>
      <c r="H32" s="55">
        <f>C26</f>
        <v>0.4460474563690881</v>
      </c>
      <c r="I32" s="52">
        <f>E26</f>
        <v>0.3657718722099883</v>
      </c>
      <c r="J32" s="52">
        <f>G26</f>
        <v>0.48492911853177056</v>
      </c>
      <c r="K32" s="53">
        <f>AVERAGE(H32:J32)</f>
        <v>0.43224948237028232</v>
      </c>
      <c r="L32" s="29"/>
      <c r="N32" s="1">
        <v>30</v>
      </c>
      <c r="O32" s="1">
        <v>1</v>
      </c>
      <c r="P32" s="1">
        <v>2</v>
      </c>
      <c r="Q32" s="1">
        <v>6.5</v>
      </c>
      <c r="R32" s="1"/>
    </row>
    <row r="33" spans="1:18" x14ac:dyDescent="0.2">
      <c r="A33" s="56"/>
      <c r="B33" s="58">
        <f>AVERAGE(B31:B32)</f>
        <v>4.8843750000000004</v>
      </c>
      <c r="C33" s="59">
        <f t="shared" ref="C33:D33" si="5">AVERAGE(C31:C32)</f>
        <v>2.4765625</v>
      </c>
      <c r="D33" s="59">
        <f t="shared" si="5"/>
        <v>3.71875</v>
      </c>
      <c r="E33" s="57"/>
      <c r="G33" s="56"/>
      <c r="H33" s="58">
        <f>AVERAGE(H31:H32)</f>
        <v>0.45823058528059046</v>
      </c>
      <c r="I33" s="59">
        <f t="shared" ref="I33:J33" si="6">AVERAGE(I31:I32)</f>
        <v>0.39757101008449403</v>
      </c>
      <c r="J33" s="59">
        <f t="shared" si="6"/>
        <v>0.38498648740327757</v>
      </c>
      <c r="K33" s="57"/>
      <c r="L33" s="29"/>
      <c r="N33" s="1">
        <v>31</v>
      </c>
      <c r="O33" s="1">
        <v>1</v>
      </c>
      <c r="P33" s="1">
        <v>2</v>
      </c>
      <c r="Q33" s="1">
        <v>7</v>
      </c>
      <c r="R33" s="1"/>
    </row>
    <row r="34" spans="1:18" x14ac:dyDescent="0.2">
      <c r="L34" s="29"/>
      <c r="N34" s="1">
        <v>32</v>
      </c>
      <c r="O34" s="1">
        <v>1</v>
      </c>
      <c r="P34" s="1">
        <v>2</v>
      </c>
      <c r="Q34" s="1">
        <v>4.5</v>
      </c>
      <c r="R34" s="1"/>
    </row>
    <row r="35" spans="1:18" x14ac:dyDescent="0.2">
      <c r="C35" s="62"/>
      <c r="L35" s="29"/>
      <c r="N35" s="1">
        <v>33</v>
      </c>
      <c r="O35" s="1">
        <v>2</v>
      </c>
      <c r="P35" s="1">
        <v>1</v>
      </c>
      <c r="Q35" s="1">
        <v>2</v>
      </c>
      <c r="R35" s="1"/>
    </row>
    <row r="36" spans="1:18" x14ac:dyDescent="0.2">
      <c r="A36" s="44"/>
      <c r="B36" s="47"/>
      <c r="L36" s="29"/>
      <c r="N36" s="1">
        <v>34</v>
      </c>
      <c r="O36" s="1">
        <v>2</v>
      </c>
      <c r="P36" s="1">
        <v>1</v>
      </c>
      <c r="Q36" s="1">
        <v>4.5</v>
      </c>
      <c r="R36" s="1"/>
    </row>
    <row r="37" spans="1:18" x14ac:dyDescent="0.2">
      <c r="A37" s="44"/>
      <c r="B37" s="61"/>
      <c r="D37" s="48"/>
      <c r="E37" s="1"/>
      <c r="L37" s="29"/>
      <c r="N37" s="1">
        <v>35</v>
      </c>
      <c r="O37" s="1">
        <v>2</v>
      </c>
      <c r="P37" s="1">
        <v>1</v>
      </c>
      <c r="Q37" s="1">
        <v>1</v>
      </c>
      <c r="R37" s="1"/>
    </row>
    <row r="38" spans="1:18" x14ac:dyDescent="0.2">
      <c r="A38" s="44"/>
      <c r="B38" s="61"/>
      <c r="L38" s="29"/>
      <c r="N38" s="1">
        <v>36</v>
      </c>
      <c r="O38" s="1">
        <v>2</v>
      </c>
      <c r="P38" s="1">
        <v>1</v>
      </c>
      <c r="Q38" s="1">
        <v>5</v>
      </c>
      <c r="R38" s="1"/>
    </row>
    <row r="39" spans="1:18" x14ac:dyDescent="0.2">
      <c r="A39" s="44"/>
      <c r="B39" s="61"/>
      <c r="D39" s="48"/>
      <c r="E39" s="1"/>
      <c r="L39" s="29"/>
      <c r="N39" s="1">
        <v>37</v>
      </c>
      <c r="O39" s="1">
        <v>2</v>
      </c>
      <c r="P39" s="1">
        <v>1</v>
      </c>
      <c r="Q39" s="1">
        <v>1</v>
      </c>
      <c r="R39" s="1"/>
    </row>
    <row r="40" spans="1:18" x14ac:dyDescent="0.2">
      <c r="A40" s="44"/>
      <c r="B40" s="61"/>
      <c r="D40" s="48"/>
      <c r="E40" s="1"/>
      <c r="L40" s="29"/>
      <c r="N40" s="1">
        <v>38</v>
      </c>
      <c r="O40" s="1">
        <v>2</v>
      </c>
      <c r="P40" s="1">
        <v>1</v>
      </c>
      <c r="Q40" s="1">
        <v>0.25</v>
      </c>
      <c r="R40" s="1"/>
    </row>
    <row r="41" spans="1:18" x14ac:dyDescent="0.2">
      <c r="A41" s="44"/>
      <c r="B41" s="61"/>
      <c r="L41" s="29"/>
      <c r="N41" s="1">
        <v>39</v>
      </c>
      <c r="O41" s="1">
        <v>2</v>
      </c>
      <c r="P41" s="1">
        <v>1</v>
      </c>
      <c r="Q41" s="1">
        <v>4</v>
      </c>
      <c r="R41" s="1"/>
    </row>
    <row r="42" spans="1:18" x14ac:dyDescent="0.2">
      <c r="L42" s="29"/>
      <c r="N42" s="1">
        <v>40</v>
      </c>
      <c r="O42" s="1">
        <v>2</v>
      </c>
      <c r="P42" s="1">
        <v>1</v>
      </c>
      <c r="Q42" s="1">
        <v>1</v>
      </c>
      <c r="R42" s="1"/>
    </row>
    <row r="43" spans="1:18" x14ac:dyDescent="0.2">
      <c r="A43" s="26"/>
      <c r="B43" s="27"/>
      <c r="C43" s="27"/>
      <c r="D43" s="27"/>
      <c r="E43" s="27"/>
      <c r="F43" s="68"/>
      <c r="G43" s="28"/>
      <c r="H43" s="28"/>
      <c r="I43" s="28"/>
      <c r="J43" s="28"/>
      <c r="L43" s="29"/>
      <c r="N43" s="1">
        <v>41</v>
      </c>
      <c r="O43" s="1">
        <v>2</v>
      </c>
      <c r="P43" s="1">
        <v>1</v>
      </c>
      <c r="Q43" s="1">
        <v>6</v>
      </c>
      <c r="R43" s="1"/>
    </row>
    <row r="44" spans="1:18" x14ac:dyDescent="0.2">
      <c r="A44" s="34"/>
      <c r="B44" s="45"/>
      <c r="C44" s="64"/>
      <c r="D44" s="45"/>
      <c r="E44" s="65"/>
      <c r="F44" s="69"/>
      <c r="G44" s="65"/>
      <c r="H44" s="13"/>
      <c r="I44" s="13"/>
      <c r="J44" s="13"/>
      <c r="L44" s="29"/>
      <c r="N44" s="1">
        <v>42</v>
      </c>
      <c r="O44" s="1">
        <v>2</v>
      </c>
      <c r="P44" s="1">
        <v>1</v>
      </c>
      <c r="Q44" s="1">
        <v>2</v>
      </c>
      <c r="R44" s="1"/>
    </row>
    <row r="45" spans="1:18" x14ac:dyDescent="0.2">
      <c r="A45" s="34"/>
      <c r="B45" s="45"/>
      <c r="C45" s="64"/>
      <c r="D45" s="45"/>
      <c r="E45" s="65"/>
      <c r="F45" s="69"/>
      <c r="G45" s="65"/>
      <c r="H45" s="13"/>
      <c r="I45" s="13"/>
      <c r="J45" s="13"/>
      <c r="L45" s="29"/>
      <c r="N45" s="1">
        <v>43</v>
      </c>
      <c r="O45" s="1">
        <v>2</v>
      </c>
      <c r="P45" s="1">
        <v>1</v>
      </c>
      <c r="Q45" s="1">
        <v>1.5</v>
      </c>
      <c r="R45" s="1"/>
    </row>
    <row r="46" spans="1:18" x14ac:dyDescent="0.2">
      <c r="A46" s="34"/>
      <c r="B46" s="63"/>
      <c r="C46" s="46"/>
      <c r="D46" s="63"/>
      <c r="E46" s="65"/>
      <c r="F46" s="69"/>
      <c r="G46" s="65"/>
      <c r="H46" s="13"/>
      <c r="I46" s="13"/>
      <c r="J46" s="13"/>
      <c r="K46" s="35"/>
      <c r="L46" s="29"/>
      <c r="N46" s="1">
        <v>44</v>
      </c>
      <c r="O46" s="1">
        <v>2</v>
      </c>
      <c r="P46" s="1">
        <v>1</v>
      </c>
      <c r="Q46" s="1">
        <v>2</v>
      </c>
      <c r="R46" s="1"/>
    </row>
    <row r="47" spans="1:18" x14ac:dyDescent="0.2">
      <c r="A47" s="24"/>
      <c r="B47" s="25"/>
      <c r="C47" s="19"/>
      <c r="D47" s="66"/>
      <c r="E47" s="67"/>
      <c r="F47" s="4"/>
      <c r="G47" s="4"/>
      <c r="H47" s="70"/>
      <c r="I47" s="70"/>
      <c r="J47" s="70"/>
      <c r="K47" s="35"/>
      <c r="L47" s="29"/>
      <c r="N47" s="1">
        <v>45</v>
      </c>
      <c r="O47" s="1">
        <v>2</v>
      </c>
      <c r="P47" s="1">
        <v>1</v>
      </c>
      <c r="Q47" s="1">
        <v>3.5</v>
      </c>
      <c r="R47" s="1"/>
    </row>
    <row r="48" spans="1:18" x14ac:dyDescent="0.2">
      <c r="A48" s="21"/>
      <c r="B48" s="3"/>
      <c r="C48" s="1"/>
      <c r="D48" s="23"/>
      <c r="N48" s="1">
        <v>46</v>
      </c>
      <c r="O48" s="1">
        <v>2</v>
      </c>
      <c r="P48" s="1">
        <v>1</v>
      </c>
      <c r="Q48" s="1">
        <v>0.5</v>
      </c>
      <c r="R48" s="1"/>
    </row>
    <row r="49" spans="7:18" x14ac:dyDescent="0.2">
      <c r="I49" s="30"/>
      <c r="J49" s="30"/>
      <c r="K49" s="30"/>
      <c r="L49" s="30"/>
      <c r="N49" s="1">
        <v>47</v>
      </c>
      <c r="O49" s="1">
        <v>2</v>
      </c>
      <c r="P49" s="1">
        <v>1</v>
      </c>
      <c r="Q49" s="1">
        <v>1.5</v>
      </c>
      <c r="R49" s="1"/>
    </row>
    <row r="50" spans="7:18" x14ac:dyDescent="0.2">
      <c r="G50" s="18"/>
      <c r="I50" s="13"/>
      <c r="J50" s="13"/>
      <c r="K50" s="13"/>
      <c r="L50" s="3"/>
      <c r="N50" s="1">
        <v>48</v>
      </c>
      <c r="O50" s="1">
        <v>2</v>
      </c>
      <c r="P50" s="1">
        <v>1</v>
      </c>
      <c r="Q50" s="1">
        <v>2</v>
      </c>
      <c r="R50" s="1"/>
    </row>
    <row r="51" spans="7:18" x14ac:dyDescent="0.2">
      <c r="I51" s="37"/>
      <c r="J51" s="37"/>
      <c r="K51" s="37"/>
      <c r="L51" s="6"/>
      <c r="N51" s="1">
        <v>49</v>
      </c>
      <c r="O51" s="1">
        <v>2</v>
      </c>
      <c r="P51" s="1">
        <v>2</v>
      </c>
      <c r="Q51" s="1">
        <v>2.5</v>
      </c>
      <c r="R51" s="1"/>
    </row>
    <row r="52" spans="7:18" x14ac:dyDescent="0.2">
      <c r="N52" s="1">
        <v>50</v>
      </c>
      <c r="O52" s="1">
        <v>2</v>
      </c>
      <c r="P52" s="1">
        <v>2</v>
      </c>
      <c r="Q52" s="1">
        <v>5</v>
      </c>
      <c r="R52" s="1"/>
    </row>
    <row r="53" spans="7:18" x14ac:dyDescent="0.2">
      <c r="N53" s="1">
        <v>51</v>
      </c>
      <c r="O53" s="1">
        <v>2</v>
      </c>
      <c r="P53" s="1">
        <v>2</v>
      </c>
      <c r="Q53" s="1">
        <v>0.5</v>
      </c>
      <c r="R53" s="1"/>
    </row>
    <row r="54" spans="7:18" x14ac:dyDescent="0.2">
      <c r="N54" s="1">
        <v>52</v>
      </c>
      <c r="O54" s="1">
        <v>2</v>
      </c>
      <c r="P54" s="1">
        <v>2</v>
      </c>
      <c r="Q54" s="1">
        <v>3</v>
      </c>
      <c r="R54" s="1"/>
    </row>
    <row r="55" spans="7:18" x14ac:dyDescent="0.2">
      <c r="N55" s="1">
        <v>53</v>
      </c>
      <c r="O55" s="1">
        <v>2</v>
      </c>
      <c r="P55" s="1">
        <v>2</v>
      </c>
      <c r="Q55" s="1">
        <v>5</v>
      </c>
      <c r="R55" s="1"/>
    </row>
    <row r="56" spans="7:18" x14ac:dyDescent="0.2">
      <c r="N56" s="1">
        <v>54</v>
      </c>
      <c r="O56" s="1">
        <v>2</v>
      </c>
      <c r="P56" s="1">
        <v>2</v>
      </c>
      <c r="Q56" s="1">
        <v>1.5</v>
      </c>
      <c r="R56" s="1"/>
    </row>
    <row r="57" spans="7:18" x14ac:dyDescent="0.2">
      <c r="N57" s="1">
        <v>55</v>
      </c>
      <c r="O57" s="1">
        <v>2</v>
      </c>
      <c r="P57" s="1">
        <v>2</v>
      </c>
      <c r="Q57" s="1">
        <v>2</v>
      </c>
      <c r="R57" s="1"/>
    </row>
    <row r="58" spans="7:18" x14ac:dyDescent="0.2">
      <c r="N58" s="1">
        <v>56</v>
      </c>
      <c r="O58" s="1">
        <v>2</v>
      </c>
      <c r="P58" s="1">
        <v>2</v>
      </c>
      <c r="Q58" s="1">
        <v>3.5</v>
      </c>
      <c r="R58" s="1"/>
    </row>
    <row r="59" spans="7:18" x14ac:dyDescent="0.2">
      <c r="N59" s="1">
        <v>57</v>
      </c>
      <c r="O59" s="1">
        <v>2</v>
      </c>
      <c r="P59" s="1">
        <v>2</v>
      </c>
      <c r="Q59" s="1">
        <v>2</v>
      </c>
      <c r="R59" s="1"/>
    </row>
    <row r="60" spans="7:18" x14ac:dyDescent="0.2">
      <c r="N60" s="1">
        <v>58</v>
      </c>
      <c r="O60" s="1">
        <v>2</v>
      </c>
      <c r="P60" s="1">
        <v>2</v>
      </c>
      <c r="Q60" s="1">
        <v>0.5</v>
      </c>
      <c r="R60" s="1"/>
    </row>
    <row r="61" spans="7:18" x14ac:dyDescent="0.2">
      <c r="N61" s="1">
        <v>59</v>
      </c>
      <c r="O61" s="1">
        <v>2</v>
      </c>
      <c r="P61" s="1">
        <v>2</v>
      </c>
      <c r="Q61" s="1">
        <v>2</v>
      </c>
      <c r="R61" s="1"/>
    </row>
    <row r="62" spans="7:18" x14ac:dyDescent="0.2">
      <c r="N62" s="1">
        <v>60</v>
      </c>
      <c r="O62" s="1">
        <v>2</v>
      </c>
      <c r="P62" s="1">
        <v>2</v>
      </c>
      <c r="Q62" s="1">
        <v>1</v>
      </c>
      <c r="R62" s="1"/>
    </row>
    <row r="63" spans="7:18" x14ac:dyDescent="0.2">
      <c r="N63" s="1">
        <v>61</v>
      </c>
      <c r="O63" s="1">
        <v>2</v>
      </c>
      <c r="P63" s="1">
        <v>2</v>
      </c>
      <c r="Q63" s="1">
        <v>1.5</v>
      </c>
    </row>
    <row r="64" spans="7:18" x14ac:dyDescent="0.2">
      <c r="N64" s="1">
        <v>62</v>
      </c>
      <c r="O64" s="1">
        <v>2</v>
      </c>
      <c r="P64" s="1">
        <v>2</v>
      </c>
      <c r="Q64" s="1">
        <v>4</v>
      </c>
    </row>
    <row r="65" spans="14:17" x14ac:dyDescent="0.2">
      <c r="N65" s="1">
        <v>63</v>
      </c>
      <c r="O65" s="1">
        <v>2</v>
      </c>
      <c r="P65" s="1">
        <v>2</v>
      </c>
      <c r="Q65" s="1">
        <v>3.5</v>
      </c>
    </row>
    <row r="66" spans="14:17" x14ac:dyDescent="0.2">
      <c r="N66" s="1">
        <v>64</v>
      </c>
      <c r="O66" s="1">
        <v>2</v>
      </c>
      <c r="P66" s="1">
        <v>2</v>
      </c>
      <c r="Q66" s="1">
        <v>4</v>
      </c>
    </row>
    <row r="67" spans="14:17" x14ac:dyDescent="0.2">
      <c r="N67" s="1">
        <v>65</v>
      </c>
      <c r="O67" s="1">
        <v>3</v>
      </c>
      <c r="P67" s="1">
        <v>1</v>
      </c>
      <c r="Q67" s="1">
        <v>4</v>
      </c>
    </row>
    <row r="68" spans="14:17" x14ac:dyDescent="0.2">
      <c r="N68" s="1">
        <v>66</v>
      </c>
      <c r="O68" s="1">
        <v>3</v>
      </c>
      <c r="P68" s="1">
        <v>1</v>
      </c>
      <c r="Q68" s="1">
        <v>3.5</v>
      </c>
    </row>
    <row r="69" spans="14:17" x14ac:dyDescent="0.2">
      <c r="N69" s="1">
        <v>67</v>
      </c>
      <c r="O69" s="1">
        <v>3</v>
      </c>
      <c r="P69" s="1">
        <v>1</v>
      </c>
      <c r="Q69" s="1">
        <v>3</v>
      </c>
    </row>
    <row r="70" spans="14:17" x14ac:dyDescent="0.2">
      <c r="N70" s="1">
        <v>68</v>
      </c>
      <c r="O70" s="1">
        <v>3</v>
      </c>
      <c r="P70" s="1">
        <v>1</v>
      </c>
      <c r="Q70" s="1">
        <v>1.5</v>
      </c>
    </row>
    <row r="71" spans="14:17" x14ac:dyDescent="0.2">
      <c r="N71" s="1">
        <v>69</v>
      </c>
      <c r="O71" s="1">
        <v>3</v>
      </c>
      <c r="P71" s="1">
        <v>1</v>
      </c>
      <c r="Q71" s="1">
        <v>1.5</v>
      </c>
    </row>
    <row r="72" spans="14:17" x14ac:dyDescent="0.2">
      <c r="N72" s="1">
        <v>70</v>
      </c>
      <c r="O72" s="1">
        <v>3</v>
      </c>
      <c r="P72" s="1">
        <v>1</v>
      </c>
      <c r="Q72" s="1">
        <v>5</v>
      </c>
    </row>
    <row r="73" spans="14:17" x14ac:dyDescent="0.2">
      <c r="N73" s="1">
        <v>71</v>
      </c>
      <c r="O73" s="1">
        <v>3</v>
      </c>
      <c r="P73" s="1">
        <v>1</v>
      </c>
      <c r="Q73" s="1">
        <v>2.5</v>
      </c>
    </row>
    <row r="74" spans="14:17" x14ac:dyDescent="0.2">
      <c r="N74" s="1">
        <v>72</v>
      </c>
      <c r="O74" s="1">
        <v>3</v>
      </c>
      <c r="P74" s="1">
        <v>1</v>
      </c>
      <c r="Q74" s="1">
        <v>1.5</v>
      </c>
    </row>
    <row r="75" spans="14:17" x14ac:dyDescent="0.2">
      <c r="N75" s="1">
        <v>73</v>
      </c>
      <c r="O75" s="1">
        <v>3</v>
      </c>
      <c r="P75" s="1">
        <v>1</v>
      </c>
      <c r="Q75" s="1">
        <v>3.5</v>
      </c>
    </row>
    <row r="76" spans="14:17" x14ac:dyDescent="0.2">
      <c r="N76" s="1">
        <v>74</v>
      </c>
      <c r="O76" s="1">
        <v>3</v>
      </c>
      <c r="P76" s="1">
        <v>1</v>
      </c>
      <c r="Q76" s="1">
        <v>2.5</v>
      </c>
    </row>
    <row r="77" spans="14:17" x14ac:dyDescent="0.2">
      <c r="N77" s="1">
        <v>75</v>
      </c>
      <c r="O77" s="1">
        <v>3</v>
      </c>
      <c r="P77" s="1">
        <v>1</v>
      </c>
      <c r="Q77" s="1">
        <v>2</v>
      </c>
    </row>
    <row r="78" spans="14:17" x14ac:dyDescent="0.2">
      <c r="N78" s="1">
        <v>76</v>
      </c>
      <c r="O78" s="1">
        <v>3</v>
      </c>
      <c r="P78" s="1">
        <v>1</v>
      </c>
      <c r="Q78" s="1">
        <v>1.5</v>
      </c>
    </row>
    <row r="79" spans="14:17" x14ac:dyDescent="0.2">
      <c r="N79" s="1">
        <v>77</v>
      </c>
      <c r="O79" s="1">
        <v>3</v>
      </c>
      <c r="P79" s="1">
        <v>1</v>
      </c>
      <c r="Q79" s="1">
        <v>2.5</v>
      </c>
    </row>
    <row r="80" spans="14:17" x14ac:dyDescent="0.2">
      <c r="N80" s="1">
        <v>78</v>
      </c>
      <c r="O80" s="1">
        <v>3</v>
      </c>
      <c r="P80" s="1">
        <v>1</v>
      </c>
      <c r="Q80" s="1">
        <v>0.5</v>
      </c>
    </row>
    <row r="81" spans="14:17" x14ac:dyDescent="0.2">
      <c r="N81" s="1">
        <v>79</v>
      </c>
      <c r="O81" s="1">
        <v>3</v>
      </c>
      <c r="P81" s="1">
        <v>1</v>
      </c>
      <c r="Q81" s="1">
        <v>3</v>
      </c>
    </row>
    <row r="82" spans="14:17" x14ac:dyDescent="0.2">
      <c r="N82" s="1">
        <v>80</v>
      </c>
      <c r="O82" s="1">
        <v>3</v>
      </c>
      <c r="P82" s="1">
        <v>1</v>
      </c>
      <c r="Q82" s="1">
        <v>2</v>
      </c>
    </row>
    <row r="83" spans="14:17" x14ac:dyDescent="0.2">
      <c r="N83" s="1">
        <v>81</v>
      </c>
      <c r="O83" s="1">
        <v>3</v>
      </c>
      <c r="P83" s="1">
        <v>2</v>
      </c>
      <c r="Q83" s="1">
        <v>5</v>
      </c>
    </row>
    <row r="84" spans="14:17" x14ac:dyDescent="0.2">
      <c r="N84" s="1">
        <v>82</v>
      </c>
      <c r="O84" s="1">
        <v>3</v>
      </c>
      <c r="P84" s="1">
        <v>2</v>
      </c>
      <c r="Q84" s="1">
        <v>6</v>
      </c>
    </row>
    <row r="85" spans="14:17" x14ac:dyDescent="0.2">
      <c r="N85" s="1">
        <v>83</v>
      </c>
      <c r="O85" s="1">
        <v>3</v>
      </c>
      <c r="P85" s="1">
        <v>2</v>
      </c>
      <c r="Q85" s="1">
        <v>8</v>
      </c>
    </row>
    <row r="86" spans="14:17" x14ac:dyDescent="0.2">
      <c r="N86" s="1">
        <v>84</v>
      </c>
      <c r="O86" s="1">
        <v>3</v>
      </c>
      <c r="P86" s="1">
        <v>2</v>
      </c>
      <c r="Q86" s="1">
        <v>4</v>
      </c>
    </row>
    <row r="87" spans="14:17" x14ac:dyDescent="0.2">
      <c r="N87" s="1">
        <v>85</v>
      </c>
      <c r="O87" s="1">
        <v>3</v>
      </c>
      <c r="P87" s="1">
        <v>2</v>
      </c>
      <c r="Q87" s="1">
        <v>2</v>
      </c>
    </row>
    <row r="88" spans="14:17" x14ac:dyDescent="0.2">
      <c r="N88" s="1">
        <v>86</v>
      </c>
      <c r="O88" s="1">
        <v>3</v>
      </c>
      <c r="P88" s="1">
        <v>2</v>
      </c>
      <c r="Q88" s="1">
        <v>6.5</v>
      </c>
    </row>
    <row r="89" spans="14:17" x14ac:dyDescent="0.2">
      <c r="N89" s="1">
        <v>87</v>
      </c>
      <c r="O89" s="1">
        <v>3</v>
      </c>
      <c r="P89" s="1">
        <v>2</v>
      </c>
      <c r="Q89" s="1">
        <v>4.5</v>
      </c>
    </row>
    <row r="90" spans="14:17" x14ac:dyDescent="0.2">
      <c r="N90" s="1">
        <v>88</v>
      </c>
      <c r="O90" s="1">
        <v>3</v>
      </c>
      <c r="P90" s="1">
        <v>2</v>
      </c>
      <c r="Q90" s="1">
        <v>6.5</v>
      </c>
    </row>
    <row r="91" spans="14:17" x14ac:dyDescent="0.2">
      <c r="N91" s="1">
        <v>89</v>
      </c>
      <c r="O91" s="1">
        <v>3</v>
      </c>
      <c r="P91" s="1">
        <v>2</v>
      </c>
      <c r="Q91" s="1">
        <v>3</v>
      </c>
    </row>
    <row r="92" spans="14:17" x14ac:dyDescent="0.2">
      <c r="N92" s="1">
        <v>90</v>
      </c>
      <c r="O92" s="1">
        <v>3</v>
      </c>
      <c r="P92" s="1">
        <v>2</v>
      </c>
      <c r="Q92" s="1">
        <v>3.5</v>
      </c>
    </row>
    <row r="93" spans="14:17" x14ac:dyDescent="0.2">
      <c r="N93" s="1">
        <v>91</v>
      </c>
      <c r="O93" s="1">
        <v>3</v>
      </c>
      <c r="P93" s="1">
        <v>2</v>
      </c>
      <c r="Q93" s="1">
        <v>7</v>
      </c>
    </row>
    <row r="94" spans="14:17" x14ac:dyDescent="0.2">
      <c r="N94" s="1">
        <v>92</v>
      </c>
      <c r="O94" s="1">
        <v>3</v>
      </c>
      <c r="P94" s="1">
        <v>2</v>
      </c>
      <c r="Q94" s="1">
        <v>2</v>
      </c>
    </row>
    <row r="95" spans="14:17" x14ac:dyDescent="0.2">
      <c r="N95" s="1">
        <v>93</v>
      </c>
      <c r="O95" s="1">
        <v>3</v>
      </c>
      <c r="P95" s="1">
        <v>2</v>
      </c>
      <c r="Q95" s="1">
        <v>2.5</v>
      </c>
    </row>
    <row r="96" spans="14:17" x14ac:dyDescent="0.2">
      <c r="N96" s="1">
        <v>94</v>
      </c>
      <c r="O96" s="1">
        <v>3</v>
      </c>
      <c r="P96" s="1">
        <v>2</v>
      </c>
      <c r="Q96" s="1">
        <v>7</v>
      </c>
    </row>
    <row r="97" spans="14:17" x14ac:dyDescent="0.2">
      <c r="N97" s="1">
        <v>95</v>
      </c>
      <c r="O97" s="1">
        <v>3</v>
      </c>
      <c r="P97" s="1">
        <v>2</v>
      </c>
      <c r="Q97" s="1">
        <v>6.5</v>
      </c>
    </row>
    <row r="98" spans="14:17" x14ac:dyDescent="0.2">
      <c r="N98" s="1">
        <v>96</v>
      </c>
      <c r="O98" s="1">
        <v>3</v>
      </c>
      <c r="P98" s="1">
        <v>2</v>
      </c>
      <c r="Q98" s="1">
        <v>5</v>
      </c>
    </row>
  </sheetData>
  <mergeCells count="8">
    <mergeCell ref="B29:D29"/>
    <mergeCell ref="H29:J29"/>
    <mergeCell ref="R7:S7"/>
    <mergeCell ref="B2:G2"/>
    <mergeCell ref="R2:S2"/>
    <mergeCell ref="B3:C3"/>
    <mergeCell ref="D3:E3"/>
    <mergeCell ref="F3:G3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E368-965D-2343-930C-A21502D70D21}">
  <dimension ref="A1:W67"/>
  <sheetViews>
    <sheetView tabSelected="1" topLeftCell="A2" zoomScale="104" workbookViewId="0">
      <selection activeCell="N3" sqref="N3:N38"/>
    </sheetView>
  </sheetViews>
  <sheetFormatPr baseColWidth="10" defaultRowHeight="15" x14ac:dyDescent="0.2"/>
  <sheetData>
    <row r="1" spans="1:23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0" t="s">
        <v>69</v>
      </c>
      <c r="O1" s="79"/>
      <c r="P1" s="79"/>
      <c r="Q1" s="79"/>
      <c r="R1" s="79"/>
      <c r="S1" s="79"/>
      <c r="T1" s="79"/>
      <c r="U1" s="79"/>
      <c r="V1" s="79"/>
      <c r="W1" s="79"/>
    </row>
    <row r="2" spans="1:23" ht="32" x14ac:dyDescent="0.2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82" t="s">
        <v>99</v>
      </c>
      <c r="O2" s="72" t="s">
        <v>95</v>
      </c>
      <c r="P2" s="72" t="s">
        <v>96</v>
      </c>
      <c r="Q2" s="82" t="s">
        <v>10</v>
      </c>
      <c r="R2" s="147" t="s">
        <v>12</v>
      </c>
      <c r="S2" s="147"/>
      <c r="T2" s="79"/>
      <c r="U2" s="79"/>
      <c r="V2" s="79"/>
      <c r="W2" s="79"/>
    </row>
    <row r="3" spans="1:23" x14ac:dyDescent="0.2">
      <c r="A3" s="81"/>
      <c r="B3" s="146" t="s">
        <v>32</v>
      </c>
      <c r="C3" s="146"/>
      <c r="D3" s="146"/>
      <c r="E3" s="146"/>
      <c r="F3" s="146"/>
      <c r="G3" s="146"/>
      <c r="H3" s="79"/>
      <c r="I3" s="79"/>
      <c r="J3" s="79"/>
      <c r="K3" s="79"/>
      <c r="L3" s="79"/>
      <c r="M3" s="79"/>
      <c r="N3" s="1">
        <v>1</v>
      </c>
      <c r="O3" s="1" t="s">
        <v>70</v>
      </c>
      <c r="P3" s="1" t="s">
        <v>31</v>
      </c>
      <c r="Q3" s="84">
        <v>53</v>
      </c>
      <c r="R3" s="85" t="s">
        <v>13</v>
      </c>
      <c r="S3" s="86" t="s">
        <v>5</v>
      </c>
      <c r="T3" s="86"/>
      <c r="U3" s="79"/>
      <c r="V3" s="79"/>
      <c r="W3" s="79"/>
    </row>
    <row r="4" spans="1:23" x14ac:dyDescent="0.2">
      <c r="A4" s="81"/>
      <c r="B4" s="146" t="s">
        <v>5</v>
      </c>
      <c r="C4" s="146"/>
      <c r="D4" s="146" t="s">
        <v>6</v>
      </c>
      <c r="E4" s="146"/>
      <c r="F4" s="146" t="s">
        <v>7</v>
      </c>
      <c r="G4" s="146"/>
      <c r="H4" s="79"/>
      <c r="I4" s="79"/>
      <c r="J4" s="79"/>
      <c r="K4" s="79"/>
      <c r="L4" s="79"/>
      <c r="M4" s="79"/>
      <c r="N4" s="1">
        <v>2</v>
      </c>
      <c r="O4" s="1" t="s">
        <v>70</v>
      </c>
      <c r="P4" s="1" t="s">
        <v>31</v>
      </c>
      <c r="Q4" s="84">
        <v>49</v>
      </c>
      <c r="R4" s="85" t="s">
        <v>14</v>
      </c>
      <c r="S4" s="86" t="s">
        <v>6</v>
      </c>
      <c r="T4" s="79"/>
      <c r="U4" s="84"/>
      <c r="V4" s="84"/>
      <c r="W4" s="84"/>
    </row>
    <row r="5" spans="1:23" x14ac:dyDescent="0.2">
      <c r="A5" s="87" t="s">
        <v>33</v>
      </c>
      <c r="B5" s="88" t="s">
        <v>31</v>
      </c>
      <c r="C5" s="88" t="s">
        <v>34</v>
      </c>
      <c r="D5" s="88" t="s">
        <v>31</v>
      </c>
      <c r="E5" s="88" t="s">
        <v>34</v>
      </c>
      <c r="F5" s="88" t="s">
        <v>31</v>
      </c>
      <c r="G5" s="88" t="s">
        <v>34</v>
      </c>
      <c r="H5" s="79"/>
      <c r="I5" s="79"/>
      <c r="J5" s="79"/>
      <c r="K5" s="79"/>
      <c r="L5" s="79"/>
      <c r="M5" s="79"/>
      <c r="N5" s="1">
        <v>3</v>
      </c>
      <c r="O5" s="1" t="s">
        <v>70</v>
      </c>
      <c r="P5" s="1" t="s">
        <v>31</v>
      </c>
      <c r="Q5" s="84">
        <v>47</v>
      </c>
      <c r="R5" s="85" t="s">
        <v>15</v>
      </c>
      <c r="S5" s="86" t="s">
        <v>7</v>
      </c>
      <c r="T5" s="79"/>
      <c r="U5" s="84"/>
      <c r="V5" s="84"/>
      <c r="W5" s="84"/>
    </row>
    <row r="6" spans="1:23" x14ac:dyDescent="0.2">
      <c r="A6" s="84">
        <v>1</v>
      </c>
      <c r="B6" s="84">
        <v>53</v>
      </c>
      <c r="C6" s="84">
        <v>44</v>
      </c>
      <c r="D6" s="84">
        <v>47</v>
      </c>
      <c r="E6" s="84">
        <v>13</v>
      </c>
      <c r="F6" s="84">
        <v>45</v>
      </c>
      <c r="G6" s="84">
        <v>46</v>
      </c>
      <c r="H6" s="79"/>
      <c r="I6" s="79"/>
      <c r="J6" s="79"/>
      <c r="K6" s="79"/>
      <c r="L6" s="79"/>
      <c r="M6" s="79"/>
      <c r="N6" s="1">
        <v>4</v>
      </c>
      <c r="O6" s="1" t="s">
        <v>70</v>
      </c>
      <c r="P6" s="1" t="s">
        <v>31</v>
      </c>
      <c r="Q6" s="84">
        <v>42</v>
      </c>
      <c r="R6" s="84"/>
      <c r="S6" s="79"/>
      <c r="T6" s="79"/>
      <c r="U6" s="84"/>
      <c r="V6" s="84"/>
      <c r="W6" s="84"/>
    </row>
    <row r="7" spans="1:23" x14ac:dyDescent="0.2">
      <c r="A7" s="84">
        <v>2</v>
      </c>
      <c r="B7" s="84">
        <v>49</v>
      </c>
      <c r="C7" s="84">
        <v>48</v>
      </c>
      <c r="D7" s="84">
        <v>42</v>
      </c>
      <c r="E7" s="84">
        <v>16</v>
      </c>
      <c r="F7" s="84">
        <v>41</v>
      </c>
      <c r="G7" s="84">
        <v>40</v>
      </c>
      <c r="H7" s="79"/>
      <c r="I7" s="79"/>
      <c r="J7" s="79"/>
      <c r="K7" s="79"/>
      <c r="L7" s="79"/>
      <c r="M7" s="79"/>
      <c r="N7" s="1">
        <v>5</v>
      </c>
      <c r="O7" s="1" t="s">
        <v>70</v>
      </c>
      <c r="P7" s="1" t="s">
        <v>31</v>
      </c>
      <c r="Q7" s="84">
        <v>51</v>
      </c>
      <c r="R7" s="147" t="s">
        <v>58</v>
      </c>
      <c r="S7" s="147"/>
      <c r="T7" s="79"/>
      <c r="U7" s="84"/>
      <c r="V7" s="84"/>
      <c r="W7" s="84"/>
    </row>
    <row r="8" spans="1:23" x14ac:dyDescent="0.2">
      <c r="A8" s="84">
        <v>3</v>
      </c>
      <c r="B8" s="84">
        <v>47</v>
      </c>
      <c r="C8" s="84">
        <v>35</v>
      </c>
      <c r="D8" s="84">
        <v>39</v>
      </c>
      <c r="E8" s="84">
        <v>16</v>
      </c>
      <c r="F8" s="84">
        <v>38</v>
      </c>
      <c r="G8" s="84">
        <v>29</v>
      </c>
      <c r="H8" s="79"/>
      <c r="I8" s="79"/>
      <c r="J8" s="79"/>
      <c r="K8" s="79"/>
      <c r="L8" s="79"/>
      <c r="M8" s="79"/>
      <c r="N8" s="1">
        <v>6</v>
      </c>
      <c r="O8" s="1" t="s">
        <v>70</v>
      </c>
      <c r="P8" s="1" t="s">
        <v>31</v>
      </c>
      <c r="Q8" s="84">
        <v>34</v>
      </c>
      <c r="R8" s="85" t="s">
        <v>13</v>
      </c>
      <c r="S8" s="86" t="s">
        <v>31</v>
      </c>
      <c r="T8" s="79"/>
      <c r="U8" s="84"/>
      <c r="V8" s="84"/>
      <c r="W8" s="84"/>
    </row>
    <row r="9" spans="1:23" x14ac:dyDescent="0.2">
      <c r="A9" s="84">
        <v>4</v>
      </c>
      <c r="B9" s="84">
        <v>42</v>
      </c>
      <c r="C9" s="84">
        <v>18</v>
      </c>
      <c r="D9" s="84">
        <v>37</v>
      </c>
      <c r="E9" s="84">
        <v>10</v>
      </c>
      <c r="F9" s="84">
        <v>36</v>
      </c>
      <c r="G9" s="84">
        <v>21</v>
      </c>
      <c r="H9" s="79"/>
      <c r="I9" s="79"/>
      <c r="J9" s="79"/>
      <c r="K9" s="79"/>
      <c r="L9" s="79"/>
      <c r="M9" s="79"/>
      <c r="N9" s="1">
        <v>7</v>
      </c>
      <c r="O9" s="1" t="s">
        <v>70</v>
      </c>
      <c r="P9" s="1" t="s">
        <v>34</v>
      </c>
      <c r="Q9" s="84">
        <v>44</v>
      </c>
      <c r="R9" s="85" t="s">
        <v>14</v>
      </c>
      <c r="S9" s="86" t="s">
        <v>34</v>
      </c>
      <c r="T9" s="79"/>
      <c r="U9" s="84"/>
      <c r="V9" s="84"/>
      <c r="W9" s="84"/>
    </row>
    <row r="10" spans="1:23" x14ac:dyDescent="0.2">
      <c r="A10" s="84">
        <v>5</v>
      </c>
      <c r="B10" s="84">
        <v>51</v>
      </c>
      <c r="C10" s="84">
        <v>32</v>
      </c>
      <c r="D10" s="84">
        <v>42</v>
      </c>
      <c r="E10" s="84">
        <v>11</v>
      </c>
      <c r="F10" s="84">
        <v>35</v>
      </c>
      <c r="G10" s="84">
        <v>30</v>
      </c>
      <c r="H10" s="79"/>
      <c r="I10" s="79"/>
      <c r="J10" s="79"/>
      <c r="K10" s="79"/>
      <c r="L10" s="79"/>
      <c r="M10" s="79"/>
      <c r="N10" s="1">
        <v>8</v>
      </c>
      <c r="O10" s="1" t="s">
        <v>70</v>
      </c>
      <c r="P10" s="1" t="s">
        <v>34</v>
      </c>
      <c r="Q10" s="84">
        <v>48</v>
      </c>
      <c r="R10" s="85"/>
      <c r="S10" s="86"/>
      <c r="T10" s="79"/>
      <c r="U10" s="84"/>
      <c r="V10" s="84"/>
      <c r="W10" s="84"/>
    </row>
    <row r="11" spans="1:23" x14ac:dyDescent="0.2">
      <c r="A11" s="89">
        <v>6</v>
      </c>
      <c r="B11" s="89">
        <v>34</v>
      </c>
      <c r="C11" s="89">
        <v>27</v>
      </c>
      <c r="D11" s="89">
        <v>33</v>
      </c>
      <c r="E11" s="89">
        <v>6</v>
      </c>
      <c r="F11" s="89">
        <v>33</v>
      </c>
      <c r="G11" s="89">
        <v>20</v>
      </c>
      <c r="H11" s="79"/>
      <c r="I11" s="79"/>
      <c r="J11" s="79"/>
      <c r="K11" s="79"/>
      <c r="L11" s="79"/>
      <c r="M11" s="79"/>
      <c r="N11" s="1">
        <v>9</v>
      </c>
      <c r="O11" s="1" t="s">
        <v>70</v>
      </c>
      <c r="P11" s="1" t="s">
        <v>34</v>
      </c>
      <c r="Q11" s="84">
        <v>35</v>
      </c>
      <c r="R11" s="90"/>
      <c r="S11" s="79"/>
      <c r="T11" s="79"/>
      <c r="U11" s="84"/>
      <c r="V11" s="84"/>
      <c r="W11" s="84"/>
    </row>
    <row r="12" spans="1:23" x14ac:dyDescent="0.2">
      <c r="A12" s="79"/>
      <c r="B12" s="79"/>
      <c r="C12" s="79"/>
      <c r="D12" s="79"/>
      <c r="E12" s="79"/>
      <c r="F12" s="84"/>
      <c r="G12" s="79"/>
      <c r="H12" s="79"/>
      <c r="I12" s="79"/>
      <c r="J12" s="79"/>
      <c r="K12" s="79"/>
      <c r="L12" s="79"/>
      <c r="M12" s="79"/>
      <c r="N12" s="1">
        <v>10</v>
      </c>
      <c r="O12" s="1" t="s">
        <v>70</v>
      </c>
      <c r="P12" s="1" t="s">
        <v>34</v>
      </c>
      <c r="Q12" s="84">
        <v>18</v>
      </c>
      <c r="R12" s="90"/>
      <c r="S12" s="79"/>
      <c r="T12" s="79"/>
      <c r="U12" s="84"/>
      <c r="V12" s="84"/>
      <c r="W12" s="84"/>
    </row>
    <row r="13" spans="1:23" x14ac:dyDescent="0.2">
      <c r="A13" s="91" t="s">
        <v>22</v>
      </c>
      <c r="B13" s="92">
        <v>6</v>
      </c>
      <c r="C13" s="92">
        <v>6</v>
      </c>
      <c r="D13" s="92">
        <v>6</v>
      </c>
      <c r="E13" s="92">
        <v>6</v>
      </c>
      <c r="F13" s="92">
        <v>6</v>
      </c>
      <c r="G13" s="92">
        <v>6</v>
      </c>
      <c r="H13" s="93">
        <v>36</v>
      </c>
      <c r="I13" s="94" t="s">
        <v>27</v>
      </c>
      <c r="J13" s="79"/>
      <c r="K13" s="79"/>
      <c r="L13" s="79"/>
      <c r="M13" s="79"/>
      <c r="N13" s="1">
        <v>11</v>
      </c>
      <c r="O13" s="1" t="s">
        <v>70</v>
      </c>
      <c r="P13" s="1" t="s">
        <v>34</v>
      </c>
      <c r="Q13" s="84">
        <v>32</v>
      </c>
      <c r="R13" s="90"/>
      <c r="S13" s="79"/>
      <c r="T13" s="79"/>
      <c r="U13" s="84"/>
      <c r="V13" s="84"/>
      <c r="W13" s="84"/>
    </row>
    <row r="14" spans="1:23" x14ac:dyDescent="0.2">
      <c r="A14" s="95" t="s">
        <v>19</v>
      </c>
      <c r="B14" s="96">
        <v>46</v>
      </c>
      <c r="C14" s="96">
        <v>34</v>
      </c>
      <c r="D14" s="96">
        <v>40</v>
      </c>
      <c r="E14" s="96">
        <v>12</v>
      </c>
      <c r="F14" s="96">
        <v>38</v>
      </c>
      <c r="G14" s="96">
        <v>31</v>
      </c>
      <c r="H14" s="97">
        <v>33.5</v>
      </c>
      <c r="I14" s="98" t="s">
        <v>30</v>
      </c>
      <c r="J14" s="79"/>
      <c r="K14" s="79"/>
      <c r="L14" s="79"/>
      <c r="M14" s="79"/>
      <c r="N14" s="1">
        <v>12</v>
      </c>
      <c r="O14" s="1" t="s">
        <v>70</v>
      </c>
      <c r="P14" s="1" t="s">
        <v>34</v>
      </c>
      <c r="Q14" s="84">
        <v>27</v>
      </c>
      <c r="R14" s="90"/>
      <c r="S14" s="79"/>
      <c r="T14" s="79"/>
      <c r="U14" s="84"/>
      <c r="V14" s="84"/>
      <c r="W14" s="84"/>
    </row>
    <row r="15" spans="1:23" x14ac:dyDescent="0.2">
      <c r="A15" s="95" t="s">
        <v>20</v>
      </c>
      <c r="B15" s="96">
        <v>6.99</v>
      </c>
      <c r="C15" s="96">
        <v>11.01</v>
      </c>
      <c r="D15" s="96">
        <v>4.82</v>
      </c>
      <c r="E15" s="96">
        <v>3.85</v>
      </c>
      <c r="F15" s="96">
        <v>4.38</v>
      </c>
      <c r="G15" s="96">
        <v>10.32</v>
      </c>
      <c r="H15" s="97">
        <v>6.89</v>
      </c>
      <c r="I15" s="98" t="s">
        <v>30</v>
      </c>
      <c r="J15" s="79"/>
      <c r="K15" s="79"/>
      <c r="L15" s="79"/>
      <c r="M15" s="79"/>
      <c r="N15" s="1">
        <v>13</v>
      </c>
      <c r="O15" s="1" t="s">
        <v>71</v>
      </c>
      <c r="P15" s="1" t="s">
        <v>31</v>
      </c>
      <c r="Q15" s="84">
        <v>47</v>
      </c>
      <c r="R15" s="84"/>
      <c r="S15" s="79"/>
      <c r="T15" s="79"/>
      <c r="U15" s="84"/>
      <c r="V15" s="84"/>
      <c r="W15" s="84"/>
    </row>
    <row r="16" spans="1:23" x14ac:dyDescent="0.2">
      <c r="A16" s="95" t="s">
        <v>21</v>
      </c>
      <c r="B16" s="96">
        <v>48.8</v>
      </c>
      <c r="C16" s="96">
        <v>121.2</v>
      </c>
      <c r="D16" s="96">
        <v>23.2</v>
      </c>
      <c r="E16" s="96">
        <v>14.8</v>
      </c>
      <c r="F16" s="96">
        <v>19.2</v>
      </c>
      <c r="G16" s="96">
        <v>106.4</v>
      </c>
      <c r="H16" s="97">
        <v>55.6</v>
      </c>
      <c r="I16" s="98" t="s">
        <v>30</v>
      </c>
      <c r="J16" s="79"/>
      <c r="K16" s="79"/>
      <c r="L16" s="79"/>
      <c r="M16" s="79"/>
      <c r="N16" s="1">
        <v>14</v>
      </c>
      <c r="O16" s="1" t="s">
        <v>71</v>
      </c>
      <c r="P16" s="1" t="s">
        <v>31</v>
      </c>
      <c r="Q16" s="84">
        <v>42</v>
      </c>
      <c r="R16" s="84"/>
      <c r="S16" s="79"/>
      <c r="T16" s="79"/>
      <c r="U16" s="84"/>
      <c r="V16" s="84"/>
      <c r="W16" s="84"/>
    </row>
    <row r="17" spans="1:23" x14ac:dyDescent="0.2">
      <c r="A17" s="95" t="s">
        <v>26</v>
      </c>
      <c r="B17" s="99">
        <v>2.85</v>
      </c>
      <c r="C17" s="99">
        <v>4.49</v>
      </c>
      <c r="D17" s="99">
        <v>1.97</v>
      </c>
      <c r="E17" s="99">
        <v>1.57</v>
      </c>
      <c r="F17" s="99">
        <v>1.79</v>
      </c>
      <c r="G17" s="99">
        <v>4.21</v>
      </c>
      <c r="H17" s="79"/>
      <c r="I17" s="98"/>
      <c r="J17" s="79"/>
      <c r="K17" s="79"/>
      <c r="L17" s="79"/>
      <c r="M17" s="79"/>
      <c r="N17" s="1">
        <v>15</v>
      </c>
      <c r="O17" s="1" t="s">
        <v>71</v>
      </c>
      <c r="P17" s="1" t="s">
        <v>31</v>
      </c>
      <c r="Q17" s="84">
        <v>39</v>
      </c>
      <c r="R17" s="84"/>
      <c r="S17" s="79"/>
      <c r="T17" s="79"/>
      <c r="U17" s="84"/>
      <c r="V17" s="84"/>
      <c r="W17" s="84"/>
    </row>
    <row r="18" spans="1:23" ht="17" x14ac:dyDescent="0.25">
      <c r="A18" s="100" t="s">
        <v>1</v>
      </c>
      <c r="B18" s="101">
        <v>244</v>
      </c>
      <c r="C18" s="101">
        <v>606</v>
      </c>
      <c r="D18" s="101">
        <v>116</v>
      </c>
      <c r="E18" s="101">
        <v>74</v>
      </c>
      <c r="F18" s="101">
        <v>96</v>
      </c>
      <c r="G18" s="101">
        <v>532</v>
      </c>
      <c r="H18" s="102">
        <v>1668</v>
      </c>
      <c r="I18" s="103" t="s">
        <v>72</v>
      </c>
      <c r="J18" s="79"/>
      <c r="K18" s="79"/>
      <c r="L18" s="79"/>
      <c r="M18" s="79"/>
      <c r="N18" s="1">
        <v>16</v>
      </c>
      <c r="O18" s="1" t="s">
        <v>71</v>
      </c>
      <c r="P18" s="1" t="s">
        <v>31</v>
      </c>
      <c r="Q18" s="84">
        <v>37</v>
      </c>
      <c r="R18" s="84"/>
      <c r="S18" s="79"/>
      <c r="T18" s="79"/>
      <c r="U18" s="84"/>
      <c r="V18" s="84"/>
      <c r="W18" s="84"/>
    </row>
    <row r="19" spans="1:23" x14ac:dyDescent="0.2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">
        <v>17</v>
      </c>
      <c r="O19" s="1" t="s">
        <v>71</v>
      </c>
      <c r="P19" s="1" t="s">
        <v>31</v>
      </c>
      <c r="Q19" s="84">
        <v>42</v>
      </c>
      <c r="R19" s="84"/>
      <c r="S19" s="79"/>
      <c r="T19" s="79"/>
      <c r="U19" s="84"/>
      <c r="V19" s="84"/>
      <c r="W19" s="84"/>
    </row>
    <row r="20" spans="1:23" ht="32" x14ac:dyDescent="0.2">
      <c r="A20" s="104" t="s">
        <v>40</v>
      </c>
      <c r="B20" s="105" t="s">
        <v>5</v>
      </c>
      <c r="C20" s="106" t="s">
        <v>6</v>
      </c>
      <c r="D20" s="106" t="s">
        <v>7</v>
      </c>
      <c r="E20" s="107"/>
      <c r="F20" s="79"/>
      <c r="G20" s="108" t="s">
        <v>41</v>
      </c>
      <c r="H20" s="106" t="s">
        <v>5</v>
      </c>
      <c r="I20" s="106" t="s">
        <v>6</v>
      </c>
      <c r="J20" s="106" t="s">
        <v>7</v>
      </c>
      <c r="K20" s="107"/>
      <c r="L20" s="84"/>
      <c r="M20" s="84"/>
      <c r="N20" s="1">
        <v>18</v>
      </c>
      <c r="O20" s="1" t="s">
        <v>71</v>
      </c>
      <c r="P20" s="1" t="s">
        <v>31</v>
      </c>
      <c r="Q20" s="84">
        <v>33</v>
      </c>
      <c r="R20" s="84"/>
      <c r="S20" s="79"/>
      <c r="T20" s="79"/>
      <c r="U20" s="84"/>
      <c r="V20" s="84"/>
      <c r="W20" s="84"/>
    </row>
    <row r="21" spans="1:23" ht="16" x14ac:dyDescent="0.2">
      <c r="A21" s="109" t="s">
        <v>31</v>
      </c>
      <c r="B21" s="110">
        <v>46</v>
      </c>
      <c r="C21" s="110">
        <v>40</v>
      </c>
      <c r="D21" s="110">
        <v>38</v>
      </c>
      <c r="E21" s="111">
        <v>41.33</v>
      </c>
      <c r="F21" s="79"/>
      <c r="G21" s="109" t="s">
        <v>31</v>
      </c>
      <c r="H21" s="110">
        <v>2.85</v>
      </c>
      <c r="I21" s="110">
        <v>1.97</v>
      </c>
      <c r="J21" s="110">
        <v>1.79</v>
      </c>
      <c r="K21" s="111">
        <v>2.2000000000000002</v>
      </c>
      <c r="L21" s="112"/>
      <c r="M21" s="112"/>
      <c r="N21" s="1">
        <v>19</v>
      </c>
      <c r="O21" s="1" t="s">
        <v>71</v>
      </c>
      <c r="P21" s="1" t="s">
        <v>34</v>
      </c>
      <c r="Q21" s="84">
        <v>13</v>
      </c>
      <c r="R21" s="84"/>
      <c r="S21" s="79"/>
      <c r="T21" s="79"/>
      <c r="U21" s="84"/>
      <c r="V21" s="84"/>
      <c r="W21" s="84"/>
    </row>
    <row r="22" spans="1:23" ht="16" x14ac:dyDescent="0.2">
      <c r="A22" s="113" t="s">
        <v>34</v>
      </c>
      <c r="B22" s="114">
        <v>34</v>
      </c>
      <c r="C22" s="110">
        <v>12</v>
      </c>
      <c r="D22" s="110">
        <v>31</v>
      </c>
      <c r="E22" s="111">
        <v>25.67</v>
      </c>
      <c r="F22" s="79"/>
      <c r="G22" s="113" t="s">
        <v>34</v>
      </c>
      <c r="H22" s="114">
        <v>4.49</v>
      </c>
      <c r="I22" s="110">
        <v>1.57</v>
      </c>
      <c r="J22" s="110">
        <v>4.21</v>
      </c>
      <c r="K22" s="111">
        <v>3.43</v>
      </c>
      <c r="L22" s="112"/>
      <c r="M22" s="112"/>
      <c r="N22" s="1">
        <v>20</v>
      </c>
      <c r="O22" s="1" t="s">
        <v>71</v>
      </c>
      <c r="P22" s="1" t="s">
        <v>34</v>
      </c>
      <c r="Q22" s="84">
        <v>16</v>
      </c>
      <c r="R22" s="84"/>
      <c r="S22" s="79"/>
      <c r="T22" s="79"/>
      <c r="U22" s="84"/>
      <c r="V22" s="84"/>
      <c r="W22" s="84"/>
    </row>
    <row r="23" spans="1:23" x14ac:dyDescent="0.2">
      <c r="A23" s="115"/>
      <c r="B23" s="116">
        <v>40</v>
      </c>
      <c r="C23" s="117">
        <v>26</v>
      </c>
      <c r="D23" s="117">
        <v>34.5</v>
      </c>
      <c r="E23" s="118"/>
      <c r="F23" s="79"/>
      <c r="G23" s="115"/>
      <c r="H23" s="116">
        <v>3.67</v>
      </c>
      <c r="I23" s="117">
        <v>1.77</v>
      </c>
      <c r="J23" s="117">
        <v>3</v>
      </c>
      <c r="K23" s="118"/>
      <c r="L23" s="83"/>
      <c r="M23" s="83"/>
      <c r="N23" s="1">
        <v>21</v>
      </c>
      <c r="O23" s="1" t="s">
        <v>71</v>
      </c>
      <c r="P23" s="1" t="s">
        <v>34</v>
      </c>
      <c r="Q23" s="84">
        <v>16</v>
      </c>
      <c r="R23" s="84"/>
      <c r="S23" s="79"/>
      <c r="T23" s="79"/>
      <c r="U23" s="84"/>
      <c r="V23" s="84"/>
      <c r="W23" s="84"/>
    </row>
    <row r="24" spans="1:23" x14ac:dyDescent="0.2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">
        <v>22</v>
      </c>
      <c r="O24" s="1" t="s">
        <v>71</v>
      </c>
      <c r="P24" s="1" t="s">
        <v>34</v>
      </c>
      <c r="Q24" s="84">
        <v>10</v>
      </c>
      <c r="R24" s="84"/>
      <c r="S24" s="79"/>
      <c r="T24" s="79"/>
      <c r="U24" s="84"/>
      <c r="V24" s="84"/>
      <c r="W24" s="84"/>
    </row>
    <row r="25" spans="1:23" x14ac:dyDescent="0.2">
      <c r="A25" s="79"/>
      <c r="B25" s="79"/>
      <c r="C25" s="119" t="s"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">
        <v>23</v>
      </c>
      <c r="O25" s="1" t="s">
        <v>71</v>
      </c>
      <c r="P25" s="1" t="s">
        <v>34</v>
      </c>
      <c r="Q25" s="84">
        <v>11</v>
      </c>
      <c r="R25" s="84"/>
      <c r="S25" s="79"/>
      <c r="T25" s="79"/>
      <c r="U25" s="84"/>
      <c r="V25" s="84"/>
      <c r="W25" s="84"/>
    </row>
    <row r="26" spans="1:23" ht="17" x14ac:dyDescent="0.25">
      <c r="A26" s="95" t="s">
        <v>73</v>
      </c>
      <c r="B26" s="120">
        <v>5793</v>
      </c>
      <c r="C26" s="79">
        <v>35</v>
      </c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">
        <v>24</v>
      </c>
      <c r="O26" s="1" t="s">
        <v>71</v>
      </c>
      <c r="P26" s="1" t="s">
        <v>34</v>
      </c>
      <c r="Q26" s="84">
        <v>6</v>
      </c>
      <c r="R26" s="84"/>
      <c r="S26" s="79"/>
      <c r="T26" s="79"/>
      <c r="U26" s="84"/>
      <c r="V26" s="84"/>
      <c r="W26" s="84"/>
    </row>
    <row r="27" spans="1:23" ht="17" x14ac:dyDescent="0.25">
      <c r="A27" s="95" t="s">
        <v>74</v>
      </c>
      <c r="B27" s="120">
        <v>4125</v>
      </c>
      <c r="C27" s="79"/>
      <c r="D27" s="121" t="s">
        <v>33</v>
      </c>
      <c r="E27" s="84">
        <v>6</v>
      </c>
      <c r="F27" s="79"/>
      <c r="G27" s="79"/>
      <c r="H27" s="79"/>
      <c r="I27" s="79"/>
      <c r="J27" s="79"/>
      <c r="K27" s="79"/>
      <c r="L27" s="79"/>
      <c r="M27" s="79"/>
      <c r="N27" s="1">
        <v>25</v>
      </c>
      <c r="O27" s="1" t="s">
        <v>7</v>
      </c>
      <c r="P27" s="1" t="s">
        <v>31</v>
      </c>
      <c r="Q27" s="84">
        <v>45</v>
      </c>
      <c r="R27" s="84"/>
      <c r="S27" s="79"/>
      <c r="T27" s="79"/>
      <c r="U27" s="84"/>
      <c r="V27" s="84"/>
      <c r="W27" s="84"/>
    </row>
    <row r="28" spans="1:23" ht="17" x14ac:dyDescent="0.25">
      <c r="A28" s="95" t="s">
        <v>75</v>
      </c>
      <c r="B28" s="120">
        <v>1668</v>
      </c>
      <c r="C28" s="79">
        <v>30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">
        <v>26</v>
      </c>
      <c r="O28" s="1" t="s">
        <v>7</v>
      </c>
      <c r="P28" s="1" t="s">
        <v>31</v>
      </c>
      <c r="Q28" s="84">
        <v>41</v>
      </c>
      <c r="R28" s="84"/>
      <c r="S28" s="79"/>
      <c r="T28" s="79"/>
      <c r="U28" s="84"/>
      <c r="V28" s="84"/>
      <c r="W28" s="84"/>
    </row>
    <row r="29" spans="1:23" ht="17" x14ac:dyDescent="0.25">
      <c r="A29" s="95" t="s">
        <v>76</v>
      </c>
      <c r="B29" s="120">
        <v>1194</v>
      </c>
      <c r="C29" s="79">
        <v>2</v>
      </c>
      <c r="D29" s="121" t="s">
        <v>38</v>
      </c>
      <c r="E29" s="84">
        <v>3</v>
      </c>
      <c r="F29" s="79"/>
      <c r="G29" s="79"/>
      <c r="H29" s="79"/>
      <c r="I29" s="79"/>
      <c r="J29" s="79"/>
      <c r="K29" s="79"/>
      <c r="L29" s="79"/>
      <c r="M29" s="79"/>
      <c r="N29" s="1">
        <v>27</v>
      </c>
      <c r="O29" s="1" t="s">
        <v>7</v>
      </c>
      <c r="P29" s="1" t="s">
        <v>31</v>
      </c>
      <c r="Q29" s="84">
        <v>38</v>
      </c>
      <c r="R29" s="84"/>
      <c r="S29" s="79"/>
      <c r="T29" s="79"/>
      <c r="U29" s="84"/>
      <c r="V29" s="84"/>
      <c r="W29" s="84"/>
    </row>
    <row r="30" spans="1:23" ht="17" x14ac:dyDescent="0.25">
      <c r="A30" s="95" t="s">
        <v>77</v>
      </c>
      <c r="B30" s="120">
        <v>2209</v>
      </c>
      <c r="C30" s="79">
        <v>1</v>
      </c>
      <c r="D30" s="121" t="s">
        <v>39</v>
      </c>
      <c r="E30" s="84">
        <v>2</v>
      </c>
      <c r="F30" s="79"/>
      <c r="G30" s="79"/>
      <c r="H30" s="79"/>
      <c r="I30" s="79"/>
      <c r="J30" s="79"/>
      <c r="K30" s="79"/>
      <c r="L30" s="79"/>
      <c r="M30" s="79"/>
      <c r="N30" s="1">
        <v>28</v>
      </c>
      <c r="O30" s="1" t="s">
        <v>7</v>
      </c>
      <c r="P30" s="1" t="s">
        <v>31</v>
      </c>
      <c r="Q30" s="84">
        <v>36</v>
      </c>
      <c r="R30" s="84"/>
      <c r="S30" s="79"/>
      <c r="T30" s="79"/>
      <c r="U30" s="84"/>
      <c r="V30" s="84"/>
      <c r="W30" s="84"/>
    </row>
    <row r="31" spans="1:23" ht="17" x14ac:dyDescent="0.25">
      <c r="A31" s="95" t="s">
        <v>78</v>
      </c>
      <c r="B31" s="120">
        <v>722</v>
      </c>
      <c r="C31" s="79">
        <v>2</v>
      </c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1">
        <v>29</v>
      </c>
      <c r="O31" s="1" t="s">
        <v>7</v>
      </c>
      <c r="P31" s="1" t="s">
        <v>31</v>
      </c>
      <c r="Q31" s="84">
        <v>35</v>
      </c>
      <c r="R31" s="84"/>
      <c r="S31" s="79"/>
      <c r="T31" s="79"/>
      <c r="U31" s="84"/>
      <c r="V31" s="84"/>
      <c r="W31" s="84"/>
    </row>
    <row r="32" spans="1:23" x14ac:dyDescent="0.2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">
        <v>30</v>
      </c>
      <c r="O32" s="1" t="s">
        <v>7</v>
      </c>
      <c r="P32" s="1" t="s">
        <v>31</v>
      </c>
      <c r="Q32" s="84">
        <v>33</v>
      </c>
      <c r="R32" s="84"/>
      <c r="S32" s="79"/>
      <c r="T32" s="79"/>
      <c r="U32" s="84"/>
      <c r="V32" s="84"/>
      <c r="W32" s="84"/>
    </row>
    <row r="33" spans="1:23" ht="18" x14ac:dyDescent="0.25">
      <c r="A33" s="122" t="s">
        <v>79</v>
      </c>
      <c r="B33" s="123" t="s">
        <v>1</v>
      </c>
      <c r="C33" s="123" t="s">
        <v>0</v>
      </c>
      <c r="D33" s="123" t="s">
        <v>2</v>
      </c>
      <c r="E33" s="123" t="s">
        <v>3</v>
      </c>
      <c r="F33" s="124" t="s">
        <v>80</v>
      </c>
      <c r="G33" s="123" t="s">
        <v>4</v>
      </c>
      <c r="H33" s="123" t="s">
        <v>81</v>
      </c>
      <c r="I33" s="79"/>
      <c r="J33" s="119"/>
      <c r="K33" s="79"/>
      <c r="L33" s="79"/>
      <c r="M33" s="79"/>
      <c r="N33" s="1">
        <v>31</v>
      </c>
      <c r="O33" s="1" t="s">
        <v>7</v>
      </c>
      <c r="P33" s="1" t="s">
        <v>34</v>
      </c>
      <c r="Q33" s="84">
        <v>46</v>
      </c>
      <c r="R33" s="84"/>
      <c r="S33" s="79"/>
      <c r="T33" s="79"/>
      <c r="U33" s="84"/>
      <c r="V33" s="84"/>
      <c r="W33" s="84"/>
    </row>
    <row r="34" spans="1:23" x14ac:dyDescent="0.2">
      <c r="A34" s="95" t="s">
        <v>46</v>
      </c>
      <c r="B34" s="125">
        <v>1194</v>
      </c>
      <c r="C34" s="84">
        <v>2</v>
      </c>
      <c r="D34" s="84">
        <v>597</v>
      </c>
      <c r="E34" s="126">
        <v>10.737</v>
      </c>
      <c r="F34" s="127">
        <v>3.3159999999999998</v>
      </c>
      <c r="G34" s="126">
        <v>0</v>
      </c>
      <c r="H34" s="126">
        <v>0.41699999999999998</v>
      </c>
      <c r="I34" s="79"/>
      <c r="J34" s="126"/>
      <c r="K34" s="79"/>
      <c r="L34" s="79"/>
      <c r="M34" s="79"/>
      <c r="N34" s="1">
        <v>32</v>
      </c>
      <c r="O34" s="1" t="s">
        <v>7</v>
      </c>
      <c r="P34" s="1" t="s">
        <v>34</v>
      </c>
      <c r="Q34" s="84">
        <v>40</v>
      </c>
      <c r="R34" s="84"/>
      <c r="S34" s="79"/>
      <c r="T34" s="79"/>
      <c r="U34" s="84"/>
      <c r="V34" s="84"/>
      <c r="W34" s="84"/>
    </row>
    <row r="35" spans="1:23" x14ac:dyDescent="0.2">
      <c r="A35" s="95" t="s">
        <v>47</v>
      </c>
      <c r="B35" s="125">
        <v>2209</v>
      </c>
      <c r="C35" s="84">
        <v>1</v>
      </c>
      <c r="D35" s="84">
        <v>2209</v>
      </c>
      <c r="E35" s="126">
        <v>39.729999999999997</v>
      </c>
      <c r="F35" s="127">
        <v>4.1710000000000003</v>
      </c>
      <c r="G35" s="126">
        <v>0</v>
      </c>
      <c r="H35" s="126">
        <v>0.56999999999999995</v>
      </c>
      <c r="I35" s="79"/>
      <c r="J35" s="126"/>
      <c r="K35" s="79"/>
      <c r="L35" s="79"/>
      <c r="M35" s="79"/>
      <c r="N35" s="1">
        <v>33</v>
      </c>
      <c r="O35" s="1" t="s">
        <v>7</v>
      </c>
      <c r="P35" s="1" t="s">
        <v>34</v>
      </c>
      <c r="Q35" s="84">
        <v>29</v>
      </c>
      <c r="R35" s="84"/>
      <c r="S35" s="79"/>
      <c r="T35" s="79"/>
      <c r="U35" s="84"/>
      <c r="V35" s="84"/>
      <c r="W35" s="84"/>
    </row>
    <row r="36" spans="1:23" x14ac:dyDescent="0.2">
      <c r="A36" s="95" t="s">
        <v>45</v>
      </c>
      <c r="B36" s="125">
        <v>722</v>
      </c>
      <c r="C36" s="84">
        <v>2</v>
      </c>
      <c r="D36" s="125">
        <v>361</v>
      </c>
      <c r="E36" s="126">
        <v>6.4930000000000003</v>
      </c>
      <c r="F36" s="127">
        <v>3.3159999999999998</v>
      </c>
      <c r="G36" s="126">
        <v>5.0000000000000001E-3</v>
      </c>
      <c r="H36" s="126">
        <v>0.30199999999999999</v>
      </c>
      <c r="I36" s="79"/>
      <c r="J36" s="126"/>
      <c r="K36" s="98"/>
      <c r="L36" s="98"/>
      <c r="M36" s="98"/>
      <c r="N36" s="1">
        <v>34</v>
      </c>
      <c r="O36" s="1" t="s">
        <v>7</v>
      </c>
      <c r="P36" s="1" t="s">
        <v>34</v>
      </c>
      <c r="Q36" s="84">
        <v>21</v>
      </c>
      <c r="R36" s="84"/>
      <c r="S36" s="79"/>
      <c r="T36" s="79"/>
      <c r="U36" s="84"/>
      <c r="V36" s="84"/>
      <c r="W36" s="84"/>
    </row>
    <row r="37" spans="1:23" x14ac:dyDescent="0.2">
      <c r="A37" s="100" t="s">
        <v>24</v>
      </c>
      <c r="B37" s="128">
        <v>1668</v>
      </c>
      <c r="C37" s="89">
        <v>30</v>
      </c>
      <c r="D37" s="128">
        <v>55.6</v>
      </c>
      <c r="E37" s="129"/>
      <c r="F37" s="130"/>
      <c r="G37" s="130"/>
      <c r="H37" s="130"/>
      <c r="I37" s="79"/>
      <c r="J37" s="79"/>
      <c r="K37" s="98"/>
      <c r="L37" s="98"/>
      <c r="M37" s="98"/>
      <c r="N37" s="1">
        <v>35</v>
      </c>
      <c r="O37" s="1" t="s">
        <v>7</v>
      </c>
      <c r="P37" s="1" t="s">
        <v>34</v>
      </c>
      <c r="Q37" s="84">
        <v>30</v>
      </c>
      <c r="R37" s="84"/>
      <c r="S37" s="79"/>
      <c r="T37" s="79"/>
      <c r="U37" s="84"/>
      <c r="V37" s="84"/>
      <c r="W37" s="84"/>
    </row>
    <row r="38" spans="1:23" x14ac:dyDescent="0.2">
      <c r="A38" s="95" t="s">
        <v>23</v>
      </c>
      <c r="B38" s="125">
        <v>5793</v>
      </c>
      <c r="C38" s="84">
        <v>35</v>
      </c>
      <c r="D38" s="131"/>
      <c r="E38" s="79"/>
      <c r="F38" s="79"/>
      <c r="G38" s="79"/>
      <c r="H38" s="79"/>
      <c r="I38" s="79"/>
      <c r="J38" s="79"/>
      <c r="K38" s="79"/>
      <c r="L38" s="79"/>
      <c r="M38" s="79"/>
      <c r="N38" s="1">
        <v>36</v>
      </c>
      <c r="O38" s="1" t="s">
        <v>7</v>
      </c>
      <c r="P38" s="1" t="s">
        <v>34</v>
      </c>
      <c r="Q38" s="84">
        <v>20</v>
      </c>
      <c r="R38" s="84"/>
      <c r="S38" s="79"/>
      <c r="T38" s="79"/>
      <c r="U38" s="84"/>
      <c r="V38" s="84"/>
      <c r="W38" s="84"/>
    </row>
    <row r="39" spans="1:23" x14ac:dyDescent="0.2">
      <c r="A39" s="95"/>
      <c r="B39" s="125"/>
      <c r="C39" s="84"/>
      <c r="D39" s="131"/>
      <c r="E39" s="79"/>
      <c r="F39" s="79"/>
      <c r="G39" s="79"/>
      <c r="H39" s="79"/>
      <c r="I39" s="79"/>
      <c r="J39" s="79"/>
      <c r="K39" s="79"/>
      <c r="L39" s="79"/>
      <c r="M39" s="79"/>
      <c r="N39" s="84"/>
      <c r="O39" s="84"/>
      <c r="P39" s="84"/>
      <c r="Q39" s="90"/>
      <c r="R39" s="84"/>
      <c r="S39" s="79"/>
      <c r="T39" s="79"/>
      <c r="U39" s="84"/>
      <c r="V39" s="84"/>
      <c r="W39" s="84"/>
    </row>
    <row r="40" spans="1:23" ht="18" x14ac:dyDescent="0.25">
      <c r="A40" s="122" t="s">
        <v>82</v>
      </c>
      <c r="B40" s="123" t="s">
        <v>1</v>
      </c>
      <c r="C40" s="123" t="s">
        <v>0</v>
      </c>
      <c r="D40" s="123" t="s">
        <v>2</v>
      </c>
      <c r="E40" s="123" t="s">
        <v>3</v>
      </c>
      <c r="F40" s="124" t="s">
        <v>80</v>
      </c>
      <c r="G40" s="123" t="s">
        <v>4</v>
      </c>
      <c r="H40" s="123" t="s">
        <v>81</v>
      </c>
      <c r="I40" s="79"/>
      <c r="J40" s="119"/>
      <c r="K40" s="79"/>
      <c r="L40" s="79"/>
      <c r="M40" s="79"/>
      <c r="N40" s="84"/>
      <c r="O40" s="84"/>
      <c r="P40" s="84"/>
      <c r="Q40" s="90"/>
      <c r="R40" s="84"/>
      <c r="S40" s="79"/>
      <c r="T40" s="79"/>
      <c r="U40" s="84"/>
      <c r="V40" s="84"/>
      <c r="W40" s="84"/>
    </row>
    <row r="41" spans="1:23" x14ac:dyDescent="0.2">
      <c r="A41" s="95"/>
      <c r="B41" s="125"/>
      <c r="C41" s="84"/>
      <c r="D41" s="84"/>
      <c r="E41" s="126"/>
      <c r="F41" s="127"/>
      <c r="G41" s="126"/>
      <c r="H41" s="126"/>
      <c r="I41" s="79"/>
      <c r="J41" s="126"/>
      <c r="K41" s="79"/>
      <c r="L41" s="79"/>
      <c r="M41" s="79"/>
      <c r="N41" s="84"/>
      <c r="O41" s="84"/>
      <c r="P41" s="84"/>
      <c r="Q41" s="90"/>
      <c r="R41" s="84"/>
      <c r="S41" s="79"/>
      <c r="T41" s="79"/>
      <c r="U41" s="84"/>
      <c r="V41" s="84"/>
      <c r="W41" s="84"/>
    </row>
    <row r="42" spans="1:23" x14ac:dyDescent="0.2">
      <c r="A42" s="95"/>
      <c r="B42" s="125"/>
      <c r="C42" s="84"/>
      <c r="D42" s="84"/>
      <c r="E42" s="126"/>
      <c r="F42" s="127"/>
      <c r="G42" s="126"/>
      <c r="H42" s="126"/>
      <c r="I42" s="79"/>
      <c r="J42" s="126"/>
      <c r="K42" s="79"/>
      <c r="L42" s="79"/>
      <c r="M42" s="79"/>
      <c r="N42" s="84"/>
      <c r="O42" s="84"/>
      <c r="P42" s="84"/>
      <c r="Q42" s="90"/>
      <c r="R42" s="84"/>
      <c r="S42" s="79"/>
      <c r="T42" s="79"/>
      <c r="U42" s="84"/>
      <c r="V42" s="84"/>
      <c r="W42" s="84"/>
    </row>
    <row r="43" spans="1:23" x14ac:dyDescent="0.2">
      <c r="A43" s="95"/>
      <c r="B43" s="125"/>
      <c r="C43" s="84"/>
      <c r="D43" s="84"/>
      <c r="E43" s="126"/>
      <c r="F43" s="127"/>
      <c r="G43" s="126"/>
      <c r="H43" s="126"/>
      <c r="I43" s="79"/>
      <c r="J43" s="126"/>
      <c r="K43" s="79"/>
      <c r="L43" s="79"/>
      <c r="M43" s="79"/>
      <c r="N43" s="84"/>
      <c r="O43" s="84"/>
      <c r="P43" s="84"/>
      <c r="Q43" s="90"/>
      <c r="R43" s="84"/>
      <c r="S43" s="79"/>
      <c r="T43" s="79"/>
      <c r="U43" s="84"/>
      <c r="V43" s="84"/>
      <c r="W43" s="84"/>
    </row>
    <row r="44" spans="1:23" x14ac:dyDescent="0.2">
      <c r="A44" s="95"/>
      <c r="B44" s="125"/>
      <c r="C44" s="84"/>
      <c r="D44" s="84"/>
      <c r="E44" s="126"/>
      <c r="F44" s="127"/>
      <c r="G44" s="126"/>
      <c r="H44" s="126"/>
      <c r="I44" s="79"/>
      <c r="J44" s="126"/>
      <c r="K44" s="79"/>
      <c r="L44" s="79"/>
      <c r="M44" s="79"/>
      <c r="N44" s="84"/>
      <c r="O44" s="84"/>
      <c r="P44" s="84"/>
      <c r="Q44" s="90"/>
      <c r="R44" s="84"/>
      <c r="S44" s="79"/>
      <c r="T44" s="79"/>
      <c r="U44" s="84"/>
      <c r="V44" s="84"/>
      <c r="W44" s="84"/>
    </row>
    <row r="45" spans="1:23" x14ac:dyDescent="0.2">
      <c r="A45" s="100"/>
      <c r="B45" s="128"/>
      <c r="C45" s="89"/>
      <c r="D45" s="89"/>
      <c r="E45" s="132"/>
      <c r="F45" s="133"/>
      <c r="G45" s="132"/>
      <c r="H45" s="132"/>
      <c r="I45" s="79"/>
      <c r="J45" s="126"/>
      <c r="K45" s="79"/>
      <c r="L45" s="79"/>
      <c r="M45" s="79"/>
      <c r="N45" s="84"/>
      <c r="O45" s="84"/>
      <c r="P45" s="84"/>
      <c r="Q45" s="90"/>
      <c r="R45" s="84"/>
      <c r="S45" s="79"/>
      <c r="T45" s="79"/>
      <c r="U45" s="84"/>
      <c r="V45" s="84"/>
      <c r="W45" s="84"/>
    </row>
    <row r="46" spans="1:23" x14ac:dyDescent="0.2">
      <c r="A46" s="95"/>
      <c r="B46" s="125"/>
      <c r="C46" s="84"/>
      <c r="D46" s="131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84"/>
      <c r="S46" s="79"/>
      <c r="T46" s="79"/>
      <c r="U46" s="84"/>
      <c r="V46" s="84"/>
      <c r="W46" s="84"/>
    </row>
    <row r="47" spans="1:23" x14ac:dyDescent="0.2">
      <c r="A47" s="79"/>
      <c r="B47" s="79"/>
      <c r="C47" s="79"/>
      <c r="D47" s="79"/>
      <c r="E47" s="134" t="s">
        <v>83</v>
      </c>
      <c r="F47" s="135">
        <v>3.49</v>
      </c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84"/>
      <c r="S47" s="79"/>
      <c r="T47" s="79"/>
      <c r="U47" s="79"/>
      <c r="V47" s="79"/>
      <c r="W47" s="79"/>
    </row>
    <row r="48" spans="1:23" x14ac:dyDescent="0.2">
      <c r="A48" s="80" t="s">
        <v>84</v>
      </c>
      <c r="B48" s="80"/>
      <c r="C48" s="80"/>
      <c r="D48" s="80"/>
      <c r="E48" s="134" t="s">
        <v>85</v>
      </c>
      <c r="F48" s="136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84"/>
      <c r="S48" s="79"/>
      <c r="T48" s="79"/>
      <c r="U48" s="79"/>
      <c r="V48" s="79"/>
      <c r="W48" s="79"/>
    </row>
    <row r="49" spans="1:23" ht="16" x14ac:dyDescent="0.2">
      <c r="A49" s="137" t="s">
        <v>86</v>
      </c>
      <c r="B49" s="122" t="s">
        <v>87</v>
      </c>
      <c r="C49" s="122" t="s">
        <v>88</v>
      </c>
      <c r="D49" s="122" t="s">
        <v>89</v>
      </c>
      <c r="E49" s="122" t="s">
        <v>90</v>
      </c>
      <c r="F49" s="138" t="s">
        <v>91</v>
      </c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84"/>
      <c r="S49" s="79"/>
      <c r="T49" s="79"/>
      <c r="U49" s="79"/>
      <c r="V49" s="79"/>
      <c r="W49" s="79"/>
    </row>
    <row r="50" spans="1:23" x14ac:dyDescent="0.2">
      <c r="A50" s="79" t="s">
        <v>92</v>
      </c>
      <c r="B50" s="125"/>
      <c r="C50" s="125"/>
      <c r="D50" s="125"/>
      <c r="E50" s="125"/>
      <c r="F50" s="13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84"/>
      <c r="S50" s="79"/>
      <c r="T50" s="79"/>
      <c r="U50" s="79"/>
      <c r="V50" s="79"/>
      <c r="W50" s="79"/>
    </row>
    <row r="51" spans="1:23" x14ac:dyDescent="0.2">
      <c r="A51" s="79" t="s">
        <v>93</v>
      </c>
      <c r="B51" s="125"/>
      <c r="C51" s="125"/>
      <c r="D51" s="125"/>
      <c r="E51" s="125"/>
      <c r="F51" s="13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86"/>
      <c r="R51" s="79"/>
      <c r="S51" s="79"/>
      <c r="T51" s="79"/>
      <c r="U51" s="79"/>
      <c r="V51" s="79"/>
      <c r="W51" s="79"/>
    </row>
    <row r="52" spans="1:23" x14ac:dyDescent="0.2">
      <c r="A52" s="130" t="s">
        <v>94</v>
      </c>
      <c r="B52" s="128"/>
      <c r="C52" s="128"/>
      <c r="D52" s="128"/>
      <c r="E52" s="128"/>
      <c r="F52" s="140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86"/>
      <c r="R52" s="79"/>
      <c r="S52" s="79"/>
      <c r="T52" s="79"/>
      <c r="U52" s="79"/>
      <c r="V52" s="79"/>
      <c r="W52" s="79"/>
    </row>
    <row r="53" spans="1:23" ht="16" x14ac:dyDescent="0.2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141"/>
      <c r="O53" s="86"/>
      <c r="P53" s="86"/>
      <c r="Q53" s="86"/>
      <c r="R53" s="79"/>
      <c r="S53" s="79"/>
      <c r="T53" s="79"/>
      <c r="U53" s="79"/>
      <c r="V53" s="79"/>
      <c r="W53" s="79"/>
    </row>
    <row r="54" spans="1:23" ht="16" x14ac:dyDescent="0.2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141"/>
      <c r="O54" s="86"/>
      <c r="P54" s="86"/>
      <c r="Q54" s="86"/>
      <c r="R54" s="79"/>
      <c r="S54" s="79"/>
      <c r="T54" s="79"/>
      <c r="U54" s="79"/>
      <c r="V54" s="79"/>
      <c r="W54" s="79"/>
    </row>
    <row r="55" spans="1:23" ht="16" x14ac:dyDescent="0.2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141"/>
      <c r="O55" s="86"/>
      <c r="P55" s="86"/>
      <c r="Q55" s="86"/>
      <c r="R55" s="79"/>
      <c r="S55" s="79"/>
      <c r="T55" s="79"/>
      <c r="U55" s="79"/>
      <c r="V55" s="79"/>
      <c r="W55" s="79"/>
    </row>
    <row r="56" spans="1:23" ht="16" x14ac:dyDescent="0.2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141"/>
      <c r="O56" s="86"/>
      <c r="P56" s="86"/>
      <c r="Q56" s="86"/>
      <c r="R56" s="79"/>
      <c r="S56" s="79"/>
      <c r="T56" s="79"/>
      <c r="U56" s="79"/>
      <c r="V56" s="79"/>
      <c r="W56" s="79"/>
    </row>
    <row r="57" spans="1:23" ht="16" x14ac:dyDescent="0.2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141"/>
      <c r="O57" s="86"/>
      <c r="P57" s="86"/>
      <c r="Q57" s="86"/>
      <c r="R57" s="79"/>
      <c r="S57" s="79"/>
      <c r="T57" s="79"/>
      <c r="U57" s="79"/>
      <c r="V57" s="79"/>
      <c r="W57" s="79"/>
    </row>
    <row r="58" spans="1:23" ht="16" x14ac:dyDescent="0.2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141"/>
      <c r="O58" s="86"/>
      <c r="P58" s="86"/>
      <c r="Q58" s="86"/>
      <c r="R58" s="79"/>
      <c r="S58" s="79"/>
      <c r="T58" s="79"/>
      <c r="U58" s="79"/>
      <c r="V58" s="79"/>
      <c r="W58" s="79"/>
    </row>
    <row r="59" spans="1:23" ht="16" x14ac:dyDescent="0.2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141"/>
      <c r="O59" s="86"/>
      <c r="P59" s="86"/>
      <c r="Q59" s="86"/>
      <c r="R59" s="79"/>
      <c r="S59" s="79"/>
      <c r="T59" s="79"/>
      <c r="U59" s="79"/>
      <c r="V59" s="79"/>
      <c r="W59" s="79"/>
    </row>
    <row r="60" spans="1:23" ht="16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141"/>
      <c r="O60" s="86"/>
      <c r="P60" s="86"/>
      <c r="Q60" s="86"/>
      <c r="R60" s="79"/>
      <c r="S60" s="79"/>
      <c r="T60" s="79"/>
      <c r="U60" s="79"/>
      <c r="V60" s="79"/>
      <c r="W60" s="79"/>
    </row>
    <row r="61" spans="1:23" ht="16" x14ac:dyDescent="0.2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141"/>
      <c r="O61" s="86"/>
      <c r="P61" s="86"/>
      <c r="Q61" s="86"/>
      <c r="R61" s="79"/>
      <c r="S61" s="79"/>
      <c r="T61" s="79"/>
      <c r="U61" s="79"/>
      <c r="V61" s="79"/>
      <c r="W61" s="79"/>
    </row>
    <row r="62" spans="1:23" ht="16" x14ac:dyDescent="0.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141"/>
      <c r="O62" s="86"/>
      <c r="P62" s="86"/>
      <c r="Q62" s="86"/>
      <c r="R62" s="79"/>
      <c r="S62" s="79"/>
      <c r="T62" s="79"/>
      <c r="U62" s="79"/>
      <c r="V62" s="79"/>
      <c r="W62" s="79"/>
    </row>
    <row r="63" spans="1:23" ht="16" x14ac:dyDescent="0.2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141"/>
      <c r="O63" s="86"/>
      <c r="P63" s="86"/>
      <c r="Q63" s="86"/>
      <c r="R63" s="79"/>
      <c r="S63" s="79"/>
      <c r="T63" s="79"/>
      <c r="U63" s="79"/>
      <c r="V63" s="79"/>
      <c r="W63" s="79"/>
    </row>
    <row r="64" spans="1:23" ht="16" x14ac:dyDescent="0.2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141"/>
      <c r="O64" s="86"/>
      <c r="P64" s="86"/>
      <c r="Q64" s="86"/>
      <c r="R64" s="79"/>
      <c r="S64" s="79"/>
      <c r="T64" s="79"/>
      <c r="U64" s="79"/>
      <c r="V64" s="79"/>
      <c r="W64" s="79"/>
    </row>
    <row r="65" spans="1:23" ht="16" x14ac:dyDescent="0.2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141"/>
      <c r="O65" s="86"/>
      <c r="P65" s="86"/>
      <c r="Q65" s="86"/>
      <c r="R65" s="79"/>
      <c r="S65" s="79"/>
      <c r="T65" s="79"/>
      <c r="U65" s="79"/>
      <c r="V65" s="79"/>
      <c r="W65" s="79"/>
    </row>
    <row r="66" spans="1:23" ht="16" x14ac:dyDescent="0.25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142"/>
      <c r="O66" s="86"/>
      <c r="P66" s="86"/>
      <c r="Q66" s="86"/>
      <c r="R66" s="79"/>
      <c r="S66" s="79"/>
      <c r="T66" s="79"/>
      <c r="U66" s="79"/>
      <c r="V66" s="79"/>
      <c r="W66" s="79"/>
    </row>
    <row r="67" spans="1:23" x14ac:dyDescent="0.2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U67" s="79"/>
      <c r="V67" s="79"/>
      <c r="W67" s="79"/>
    </row>
  </sheetData>
  <mergeCells count="6">
    <mergeCell ref="R7:S7"/>
    <mergeCell ref="B3:G3"/>
    <mergeCell ref="R2:S2"/>
    <mergeCell ref="B4:C4"/>
    <mergeCell ref="D4:E4"/>
    <mergeCell ref="F4:G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02DBE189A2DE4F8866F164DA0C2563" ma:contentTypeVersion="0" ma:contentTypeDescription="Create a new document." ma:contentTypeScope="" ma:versionID="9550de33dc976766fab4e2417068cc9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DE81BE-0E82-4ECF-8BF9-947B20484C61}"/>
</file>

<file path=customXml/itemProps2.xml><?xml version="1.0" encoding="utf-8"?>
<ds:datastoreItem xmlns:ds="http://schemas.openxmlformats.org/officeDocument/2006/customXml" ds:itemID="{FA71D8B6-C5D0-4080-93D7-3E7583B2CAF1}"/>
</file>

<file path=customXml/itemProps3.xml><?xml version="1.0" encoding="utf-8"?>
<ds:datastoreItem xmlns:ds="http://schemas.openxmlformats.org/officeDocument/2006/customXml" ds:itemID="{78FA5225-5FDB-4222-BD02-007183C8FA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 1</vt:lpstr>
      <vt:lpstr>Example 2 (Howell)</vt:lpstr>
      <vt:lpstr>Example 3</vt:lpstr>
      <vt:lpstr>Example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Mike Richardson</dc:creator>
  <cp:lastModifiedBy>Davis, Tehran (davtj)</cp:lastModifiedBy>
  <cp:lastPrinted>2011-01-03T17:57:24Z</cp:lastPrinted>
  <dcterms:created xsi:type="dcterms:W3CDTF">2010-03-26T17:39:07Z</dcterms:created>
  <dcterms:modified xsi:type="dcterms:W3CDTF">2019-11-05T12:28:46Z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0x010100C302DBE189A2DE4F8866F164DA0C2563</vt:lpwstr>
  </property>
  <property fmtid="{D5CDD505-2E9C-101B-9397-08002B2CF9AE}" pid="3" name="ComplianceAssetId">
    <vt:lpwstr/>
  </property>
  <property fmtid="{D5CDD505-2E9C-101B-9397-08002B2CF9AE}" pid="4" name="Order">
    <vt:r8>66568300</vt:r8>
  </property>
  <property fmtid="{D5CDD505-2E9C-101B-9397-08002B2CF9AE}" pid="5" name="_ExtendedDescription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