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ku3/Research/*Author/*SDCS+CDCS(ipsj-general)/Experiment/"/>
    </mc:Choice>
  </mc:AlternateContent>
  <xr:revisionPtr revIDLastSave="0" documentId="13_ncr:1_{BB5C6A5F-A95B-3849-97AD-F6C3FEC7D58E}" xr6:coauthVersionLast="47" xr6:coauthVersionMax="47" xr10:uidLastSave="{00000000-0000-0000-0000-000000000000}"/>
  <bookViews>
    <workbookView xWindow="0" yWindow="860" windowWidth="17100" windowHeight="21380" firstSheet="1" activeTab="3" xr2:uid="{7D4986BA-69A9-7C4A-A7F2-892055CD2621}"/>
  </bookViews>
  <sheets>
    <sheet name="Experiment Result" sheetId="1" r:id="rId1"/>
    <sheet name="Rudction  (Space)" sheetId="3" r:id="rId2"/>
    <sheet name="Rudction (Cost)" sheetId="4" r:id="rId3"/>
    <sheet name="集計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M8" i="5"/>
  <c r="L8" i="5"/>
  <c r="K8" i="5"/>
  <c r="J8" i="5"/>
  <c r="I8" i="5"/>
  <c r="H8" i="5"/>
  <c r="G8" i="5"/>
  <c r="F8" i="5"/>
  <c r="E8" i="5"/>
  <c r="D8" i="5"/>
  <c r="C8" i="5"/>
  <c r="B8" i="5"/>
  <c r="C7" i="5"/>
  <c r="M7" i="5"/>
  <c r="L7" i="5"/>
  <c r="K7" i="5"/>
  <c r="J7" i="5"/>
  <c r="I7" i="5"/>
  <c r="H7" i="5"/>
  <c r="G7" i="5"/>
  <c r="F7" i="5"/>
  <c r="E7" i="5"/>
  <c r="D7" i="5"/>
  <c r="D18" i="4"/>
  <c r="F18" i="4"/>
  <c r="H18" i="4"/>
  <c r="I18" i="4" s="1"/>
  <c r="J18" i="4"/>
  <c r="K18" i="4" s="1"/>
  <c r="L18" i="4"/>
  <c r="M18" i="4" s="1"/>
  <c r="N18" i="4"/>
  <c r="O18" i="4" s="1"/>
  <c r="P18" i="4"/>
  <c r="Q18" i="4" s="1"/>
  <c r="R18" i="4"/>
  <c r="S18" i="4"/>
  <c r="D24" i="3"/>
  <c r="F24" i="3"/>
  <c r="H24" i="3"/>
  <c r="I24" i="3" s="1"/>
  <c r="J24" i="3"/>
  <c r="L24" i="3"/>
  <c r="N24" i="3"/>
  <c r="P24" i="3"/>
  <c r="R24" i="3"/>
  <c r="D24" i="4"/>
  <c r="F24" i="4"/>
  <c r="H24" i="4"/>
  <c r="J24" i="4"/>
  <c r="L24" i="4"/>
  <c r="N24" i="4"/>
  <c r="P24" i="4"/>
  <c r="R24" i="4"/>
  <c r="S24" i="3" l="1"/>
  <c r="Q24" i="3"/>
  <c r="M24" i="3"/>
  <c r="O24" i="4"/>
  <c r="Q24" i="4"/>
  <c r="S24" i="4"/>
  <c r="K24" i="4"/>
  <c r="K24" i="3"/>
  <c r="O24" i="3"/>
  <c r="I24" i="4"/>
  <c r="M24" i="4"/>
  <c r="L27" i="4"/>
  <c r="P38" i="4"/>
  <c r="P3" i="4"/>
  <c r="H7" i="3"/>
  <c r="F31" i="3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3" i="4"/>
  <c r="R22" i="4"/>
  <c r="R21" i="4"/>
  <c r="R20" i="4"/>
  <c r="R19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3" i="4"/>
  <c r="N22" i="4"/>
  <c r="N21" i="4"/>
  <c r="N20" i="4"/>
  <c r="N19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3" i="4"/>
  <c r="J22" i="4"/>
  <c r="J21" i="4"/>
  <c r="J20" i="4"/>
  <c r="J19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3" i="4"/>
  <c r="F22" i="4"/>
  <c r="F21" i="4"/>
  <c r="F20" i="4"/>
  <c r="F19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P44" i="4"/>
  <c r="P43" i="4"/>
  <c r="P42" i="4"/>
  <c r="P41" i="4"/>
  <c r="P40" i="4"/>
  <c r="P39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3" i="4"/>
  <c r="P22" i="4"/>
  <c r="P21" i="4"/>
  <c r="P20" i="4"/>
  <c r="P19" i="4"/>
  <c r="P15" i="4"/>
  <c r="P14" i="4"/>
  <c r="P13" i="4"/>
  <c r="P12" i="4"/>
  <c r="P11" i="4"/>
  <c r="P10" i="4"/>
  <c r="P9" i="4"/>
  <c r="P8" i="4"/>
  <c r="P7" i="4"/>
  <c r="P6" i="4"/>
  <c r="P5" i="4"/>
  <c r="P4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6" i="4"/>
  <c r="L25" i="4"/>
  <c r="L23" i="4"/>
  <c r="L22" i="4"/>
  <c r="L21" i="4"/>
  <c r="L20" i="4"/>
  <c r="L19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3" i="4"/>
  <c r="H22" i="4"/>
  <c r="H21" i="4"/>
  <c r="H20" i="4"/>
  <c r="H19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3" i="4"/>
  <c r="D22" i="4"/>
  <c r="D21" i="4"/>
  <c r="D20" i="4"/>
  <c r="D19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3" i="3"/>
  <c r="R22" i="3"/>
  <c r="R21" i="3"/>
  <c r="R20" i="3"/>
  <c r="R19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3" i="3"/>
  <c r="N22" i="3"/>
  <c r="N21" i="3"/>
  <c r="N20" i="3"/>
  <c r="N19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3" i="3"/>
  <c r="J22" i="3"/>
  <c r="J21" i="3"/>
  <c r="J20" i="3"/>
  <c r="J19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3" i="3"/>
  <c r="P22" i="3"/>
  <c r="P21" i="3"/>
  <c r="P20" i="3"/>
  <c r="P19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3" i="3"/>
  <c r="L22" i="3"/>
  <c r="L21" i="3"/>
  <c r="L20" i="3"/>
  <c r="L19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3" i="3"/>
  <c r="H22" i="3"/>
  <c r="H21" i="3"/>
  <c r="H20" i="3"/>
  <c r="H19" i="3"/>
  <c r="H15" i="3"/>
  <c r="H14" i="3"/>
  <c r="H13" i="3"/>
  <c r="H12" i="3"/>
  <c r="H11" i="3"/>
  <c r="H10" i="3"/>
  <c r="H9" i="3"/>
  <c r="H8" i="3"/>
  <c r="H6" i="3"/>
  <c r="H5" i="3"/>
  <c r="H4" i="3"/>
  <c r="H3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6" i="3"/>
  <c r="F25" i="3"/>
  <c r="F23" i="3"/>
  <c r="F22" i="3"/>
  <c r="F21" i="3"/>
  <c r="F20" i="3"/>
  <c r="F19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3" i="3"/>
  <c r="D22" i="3"/>
  <c r="D21" i="3"/>
  <c r="D20" i="3"/>
  <c r="D19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S28" i="3" l="1"/>
  <c r="K26" i="4"/>
  <c r="O28" i="4"/>
  <c r="Q30" i="3"/>
  <c r="M8" i="3"/>
  <c r="I19" i="4"/>
  <c r="Q36" i="4"/>
  <c r="O13" i="4"/>
  <c r="S29" i="4"/>
  <c r="S22" i="3"/>
  <c r="K44" i="4"/>
  <c r="S10" i="3"/>
  <c r="O9" i="4"/>
  <c r="O21" i="4"/>
  <c r="O41" i="4"/>
  <c r="I34" i="3"/>
  <c r="K14" i="3"/>
  <c r="M19" i="3"/>
  <c r="S3" i="4"/>
  <c r="S22" i="4"/>
  <c r="O40" i="4"/>
  <c r="O3" i="4"/>
  <c r="O23" i="4"/>
  <c r="O42" i="4"/>
  <c r="Q39" i="4"/>
  <c r="M42" i="4"/>
  <c r="K12" i="4"/>
  <c r="K3" i="4"/>
  <c r="K42" i="4"/>
  <c r="S23" i="4"/>
  <c r="S42" i="4"/>
  <c r="K13" i="4"/>
  <c r="S33" i="4"/>
  <c r="S39" i="4"/>
  <c r="M9" i="4"/>
  <c r="M14" i="4"/>
  <c r="M34" i="4"/>
  <c r="M40" i="4"/>
  <c r="K14" i="4"/>
  <c r="K34" i="4"/>
  <c r="I15" i="3"/>
  <c r="I22" i="3"/>
  <c r="I29" i="3"/>
  <c r="I35" i="3"/>
  <c r="I41" i="3"/>
  <c r="S41" i="3"/>
  <c r="K15" i="3"/>
  <c r="M13" i="3"/>
  <c r="Q39" i="3"/>
  <c r="M44" i="3"/>
  <c r="K41" i="4"/>
  <c r="S40" i="3"/>
  <c r="M15" i="4"/>
  <c r="M22" i="4"/>
  <c r="M29" i="4"/>
  <c r="M35" i="4"/>
  <c r="M41" i="4"/>
  <c r="S41" i="4"/>
  <c r="Q35" i="3"/>
  <c r="S3" i="3"/>
  <c r="S42" i="3"/>
  <c r="Q41" i="3"/>
  <c r="O38" i="4"/>
  <c r="S15" i="4"/>
  <c r="S35" i="4"/>
  <c r="K40" i="4"/>
  <c r="O7" i="4"/>
  <c r="K22" i="4"/>
  <c r="O35" i="4"/>
  <c r="Q13" i="4"/>
  <c r="S8" i="4"/>
  <c r="O12" i="4"/>
  <c r="I13" i="4"/>
  <c r="I39" i="4"/>
  <c r="M44" i="4"/>
  <c r="Q9" i="4"/>
  <c r="Q14" i="4"/>
  <c r="Q34" i="4"/>
  <c r="Q40" i="4"/>
  <c r="S5" i="4"/>
  <c r="S10" i="4"/>
  <c r="S30" i="4"/>
  <c r="S36" i="4"/>
  <c r="S13" i="4"/>
  <c r="M3" i="4"/>
  <c r="K29" i="4"/>
  <c r="I33" i="3"/>
  <c r="I44" i="3"/>
  <c r="O8" i="3"/>
  <c r="O13" i="3"/>
  <c r="O33" i="3"/>
  <c r="O39" i="3"/>
  <c r="M15" i="3"/>
  <c r="M22" i="3"/>
  <c r="M35" i="3"/>
  <c r="M41" i="3"/>
  <c r="I15" i="4"/>
  <c r="I22" i="4"/>
  <c r="I29" i="4"/>
  <c r="I35" i="4"/>
  <c r="I41" i="4"/>
  <c r="I44" i="4"/>
  <c r="O6" i="4"/>
  <c r="Q15" i="4"/>
  <c r="Q22" i="4"/>
  <c r="Q29" i="4"/>
  <c r="Q35" i="4"/>
  <c r="Q41" i="4"/>
  <c r="Q44" i="4"/>
  <c r="K33" i="4"/>
  <c r="K9" i="4"/>
  <c r="O33" i="4"/>
  <c r="O39" i="4"/>
  <c r="Q6" i="3"/>
  <c r="Q31" i="3"/>
  <c r="I43" i="3"/>
  <c r="Q15" i="3"/>
  <c r="Q29" i="3"/>
  <c r="Q44" i="3"/>
  <c r="K9" i="3"/>
  <c r="K21" i="3"/>
  <c r="K28" i="3"/>
  <c r="K34" i="3"/>
  <c r="K40" i="3"/>
  <c r="K15" i="4"/>
  <c r="Q7" i="3"/>
  <c r="M38" i="3"/>
  <c r="K35" i="3"/>
  <c r="O9" i="3"/>
  <c r="O14" i="3"/>
  <c r="O21" i="3"/>
  <c r="O28" i="3"/>
  <c r="O34" i="3"/>
  <c r="O40" i="3"/>
  <c r="S8" i="3"/>
  <c r="S39" i="3"/>
  <c r="S14" i="4"/>
  <c r="I8" i="3"/>
  <c r="I13" i="3"/>
  <c r="Q33" i="3"/>
  <c r="I39" i="3"/>
  <c r="K38" i="3"/>
  <c r="S9" i="3"/>
  <c r="S14" i="3"/>
  <c r="S34" i="3"/>
  <c r="M8" i="4"/>
  <c r="M27" i="4"/>
  <c r="M33" i="4"/>
  <c r="Q9" i="3"/>
  <c r="Q14" i="3"/>
  <c r="Q34" i="3"/>
  <c r="Q40" i="3"/>
  <c r="K8" i="3"/>
  <c r="K13" i="3"/>
  <c r="K20" i="3"/>
  <c r="K39" i="3"/>
  <c r="Q5" i="3"/>
  <c r="Q10" i="3"/>
  <c r="Q36" i="3"/>
  <c r="S15" i="3"/>
  <c r="S35" i="3"/>
  <c r="S44" i="3"/>
  <c r="I9" i="4"/>
  <c r="I14" i="4"/>
  <c r="K35" i="4"/>
  <c r="M7" i="3"/>
  <c r="I34" i="4"/>
  <c r="I40" i="4"/>
  <c r="M13" i="4"/>
  <c r="M39" i="4"/>
  <c r="O31" i="4"/>
  <c r="K39" i="4"/>
  <c r="O8" i="4"/>
  <c r="O34" i="4"/>
  <c r="M39" i="3"/>
  <c r="Q8" i="4"/>
  <c r="Q27" i="4"/>
  <c r="Q33" i="4"/>
  <c r="K38" i="4"/>
  <c r="K8" i="4"/>
  <c r="K21" i="4"/>
  <c r="O27" i="3"/>
  <c r="S33" i="3"/>
  <c r="S9" i="4"/>
  <c r="S44" i="4"/>
  <c r="O14" i="4"/>
  <c r="M34" i="3"/>
  <c r="Q3" i="3"/>
  <c r="Q42" i="3"/>
  <c r="O15" i="3"/>
  <c r="O35" i="3"/>
  <c r="O41" i="3"/>
  <c r="K44" i="3"/>
  <c r="I9" i="3"/>
  <c r="I14" i="3"/>
  <c r="I40" i="3"/>
  <c r="M27" i="3"/>
  <c r="M33" i="3"/>
  <c r="Q12" i="3"/>
  <c r="Q38" i="3"/>
  <c r="I3" i="4"/>
  <c r="O15" i="4"/>
  <c r="O22" i="4"/>
  <c r="O44" i="4"/>
  <c r="S28" i="4"/>
  <c r="S40" i="4"/>
  <c r="S34" i="4"/>
  <c r="I4" i="3"/>
  <c r="K23" i="3"/>
  <c r="K42" i="3"/>
  <c r="M9" i="3"/>
  <c r="M14" i="3"/>
  <c r="M28" i="3"/>
  <c r="M40" i="3"/>
  <c r="Q8" i="3"/>
  <c r="Q13" i="3"/>
  <c r="K7" i="3"/>
  <c r="K12" i="3"/>
  <c r="I8" i="4"/>
  <c r="I27" i="4"/>
  <c r="S13" i="3"/>
  <c r="I28" i="3"/>
  <c r="M21" i="3"/>
  <c r="M28" i="4"/>
  <c r="K28" i="4"/>
  <c r="K3" i="3"/>
  <c r="O44" i="3"/>
  <c r="I3" i="3"/>
  <c r="I23" i="3"/>
  <c r="Q28" i="3"/>
  <c r="K27" i="3"/>
  <c r="I23" i="4"/>
  <c r="I42" i="4"/>
  <c r="Q28" i="4"/>
  <c r="K27" i="4"/>
  <c r="K7" i="4"/>
  <c r="K19" i="4"/>
  <c r="O11" i="4"/>
  <c r="O37" i="4"/>
  <c r="M23" i="4"/>
  <c r="O19" i="4"/>
  <c r="S6" i="4"/>
  <c r="S11" i="4"/>
  <c r="S37" i="4"/>
  <c r="K41" i="3"/>
  <c r="I42" i="3"/>
  <c r="K33" i="3"/>
  <c r="I7" i="3"/>
  <c r="I12" i="3"/>
  <c r="I19" i="3"/>
  <c r="I26" i="3"/>
  <c r="I38" i="3"/>
  <c r="K22" i="3"/>
  <c r="S20" i="3"/>
  <c r="Q3" i="4"/>
  <c r="Q23" i="4"/>
  <c r="Q42" i="4"/>
  <c r="S7" i="4"/>
  <c r="S12" i="4"/>
  <c r="S19" i="4"/>
  <c r="S38" i="4"/>
  <c r="M12" i="3"/>
  <c r="I20" i="3"/>
  <c r="I27" i="3"/>
  <c r="K19" i="3"/>
  <c r="O22" i="3"/>
  <c r="O29" i="3"/>
  <c r="O3" i="3"/>
  <c r="O23" i="3"/>
  <c r="O42" i="3"/>
  <c r="Q11" i="3"/>
  <c r="Q37" i="3"/>
  <c r="I33" i="4"/>
  <c r="K32" i="3"/>
  <c r="I32" i="3"/>
  <c r="I28" i="4"/>
  <c r="I21" i="3"/>
  <c r="S29" i="3"/>
  <c r="S32" i="4"/>
  <c r="S27" i="3"/>
  <c r="S26" i="4"/>
  <c r="S25" i="4"/>
  <c r="Q23" i="3"/>
  <c r="Q22" i="3"/>
  <c r="S21" i="3"/>
  <c r="Q20" i="4"/>
  <c r="M29" i="3"/>
  <c r="O20" i="4"/>
  <c r="M21" i="4"/>
  <c r="K29" i="3"/>
  <c r="O32" i="4"/>
  <c r="K32" i="4"/>
  <c r="Q32" i="3"/>
  <c r="M32" i="3"/>
  <c r="S31" i="4"/>
  <c r="O29" i="4"/>
  <c r="O27" i="4"/>
  <c r="S27" i="4"/>
  <c r="Q27" i="3"/>
  <c r="O26" i="4"/>
  <c r="K26" i="3"/>
  <c r="M26" i="3"/>
  <c r="Q26" i="3"/>
  <c r="O25" i="4"/>
  <c r="Q25" i="3"/>
  <c r="K23" i="4"/>
  <c r="S23" i="3"/>
  <c r="S21" i="4"/>
  <c r="Q21" i="4"/>
  <c r="I21" i="4"/>
  <c r="Q21" i="3"/>
  <c r="S20" i="4"/>
  <c r="O20" i="3"/>
  <c r="Q20" i="3"/>
  <c r="M20" i="4"/>
  <c r="M20" i="3"/>
  <c r="Q19" i="3"/>
  <c r="K20" i="4"/>
  <c r="I20" i="4"/>
  <c r="O4" i="4"/>
  <c r="O43" i="4"/>
  <c r="K5" i="4"/>
  <c r="K10" i="4"/>
  <c r="K30" i="4"/>
  <c r="K36" i="4"/>
  <c r="K6" i="4"/>
  <c r="K11" i="4"/>
  <c r="K25" i="4"/>
  <c r="K31" i="4"/>
  <c r="K37" i="4"/>
  <c r="O5" i="4"/>
  <c r="O10" i="4"/>
  <c r="O30" i="4"/>
  <c r="O36" i="4"/>
  <c r="S4" i="4"/>
  <c r="S43" i="4"/>
  <c r="K4" i="4"/>
  <c r="K43" i="4"/>
  <c r="Q5" i="4"/>
  <c r="Q37" i="4"/>
  <c r="Q11" i="4"/>
  <c r="Q31" i="4"/>
  <c r="Q25" i="4"/>
  <c r="Q6" i="4"/>
  <c r="M4" i="4"/>
  <c r="M7" i="4"/>
  <c r="M12" i="4"/>
  <c r="M19" i="4"/>
  <c r="M26" i="4"/>
  <c r="M32" i="4"/>
  <c r="M38" i="4"/>
  <c r="I43" i="4"/>
  <c r="I10" i="4"/>
  <c r="I30" i="4"/>
  <c r="I5" i="4"/>
  <c r="I36" i="4"/>
  <c r="M43" i="4"/>
  <c r="Q7" i="4"/>
  <c r="Q12" i="4"/>
  <c r="Q19" i="4"/>
  <c r="Q26" i="4"/>
  <c r="Q32" i="4"/>
  <c r="Q38" i="4"/>
  <c r="I6" i="4"/>
  <c r="I11" i="4"/>
  <c r="I25" i="4"/>
  <c r="I31" i="4"/>
  <c r="I37" i="4"/>
  <c r="M5" i="4"/>
  <c r="M10" i="4"/>
  <c r="M30" i="4"/>
  <c r="M36" i="4"/>
  <c r="Q4" i="4"/>
  <c r="Q43" i="4"/>
  <c r="I4" i="4"/>
  <c r="I7" i="4"/>
  <c r="I12" i="4"/>
  <c r="I26" i="4"/>
  <c r="I32" i="4"/>
  <c r="I38" i="4"/>
  <c r="M6" i="4"/>
  <c r="M11" i="4"/>
  <c r="M25" i="4"/>
  <c r="M31" i="4"/>
  <c r="M37" i="4"/>
  <c r="Q10" i="4"/>
  <c r="Q30" i="4"/>
  <c r="S6" i="3"/>
  <c r="S11" i="3"/>
  <c r="S25" i="3"/>
  <c r="S31" i="3"/>
  <c r="S37" i="3"/>
  <c r="O7" i="3"/>
  <c r="O12" i="3"/>
  <c r="O19" i="3"/>
  <c r="O26" i="3"/>
  <c r="O32" i="3"/>
  <c r="O38" i="3"/>
  <c r="K4" i="3"/>
  <c r="K43" i="3"/>
  <c r="K5" i="3"/>
  <c r="K10" i="3"/>
  <c r="K30" i="3"/>
  <c r="K36" i="3"/>
  <c r="M4" i="3"/>
  <c r="M43" i="3"/>
  <c r="M5" i="3"/>
  <c r="M10" i="3"/>
  <c r="M30" i="3"/>
  <c r="M36" i="3"/>
  <c r="I6" i="3"/>
  <c r="I11" i="3"/>
  <c r="I25" i="3"/>
  <c r="I31" i="3"/>
  <c r="I37" i="3"/>
  <c r="O43" i="3"/>
  <c r="K6" i="3"/>
  <c r="K11" i="3"/>
  <c r="K25" i="3"/>
  <c r="K31" i="3"/>
  <c r="K37" i="3"/>
  <c r="S7" i="3"/>
  <c r="S12" i="3"/>
  <c r="S19" i="3"/>
  <c r="S26" i="3"/>
  <c r="S32" i="3"/>
  <c r="S38" i="3"/>
  <c r="O5" i="3"/>
  <c r="O10" i="3"/>
  <c r="O30" i="3"/>
  <c r="O36" i="3"/>
  <c r="S4" i="3"/>
  <c r="S43" i="3"/>
  <c r="O4" i="3"/>
  <c r="O6" i="3"/>
  <c r="O11" i="3"/>
  <c r="O25" i="3"/>
  <c r="O31" i="3"/>
  <c r="O37" i="3"/>
  <c r="S5" i="3"/>
  <c r="S30" i="3"/>
  <c r="S36" i="3"/>
  <c r="M6" i="3"/>
  <c r="M11" i="3"/>
  <c r="M25" i="3"/>
  <c r="M31" i="3"/>
  <c r="M37" i="3"/>
  <c r="Q4" i="3"/>
  <c r="Q43" i="3"/>
  <c r="I5" i="3"/>
  <c r="I10" i="3"/>
  <c r="I30" i="3"/>
  <c r="I36" i="3"/>
  <c r="M3" i="3"/>
  <c r="M23" i="3"/>
  <c r="M42" i="3"/>
  <c r="C6" i="5" l="1"/>
  <c r="G5" i="5"/>
  <c r="G4" i="5"/>
  <c r="E4" i="5"/>
  <c r="B6" i="5"/>
  <c r="D6" i="5"/>
  <c r="G6" i="5"/>
  <c r="F6" i="5"/>
  <c r="E6" i="5"/>
  <c r="C5" i="5"/>
  <c r="F5" i="5"/>
  <c r="E5" i="5"/>
  <c r="D4" i="5"/>
  <c r="D5" i="5"/>
  <c r="C4" i="5"/>
  <c r="F4" i="5"/>
  <c r="B4" i="5"/>
  <c r="H6" i="5"/>
  <c r="K6" i="5"/>
  <c r="J6" i="5"/>
  <c r="I6" i="5"/>
  <c r="K5" i="5"/>
  <c r="L5" i="5"/>
  <c r="M5" i="5"/>
  <c r="J4" i="5"/>
  <c r="I4" i="5"/>
  <c r="H4" i="5"/>
  <c r="B5" i="5"/>
  <c r="J5" i="5"/>
  <c r="I5" i="5"/>
  <c r="H5" i="5"/>
  <c r="M6" i="5"/>
  <c r="L6" i="5"/>
  <c r="L4" i="5"/>
  <c r="K4" i="5"/>
  <c r="M4" i="5"/>
</calcChain>
</file>

<file path=xl/sharedStrings.xml><?xml version="1.0" encoding="utf-8"?>
<sst xmlns="http://schemas.openxmlformats.org/spreadsheetml/2006/main" count="121" uniqueCount="26">
  <si>
    <t>basic DCS</t>
  </si>
  <si>
    <t>SDCS</t>
  </si>
  <si>
    <t>|Δ|</t>
  </si>
  <si>
    <t>|S|</t>
  </si>
  <si>
    <t>Memory</t>
  </si>
  <si>
    <t>Time</t>
  </si>
  <si>
    <t>|E|</t>
  </si>
  <si>
    <t>|e|</t>
  </si>
  <si>
    <t>Headcount</t>
  </si>
  <si>
    <t>Warehouse</t>
  </si>
  <si>
    <t>name</t>
  </si>
  <si>
    <t>model</t>
  </si>
  <si>
    <t>Air Traffic</t>
  </si>
  <si>
    <t>Bidding Workflow</t>
  </si>
  <si>
    <t>Cat and Mouse</t>
  </si>
  <si>
    <t>CDCS</t>
  </si>
  <si>
    <t>CSDCS</t>
  </si>
  <si>
    <t>Drone Control</t>
  </si>
  <si>
    <t>Access Manage</t>
  </si>
  <si>
    <t>(%)</t>
  </si>
  <si>
    <t>best case</t>
  </si>
  <si>
    <t>平均</t>
  </si>
  <si>
    <t>最大</t>
  </si>
  <si>
    <t>標準偏差</t>
  </si>
  <si>
    <t>SDCSとの差</t>
  </si>
  <si>
    <t>CDCSとの差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</si>
</sst>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48235"/>
        <bgColor rgb="FF000000"/>
      </patternFill>
    </fill>
  </fills>
  <borders count="49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9" tint="-0.499984740745262"/>
      </top>
      <bottom/>
      <diagonal/>
    </border>
    <border>
      <left/>
      <right style="medium">
        <color auto="1"/>
      </right>
      <top style="medium">
        <color theme="9" tint="-0.499984740745262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9" tint="-0.499984740745262"/>
      </bottom>
      <diagonal/>
    </border>
    <border>
      <left/>
      <right style="medium">
        <color auto="1"/>
      </right>
      <top/>
      <bottom style="medium">
        <color theme="9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theme="9" tint="-0.499984740745262"/>
      </bottom>
      <diagonal/>
    </border>
    <border>
      <left/>
      <right/>
      <top style="medium">
        <color auto="1"/>
      </top>
      <bottom style="medium">
        <color theme="9" tint="-0.499984740745262"/>
      </bottom>
      <diagonal/>
    </border>
    <border>
      <left/>
      <right style="medium">
        <color auto="1"/>
      </right>
      <top style="medium">
        <color auto="1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/>
      <right/>
      <top/>
      <bottom style="dashed">
        <color theme="9" tint="-0.499984740745262"/>
      </bottom>
      <diagonal/>
    </border>
    <border>
      <left style="medium">
        <color auto="1"/>
      </left>
      <right/>
      <top/>
      <bottom style="dashed">
        <color theme="9" tint="-0.499984740745262"/>
      </bottom>
      <diagonal/>
    </border>
    <border>
      <left/>
      <right style="medium">
        <color auto="1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/>
      <top/>
      <bottom style="dotted">
        <color theme="9" tint="-0.499984740745262"/>
      </bottom>
      <diagonal/>
    </border>
    <border>
      <left/>
      <right/>
      <top/>
      <bottom style="dotted">
        <color theme="9" tint="-0.499984740745262"/>
      </bottom>
      <diagonal/>
    </border>
    <border>
      <left style="medium">
        <color auto="1"/>
      </left>
      <right/>
      <top/>
      <bottom style="dotted">
        <color theme="9" tint="-0.499984740745262"/>
      </bottom>
      <diagonal/>
    </border>
    <border>
      <left/>
      <right style="medium">
        <color auto="1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/>
      <top style="dashed">
        <color theme="9" tint="-0.499984740745262"/>
      </top>
      <bottom/>
      <diagonal/>
    </border>
    <border>
      <left/>
      <right/>
      <top style="dashed">
        <color theme="9" tint="-0.499984740745262"/>
      </top>
      <bottom/>
      <diagonal/>
    </border>
    <border>
      <left style="medium">
        <color auto="1"/>
      </left>
      <right/>
      <top style="dashed">
        <color theme="9" tint="-0.499984740745262"/>
      </top>
      <bottom/>
      <diagonal/>
    </border>
    <border>
      <left/>
      <right style="medium">
        <color auto="1"/>
      </right>
      <top style="dashed">
        <color theme="9" tint="-0.499984740745262"/>
      </top>
      <bottom/>
      <diagonal/>
    </border>
    <border>
      <left/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6" xfId="0" applyNumberFormat="1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33" xfId="0" applyBorder="1"/>
    <xf numFmtId="0" fontId="0" fillId="0" borderId="12" xfId="0" applyBorder="1"/>
    <xf numFmtId="164" fontId="0" fillId="0" borderId="10" xfId="0" applyNumberFormat="1" applyBorder="1"/>
    <xf numFmtId="0" fontId="0" fillId="0" borderId="34" xfId="0" applyBorder="1"/>
    <xf numFmtId="0" fontId="4" fillId="0" borderId="0" xfId="0" applyFont="1"/>
    <xf numFmtId="0" fontId="0" fillId="5" borderId="15" xfId="0" applyFill="1" applyBorder="1"/>
    <xf numFmtId="0" fontId="0" fillId="5" borderId="17" xfId="0" applyFill="1" applyBorder="1"/>
    <xf numFmtId="0" fontId="0" fillId="5" borderId="28" xfId="0" applyFill="1" applyBorder="1"/>
    <xf numFmtId="0" fontId="0" fillId="5" borderId="19" xfId="0" applyFill="1" applyBorder="1"/>
    <xf numFmtId="0" fontId="0" fillId="5" borderId="32" xfId="0" applyFill="1" applyBorder="1"/>
    <xf numFmtId="0" fontId="0" fillId="5" borderId="1" xfId="0" applyFill="1" applyBorder="1"/>
    <xf numFmtId="0" fontId="0" fillId="5" borderId="0" xfId="0" applyFill="1"/>
    <xf numFmtId="0" fontId="0" fillId="5" borderId="26" xfId="0" applyFill="1" applyBorder="1"/>
    <xf numFmtId="0" fontId="0" fillId="5" borderId="2" xfId="0" applyFill="1" applyBorder="1"/>
    <xf numFmtId="0" fontId="0" fillId="5" borderId="30" xfId="0" applyFill="1" applyBorder="1"/>
    <xf numFmtId="164" fontId="0" fillId="0" borderId="1" xfId="0" applyNumberFormat="1" applyBorder="1"/>
    <xf numFmtId="164" fontId="0" fillId="0" borderId="0" xfId="0" applyNumberFormat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0" fillId="0" borderId="30" xfId="0" applyNumberFormat="1" applyBorder="1"/>
    <xf numFmtId="164" fontId="0" fillId="0" borderId="2" xfId="0" applyNumberFormat="1" applyBorder="1"/>
    <xf numFmtId="164" fontId="0" fillId="0" borderId="26" xfId="0" applyNumberFormat="1" applyBorder="1"/>
    <xf numFmtId="164" fontId="0" fillId="0" borderId="15" xfId="0" applyNumberFormat="1" applyBorder="1"/>
    <xf numFmtId="164" fontId="0" fillId="0" borderId="17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32" xfId="0" applyNumberFormat="1" applyBorder="1" applyAlignment="1">
      <alignment vertical="center"/>
    </xf>
    <xf numFmtId="164" fontId="0" fillId="0" borderId="17" xfId="0" applyNumberFormat="1" applyBorder="1"/>
    <xf numFmtId="164" fontId="0" fillId="0" borderId="32" xfId="0" applyNumberFormat="1" applyBorder="1"/>
    <xf numFmtId="164" fontId="0" fillId="0" borderId="19" xfId="0" applyNumberFormat="1" applyBorder="1"/>
    <xf numFmtId="164" fontId="0" fillId="0" borderId="28" xfId="0" applyNumberFormat="1" applyBorder="1"/>
    <xf numFmtId="164" fontId="0" fillId="0" borderId="8" xfId="0" applyNumberFormat="1" applyBorder="1"/>
    <xf numFmtId="164" fontId="0" fillId="0" borderId="33" xfId="0" applyNumberFormat="1" applyBorder="1"/>
    <xf numFmtId="164" fontId="0" fillId="0" borderId="12" xfId="0" applyNumberFormat="1" applyBorder="1"/>
    <xf numFmtId="164" fontId="0" fillId="0" borderId="34" xfId="0" applyNumberFormat="1" applyBorder="1"/>
    <xf numFmtId="164" fontId="0" fillId="0" borderId="27" xfId="0" applyNumberFormat="1" applyBorder="1"/>
    <xf numFmtId="164" fontId="0" fillId="0" borderId="18" xfId="0" applyNumberFormat="1" applyBorder="1"/>
    <xf numFmtId="164" fontId="0" fillId="0" borderId="14" xfId="0" applyNumberFormat="1" applyBorder="1"/>
    <xf numFmtId="164" fontId="0" fillId="0" borderId="14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4" fillId="0" borderId="0" xfId="0" applyNumberFormat="1" applyFont="1"/>
    <xf numFmtId="1" fontId="0" fillId="0" borderId="16" xfId="0" applyNumberFormat="1" applyBorder="1"/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1" fontId="0" fillId="0" borderId="1" xfId="0" applyNumberFormat="1" applyBorder="1"/>
    <xf numFmtId="1" fontId="0" fillId="0" borderId="26" xfId="0" applyNumberFormat="1" applyBorder="1"/>
    <xf numFmtId="1" fontId="0" fillId="0" borderId="2" xfId="0" applyNumberFormat="1" applyBorder="1"/>
    <xf numFmtId="1" fontId="0" fillId="0" borderId="30" xfId="0" applyNumberFormat="1" applyBorder="1"/>
    <xf numFmtId="1" fontId="4" fillId="0" borderId="0" xfId="0" applyNumberFormat="1" applyFont="1"/>
    <xf numFmtId="1" fontId="0" fillId="0" borderId="14" xfId="0" applyNumberFormat="1" applyBorder="1"/>
    <xf numFmtId="2" fontId="0" fillId="0" borderId="14" xfId="0" applyNumberFormat="1" applyBorder="1"/>
    <xf numFmtId="2" fontId="0" fillId="5" borderId="1" xfId="0" applyNumberFormat="1" applyFill="1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0" xfId="0" applyNumberFormat="1"/>
    <xf numFmtId="2" fontId="0" fillId="0" borderId="18" xfId="0" applyNumberFormat="1" applyBorder="1"/>
    <xf numFmtId="2" fontId="0" fillId="0" borderId="2" xfId="0" applyNumberFormat="1" applyBorder="1"/>
    <xf numFmtId="2" fontId="0" fillId="0" borderId="16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" fontId="0" fillId="0" borderId="16" xfId="0" applyNumberFormat="1" applyBorder="1" applyAlignment="1">
      <alignment vertical="center"/>
    </xf>
    <xf numFmtId="1" fontId="0" fillId="0" borderId="31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30" xfId="0" applyNumberFormat="1" applyBorder="1" applyAlignment="1">
      <alignment vertical="center"/>
    </xf>
    <xf numFmtId="1" fontId="0" fillId="0" borderId="31" xfId="0" applyNumberFormat="1" applyBorder="1"/>
    <xf numFmtId="1" fontId="0" fillId="0" borderId="18" xfId="0" applyNumberFormat="1" applyBorder="1"/>
    <xf numFmtId="1" fontId="0" fillId="0" borderId="27" xfId="0" applyNumberFormat="1" applyBorder="1"/>
    <xf numFmtId="1" fontId="0" fillId="0" borderId="26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64" fontId="0" fillId="0" borderId="37" xfId="0" applyNumberFormat="1" applyBorder="1"/>
    <xf numFmtId="0" fontId="0" fillId="5" borderId="36" xfId="0" applyFill="1" applyBorder="1"/>
    <xf numFmtId="164" fontId="0" fillId="0" borderId="36" xfId="0" applyNumberFormat="1" applyBorder="1"/>
    <xf numFmtId="0" fontId="0" fillId="5" borderId="38" xfId="0" applyFill="1" applyBorder="1"/>
    <xf numFmtId="164" fontId="0" fillId="0" borderId="38" xfId="0" applyNumberFormat="1" applyBorder="1"/>
    <xf numFmtId="164" fontId="0" fillId="0" borderId="39" xfId="0" applyNumberFormat="1" applyBorder="1"/>
    <xf numFmtId="2" fontId="0" fillId="0" borderId="36" xfId="0" applyNumberFormat="1" applyBorder="1"/>
    <xf numFmtId="2" fontId="0" fillId="0" borderId="26" xfId="0" applyNumberFormat="1" applyBorder="1"/>
    <xf numFmtId="2" fontId="0" fillId="0" borderId="30" xfId="0" applyNumberFormat="1" applyBorder="1"/>
    <xf numFmtId="1" fontId="0" fillId="0" borderId="14" xfId="0" applyNumberFormat="1" applyBorder="1" applyAlignment="1">
      <alignment vertical="center"/>
    </xf>
    <xf numFmtId="1" fontId="0" fillId="0" borderId="37" xfId="0" applyNumberFormat="1" applyBorder="1"/>
    <xf numFmtId="2" fontId="4" fillId="0" borderId="0" xfId="0" applyNumberFormat="1" applyFont="1"/>
    <xf numFmtId="1" fontId="0" fillId="0" borderId="36" xfId="0" applyNumberFormat="1" applyBorder="1"/>
    <xf numFmtId="164" fontId="0" fillId="0" borderId="37" xfId="0" applyNumberFormat="1" applyBorder="1" applyAlignment="1">
      <alignment vertical="center"/>
    </xf>
    <xf numFmtId="164" fontId="0" fillId="0" borderId="36" xfId="0" applyNumberFormat="1" applyBorder="1" applyAlignment="1">
      <alignment vertical="center"/>
    </xf>
    <xf numFmtId="1" fontId="0" fillId="0" borderId="36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2" fontId="0" fillId="0" borderId="37" xfId="0" applyNumberFormat="1" applyBorder="1"/>
    <xf numFmtId="0" fontId="2" fillId="3" borderId="13" xfId="0" applyFont="1" applyFill="1" applyBorder="1" applyAlignment="1">
      <alignment horizontal="center"/>
    </xf>
    <xf numFmtId="0" fontId="0" fillId="5" borderId="20" xfId="0" applyFill="1" applyBorder="1"/>
    <xf numFmtId="0" fontId="0" fillId="5" borderId="3" xfId="0" applyFill="1" applyBorder="1"/>
    <xf numFmtId="0" fontId="0" fillId="5" borderId="21" xfId="0" applyFill="1" applyBorder="1"/>
    <xf numFmtId="164" fontId="4" fillId="0" borderId="16" xfId="0" applyNumberFormat="1" applyFon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0" fontId="2" fillId="3" borderId="40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0" fillId="2" borderId="46" xfId="0" applyFill="1" applyBorder="1"/>
    <xf numFmtId="0" fontId="0" fillId="2" borderId="47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164" fontId="0" fillId="0" borderId="3" xfId="0" applyNumberFormat="1" applyBorder="1"/>
    <xf numFmtId="164" fontId="0" fillId="0" borderId="20" xfId="0" applyNumberFormat="1" applyBorder="1"/>
    <xf numFmtId="16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95E-F0DA-104A-A2BF-D3862F89A8DA}">
  <dimension ref="A1:S51"/>
  <sheetViews>
    <sheetView zoomScale="75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4" sqref="G14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4" max="4" width="11.33203125" bestFit="1" customWidth="1"/>
    <col min="13" max="13" width="11.1640625" bestFit="1" customWidth="1"/>
    <col min="16" max="16" width="10.83203125" customWidth="1"/>
    <col min="17" max="17" width="11" customWidth="1"/>
  </cols>
  <sheetData>
    <row r="1" spans="1:19" ht="17" thickBot="1" x14ac:dyDescent="0.25">
      <c r="A1" s="168" t="s">
        <v>11</v>
      </c>
      <c r="B1" s="168"/>
      <c r="C1" s="168"/>
      <c r="D1" s="165" t="s">
        <v>0</v>
      </c>
      <c r="E1" s="165"/>
      <c r="F1" s="165"/>
      <c r="G1" s="165"/>
      <c r="H1" s="166" t="s">
        <v>1</v>
      </c>
      <c r="I1" s="166"/>
      <c r="J1" s="166"/>
      <c r="K1" s="166"/>
      <c r="L1" s="165" t="s">
        <v>15</v>
      </c>
      <c r="M1" s="165"/>
      <c r="N1" s="165"/>
      <c r="O1" s="165"/>
      <c r="P1" s="165" t="s">
        <v>16</v>
      </c>
      <c r="Q1" s="165"/>
      <c r="R1" s="165"/>
      <c r="S1" s="165"/>
    </row>
    <row r="2" spans="1:19" s="1" customFormat="1" ht="17" thickBot="1" x14ac:dyDescent="0.25">
      <c r="A2" s="3" t="s">
        <v>10</v>
      </c>
      <c r="B2" s="5" t="s">
        <v>6</v>
      </c>
      <c r="C2" s="5" t="s">
        <v>7</v>
      </c>
      <c r="D2" s="31" t="s">
        <v>3</v>
      </c>
      <c r="E2" s="32" t="s">
        <v>2</v>
      </c>
      <c r="F2" s="32" t="s">
        <v>4</v>
      </c>
      <c r="G2" s="33" t="s">
        <v>5</v>
      </c>
      <c r="H2" s="31" t="s">
        <v>3</v>
      </c>
      <c r="I2" s="32" t="s">
        <v>2</v>
      </c>
      <c r="J2" s="32" t="s">
        <v>4</v>
      </c>
      <c r="K2" s="33" t="s">
        <v>5</v>
      </c>
      <c r="L2" s="25" t="s">
        <v>3</v>
      </c>
      <c r="M2" s="15" t="s">
        <v>2</v>
      </c>
      <c r="N2" s="15" t="s">
        <v>4</v>
      </c>
      <c r="O2" s="26" t="s">
        <v>5</v>
      </c>
      <c r="P2" s="25" t="s">
        <v>3</v>
      </c>
      <c r="Q2" s="15" t="s">
        <v>2</v>
      </c>
      <c r="R2" s="15" t="s">
        <v>4</v>
      </c>
      <c r="S2" s="26" t="s">
        <v>5</v>
      </c>
    </row>
    <row r="3" spans="1:19" x14ac:dyDescent="0.2">
      <c r="A3" s="167" t="s">
        <v>8</v>
      </c>
      <c r="B3" s="16">
        <v>2</v>
      </c>
      <c r="C3" s="9">
        <v>4</v>
      </c>
      <c r="D3" s="19">
        <v>1104</v>
      </c>
      <c r="E3" s="10">
        <v>3696</v>
      </c>
      <c r="F3" s="10">
        <v>32636</v>
      </c>
      <c r="G3" s="20">
        <v>696</v>
      </c>
      <c r="H3" s="19">
        <v>815</v>
      </c>
      <c r="I3" s="10">
        <v>1406</v>
      </c>
      <c r="J3" s="10">
        <v>32656</v>
      </c>
      <c r="K3" s="20">
        <v>3757</v>
      </c>
      <c r="L3" s="19">
        <v>153</v>
      </c>
      <c r="M3" s="10">
        <v>521</v>
      </c>
      <c r="N3" s="10">
        <v>29053</v>
      </c>
      <c r="O3" s="20">
        <v>648</v>
      </c>
      <c r="P3" s="34">
        <v>153</v>
      </c>
      <c r="Q3" s="11">
        <v>521</v>
      </c>
      <c r="R3" s="11">
        <v>30028</v>
      </c>
      <c r="S3" s="35">
        <v>630</v>
      </c>
    </row>
    <row r="4" spans="1:19" x14ac:dyDescent="0.2">
      <c r="A4" s="163"/>
      <c r="B4" s="17">
        <v>3</v>
      </c>
      <c r="C4" s="4">
        <v>4</v>
      </c>
      <c r="D4" s="21">
        <v>14080</v>
      </c>
      <c r="E4">
        <v>61600</v>
      </c>
      <c r="F4">
        <v>49201</v>
      </c>
      <c r="G4" s="22">
        <v>1321</v>
      </c>
      <c r="H4" s="27">
        <v>3681</v>
      </c>
      <c r="I4" s="8">
        <v>6896</v>
      </c>
      <c r="J4" s="8">
        <v>49612</v>
      </c>
      <c r="K4" s="28">
        <v>8532</v>
      </c>
      <c r="L4" s="21">
        <v>661</v>
      </c>
      <c r="M4">
        <v>2958</v>
      </c>
      <c r="N4">
        <v>32870</v>
      </c>
      <c r="O4" s="22">
        <v>1035</v>
      </c>
      <c r="P4" s="27">
        <v>661</v>
      </c>
      <c r="Q4" s="8">
        <v>2958</v>
      </c>
      <c r="R4" s="8">
        <v>32792</v>
      </c>
      <c r="S4" s="28">
        <v>1020</v>
      </c>
    </row>
    <row r="5" spans="1:19" x14ac:dyDescent="0.2">
      <c r="A5" s="163"/>
      <c r="B5" s="17">
        <v>4</v>
      </c>
      <c r="C5" s="4">
        <v>4</v>
      </c>
      <c r="D5" s="21">
        <v>277440</v>
      </c>
      <c r="E5">
        <v>1514240</v>
      </c>
      <c r="F5">
        <v>243584</v>
      </c>
      <c r="G5" s="22">
        <v>5978</v>
      </c>
      <c r="H5" s="27">
        <v>23106</v>
      </c>
      <c r="I5" s="8">
        <v>45008</v>
      </c>
      <c r="J5" s="8">
        <v>259048</v>
      </c>
      <c r="K5" s="28">
        <v>28522</v>
      </c>
      <c r="L5" s="21">
        <v>4065</v>
      </c>
      <c r="M5">
        <v>22537</v>
      </c>
      <c r="N5">
        <v>67860</v>
      </c>
      <c r="O5" s="22">
        <v>1675</v>
      </c>
      <c r="P5" s="27">
        <v>4065</v>
      </c>
      <c r="Q5" s="8">
        <v>22537</v>
      </c>
      <c r="R5" s="8">
        <v>67196</v>
      </c>
      <c r="S5" s="28">
        <v>1675</v>
      </c>
    </row>
    <row r="6" spans="1:19" x14ac:dyDescent="0.2">
      <c r="A6" s="163"/>
      <c r="B6" s="17">
        <v>5</v>
      </c>
      <c r="C6" s="4">
        <v>4</v>
      </c>
      <c r="D6" s="21">
        <v>2016000</v>
      </c>
      <c r="E6">
        <v>12912000</v>
      </c>
      <c r="F6">
        <v>1908320</v>
      </c>
      <c r="G6" s="22">
        <v>22372</v>
      </c>
      <c r="H6" s="27">
        <v>60905</v>
      </c>
      <c r="I6" s="8">
        <v>125120</v>
      </c>
      <c r="J6" s="8">
        <v>634709</v>
      </c>
      <c r="K6" s="28">
        <v>60832</v>
      </c>
      <c r="L6" s="21">
        <v>10505</v>
      </c>
      <c r="M6">
        <v>69024</v>
      </c>
      <c r="N6">
        <v>141618</v>
      </c>
      <c r="O6" s="22">
        <v>2562</v>
      </c>
      <c r="P6" s="27">
        <v>10505</v>
      </c>
      <c r="Q6" s="8">
        <v>69024</v>
      </c>
      <c r="R6" s="8">
        <v>142316</v>
      </c>
      <c r="S6" s="28">
        <v>2534</v>
      </c>
    </row>
    <row r="7" spans="1:19" x14ac:dyDescent="0.2">
      <c r="A7" s="163"/>
      <c r="B7" s="37">
        <v>6</v>
      </c>
      <c r="C7" s="38">
        <v>4</v>
      </c>
      <c r="D7" s="39">
        <v>23200000</v>
      </c>
      <c r="E7" s="40">
        <v>172000000</v>
      </c>
      <c r="F7" s="40">
        <v>23983823</v>
      </c>
      <c r="G7" s="41">
        <v>1997612</v>
      </c>
      <c r="H7" s="42">
        <v>232607</v>
      </c>
      <c r="I7" s="43">
        <v>492158</v>
      </c>
      <c r="J7" s="43">
        <v>2325529</v>
      </c>
      <c r="K7" s="44">
        <v>222700</v>
      </c>
      <c r="L7" s="39">
        <v>39665</v>
      </c>
      <c r="M7" s="40">
        <v>301685</v>
      </c>
      <c r="N7" s="40">
        <v>514775</v>
      </c>
      <c r="O7" s="41">
        <v>5418</v>
      </c>
      <c r="P7" s="42">
        <v>39665</v>
      </c>
      <c r="Q7" s="43">
        <v>301685</v>
      </c>
      <c r="R7" s="43">
        <v>513207</v>
      </c>
      <c r="S7" s="44">
        <v>5532</v>
      </c>
    </row>
    <row r="8" spans="1:19" x14ac:dyDescent="0.2">
      <c r="A8" s="163"/>
      <c r="B8" s="17">
        <v>5</v>
      </c>
      <c r="C8" s="4">
        <v>5</v>
      </c>
      <c r="D8" s="21">
        <v>5211648</v>
      </c>
      <c r="E8">
        <v>33412608</v>
      </c>
      <c r="F8">
        <v>5407708</v>
      </c>
      <c r="G8" s="22">
        <v>87525</v>
      </c>
      <c r="H8" s="27">
        <v>76817</v>
      </c>
      <c r="I8" s="8">
        <v>157880</v>
      </c>
      <c r="J8" s="8">
        <v>758864</v>
      </c>
      <c r="K8" s="28">
        <v>71940</v>
      </c>
      <c r="L8" s="21">
        <v>10505</v>
      </c>
      <c r="M8">
        <v>69024</v>
      </c>
      <c r="N8">
        <v>141205</v>
      </c>
      <c r="O8" s="22">
        <v>2561</v>
      </c>
      <c r="P8" s="27">
        <v>10505</v>
      </c>
      <c r="Q8" s="8">
        <v>69024</v>
      </c>
      <c r="R8" s="8">
        <v>142880</v>
      </c>
      <c r="S8" s="28">
        <v>2592</v>
      </c>
    </row>
    <row r="9" spans="1:19" x14ac:dyDescent="0.2">
      <c r="A9" s="163"/>
      <c r="B9" s="17">
        <v>5</v>
      </c>
      <c r="C9" s="4">
        <v>6</v>
      </c>
      <c r="D9" s="21">
        <v>11568704</v>
      </c>
      <c r="E9">
        <v>74219712</v>
      </c>
      <c r="F9">
        <v>10483231</v>
      </c>
      <c r="G9" s="22">
        <v>409861</v>
      </c>
      <c r="H9" s="27">
        <v>92729</v>
      </c>
      <c r="I9" s="8">
        <v>190640</v>
      </c>
      <c r="J9" s="8">
        <v>937759</v>
      </c>
      <c r="K9" s="28">
        <v>80998</v>
      </c>
      <c r="L9" s="21">
        <v>10505</v>
      </c>
      <c r="M9">
        <v>69024</v>
      </c>
      <c r="N9">
        <v>144298</v>
      </c>
      <c r="O9" s="22">
        <v>2500</v>
      </c>
      <c r="P9" s="27">
        <v>10505</v>
      </c>
      <c r="Q9" s="8">
        <v>69024</v>
      </c>
      <c r="R9" s="8">
        <v>143115</v>
      </c>
      <c r="S9" s="28">
        <v>2602</v>
      </c>
    </row>
    <row r="10" spans="1:19" x14ac:dyDescent="0.2">
      <c r="A10" s="163"/>
      <c r="B10" s="17">
        <v>5</v>
      </c>
      <c r="C10" s="4">
        <v>7</v>
      </c>
      <c r="D10" s="21">
        <v>23003136</v>
      </c>
      <c r="E10">
        <v>147652608</v>
      </c>
      <c r="F10">
        <v>20997529</v>
      </c>
      <c r="G10" s="22">
        <v>1623047</v>
      </c>
      <c r="H10" s="27">
        <v>108641</v>
      </c>
      <c r="I10" s="8">
        <v>223400</v>
      </c>
      <c r="J10" s="8">
        <v>1093558</v>
      </c>
      <c r="K10" s="28">
        <v>91067</v>
      </c>
      <c r="L10" s="21">
        <v>10505</v>
      </c>
      <c r="M10">
        <v>69024</v>
      </c>
      <c r="N10">
        <v>143241</v>
      </c>
      <c r="O10" s="22">
        <v>2451</v>
      </c>
      <c r="P10" s="27">
        <v>10505</v>
      </c>
      <c r="Q10" s="8">
        <v>69024</v>
      </c>
      <c r="R10" s="8">
        <v>142506</v>
      </c>
      <c r="S10" s="28">
        <v>2579</v>
      </c>
    </row>
    <row r="11" spans="1:19" x14ac:dyDescent="0.2">
      <c r="A11" s="163"/>
      <c r="B11" s="17">
        <v>5</v>
      </c>
      <c r="C11" s="4">
        <v>8</v>
      </c>
      <c r="D11" s="21">
        <v>42083712</v>
      </c>
      <c r="E11">
        <v>270231552</v>
      </c>
      <c r="F11">
        <v>38479141</v>
      </c>
      <c r="G11" s="22">
        <v>5673946</v>
      </c>
      <c r="H11" s="27">
        <v>124553</v>
      </c>
      <c r="I11" s="8">
        <v>256160</v>
      </c>
      <c r="J11" s="8">
        <v>1217243</v>
      </c>
      <c r="K11" s="28">
        <v>102604</v>
      </c>
      <c r="L11" s="21">
        <v>10505</v>
      </c>
      <c r="M11">
        <v>69024</v>
      </c>
      <c r="N11">
        <v>145005</v>
      </c>
      <c r="O11" s="22">
        <v>2542</v>
      </c>
      <c r="P11" s="27">
        <v>10505</v>
      </c>
      <c r="Q11" s="8">
        <v>69024</v>
      </c>
      <c r="R11" s="8">
        <v>143257</v>
      </c>
      <c r="S11" s="28">
        <v>2622</v>
      </c>
    </row>
    <row r="12" spans="1:19" x14ac:dyDescent="0.2">
      <c r="A12" s="163"/>
      <c r="B12" s="17">
        <v>5</v>
      </c>
      <c r="C12" s="4">
        <v>9</v>
      </c>
      <c r="D12" s="21">
        <v>72128000</v>
      </c>
      <c r="E12">
        <v>463296000</v>
      </c>
      <c r="F12">
        <v>64618168</v>
      </c>
      <c r="G12" s="22">
        <v>18415256</v>
      </c>
      <c r="H12" s="27">
        <v>140465</v>
      </c>
      <c r="I12" s="8">
        <v>288920</v>
      </c>
      <c r="J12" s="8">
        <v>1365372</v>
      </c>
      <c r="K12" s="28">
        <v>113228</v>
      </c>
      <c r="L12" s="21">
        <v>10505</v>
      </c>
      <c r="M12">
        <v>69024</v>
      </c>
      <c r="N12">
        <v>142800</v>
      </c>
      <c r="O12" s="22">
        <v>2598</v>
      </c>
      <c r="P12" s="27">
        <v>10505</v>
      </c>
      <c r="Q12" s="8">
        <v>69024</v>
      </c>
      <c r="R12" s="8">
        <v>143793</v>
      </c>
      <c r="S12" s="28">
        <v>2634</v>
      </c>
    </row>
    <row r="13" spans="1:19" ht="17" thickBot="1" x14ac:dyDescent="0.25">
      <c r="A13" s="164"/>
      <c r="B13" s="18">
        <v>5</v>
      </c>
      <c r="C13" s="12">
        <v>10</v>
      </c>
      <c r="D13" s="23">
        <v>117298368</v>
      </c>
      <c r="E13" s="13">
        <v>753622848</v>
      </c>
      <c r="F13" s="13">
        <v>91647211</v>
      </c>
      <c r="G13" s="24">
        <v>55003872</v>
      </c>
      <c r="H13" s="29">
        <v>156377</v>
      </c>
      <c r="I13" s="14">
        <v>321680</v>
      </c>
      <c r="J13" s="14">
        <v>1511846</v>
      </c>
      <c r="K13" s="30">
        <v>125115</v>
      </c>
      <c r="L13" s="23">
        <v>10505</v>
      </c>
      <c r="M13" s="13">
        <v>69024</v>
      </c>
      <c r="N13" s="13">
        <v>157955</v>
      </c>
      <c r="O13" s="24">
        <v>2425</v>
      </c>
      <c r="P13" s="29">
        <v>10505</v>
      </c>
      <c r="Q13" s="14">
        <v>69024</v>
      </c>
      <c r="R13" s="14">
        <v>145189</v>
      </c>
      <c r="S13" s="30">
        <v>2588</v>
      </c>
    </row>
    <row r="14" spans="1:19" x14ac:dyDescent="0.2">
      <c r="A14" s="161" t="s">
        <v>9</v>
      </c>
      <c r="B14" s="16">
        <v>2</v>
      </c>
      <c r="C14" s="9">
        <v>2</v>
      </c>
      <c r="D14" s="19">
        <v>6400</v>
      </c>
      <c r="E14" s="10">
        <v>151974</v>
      </c>
      <c r="F14" s="10">
        <v>256764</v>
      </c>
      <c r="G14" s="20">
        <v>5742</v>
      </c>
      <c r="H14" s="34">
        <v>6400</v>
      </c>
      <c r="I14" s="11">
        <v>14706</v>
      </c>
      <c r="J14" s="11">
        <v>127160</v>
      </c>
      <c r="K14" s="35">
        <v>44186</v>
      </c>
      <c r="L14" s="19">
        <v>6400</v>
      </c>
      <c r="M14" s="10">
        <v>151974</v>
      </c>
      <c r="N14" s="10">
        <v>250431</v>
      </c>
      <c r="O14" s="20">
        <v>4341</v>
      </c>
      <c r="P14" s="34">
        <v>6400</v>
      </c>
      <c r="Q14" s="11">
        <v>19077</v>
      </c>
      <c r="R14" s="11">
        <v>84455</v>
      </c>
      <c r="S14" s="35">
        <v>3933</v>
      </c>
    </row>
    <row r="15" spans="1:19" x14ac:dyDescent="0.2">
      <c r="A15" s="161"/>
      <c r="B15" s="17">
        <v>3</v>
      </c>
      <c r="C15" s="4">
        <v>2</v>
      </c>
      <c r="D15" s="21">
        <v>103560</v>
      </c>
      <c r="E15">
        <v>3266900</v>
      </c>
      <c r="F15">
        <v>4710201</v>
      </c>
      <c r="G15" s="22">
        <v>32382</v>
      </c>
      <c r="H15" s="27">
        <v>107400</v>
      </c>
      <c r="I15" s="8">
        <v>359160</v>
      </c>
      <c r="J15" s="8">
        <v>1372138</v>
      </c>
      <c r="K15" s="28">
        <v>109368</v>
      </c>
      <c r="L15" s="21">
        <v>103560</v>
      </c>
      <c r="M15">
        <v>3266900</v>
      </c>
      <c r="N15">
        <v>4638410</v>
      </c>
      <c r="O15" s="22">
        <v>27709</v>
      </c>
      <c r="P15" s="27">
        <v>103560</v>
      </c>
      <c r="Q15" s="8">
        <v>430656</v>
      </c>
      <c r="R15" s="8">
        <v>955495</v>
      </c>
      <c r="S15" s="28">
        <v>18082</v>
      </c>
    </row>
    <row r="16" spans="1:19" ht="16" customHeight="1" x14ac:dyDescent="0.2">
      <c r="A16" s="161"/>
      <c r="B16" s="45">
        <v>4</v>
      </c>
      <c r="C16" s="46">
        <v>2</v>
      </c>
      <c r="D16" s="47">
        <v>670320</v>
      </c>
      <c r="E16" s="48">
        <v>25924620</v>
      </c>
      <c r="F16" s="48">
        <v>36156199</v>
      </c>
      <c r="G16" s="49">
        <v>362046</v>
      </c>
      <c r="H16" s="50">
        <v>670320</v>
      </c>
      <c r="I16" s="51">
        <v>2812572</v>
      </c>
      <c r="J16" s="51">
        <v>7850129</v>
      </c>
      <c r="K16" s="52">
        <v>598946</v>
      </c>
      <c r="L16" s="47">
        <v>670320</v>
      </c>
      <c r="M16" s="48">
        <v>25924620</v>
      </c>
      <c r="N16" s="48">
        <v>35985848</v>
      </c>
      <c r="O16" s="49">
        <v>318755</v>
      </c>
      <c r="P16" s="50">
        <v>670320</v>
      </c>
      <c r="Q16" s="51">
        <v>3107832</v>
      </c>
      <c r="R16" s="51">
        <v>6388280</v>
      </c>
      <c r="S16" s="52">
        <v>198089</v>
      </c>
    </row>
    <row r="17" spans="1:19" x14ac:dyDescent="0.2">
      <c r="A17" s="161"/>
      <c r="B17" s="17">
        <v>2</v>
      </c>
      <c r="C17" s="4">
        <v>10</v>
      </c>
      <c r="D17" s="21">
        <v>112896</v>
      </c>
      <c r="E17">
        <v>4733568</v>
      </c>
      <c r="F17">
        <v>3245758</v>
      </c>
      <c r="G17" s="22">
        <v>31727</v>
      </c>
      <c r="H17" s="27">
        <v>52472</v>
      </c>
      <c r="I17" s="8">
        <v>139170</v>
      </c>
      <c r="J17" s="8">
        <v>1278368</v>
      </c>
      <c r="K17" s="28">
        <v>240361</v>
      </c>
      <c r="L17" s="21">
        <v>52472</v>
      </c>
      <c r="M17">
        <v>2112118</v>
      </c>
      <c r="N17">
        <v>3017518</v>
      </c>
      <c r="O17" s="22">
        <v>19166</v>
      </c>
      <c r="P17" s="27">
        <v>52472</v>
      </c>
      <c r="Q17" s="8">
        <v>173389</v>
      </c>
      <c r="R17" s="8">
        <v>460851</v>
      </c>
      <c r="S17" s="28">
        <v>9897</v>
      </c>
    </row>
    <row r="18" spans="1:19" x14ac:dyDescent="0.2">
      <c r="A18" s="161"/>
      <c r="B18" s="17">
        <v>2</v>
      </c>
      <c r="C18" s="4">
        <v>20</v>
      </c>
      <c r="D18" s="21">
        <v>1115136</v>
      </c>
      <c r="E18">
        <v>69577728</v>
      </c>
      <c r="F18">
        <v>16756277</v>
      </c>
      <c r="G18" s="22">
        <v>260735</v>
      </c>
      <c r="H18" s="27">
        <v>171784</v>
      </c>
      <c r="I18" s="8">
        <v>523025</v>
      </c>
      <c r="J18" s="8">
        <v>7147764</v>
      </c>
      <c r="K18" s="28">
        <v>1275951</v>
      </c>
      <c r="L18" s="21">
        <v>156502</v>
      </c>
      <c r="M18">
        <v>9469818</v>
      </c>
      <c r="N18">
        <v>13244840</v>
      </c>
      <c r="O18" s="22">
        <v>73814</v>
      </c>
      <c r="P18" s="27">
        <v>156502</v>
      </c>
      <c r="Q18" s="8">
        <v>542859</v>
      </c>
      <c r="R18" s="8">
        <v>1505197</v>
      </c>
      <c r="S18" s="28">
        <v>23519</v>
      </c>
    </row>
    <row r="19" spans="1:19" ht="17" thickBot="1" x14ac:dyDescent="0.25">
      <c r="A19" s="161"/>
      <c r="B19" s="17">
        <v>2</v>
      </c>
      <c r="C19" s="4">
        <v>30</v>
      </c>
      <c r="D19" s="21">
        <v>4734976</v>
      </c>
      <c r="E19">
        <v>391001088</v>
      </c>
      <c r="F19">
        <v>84530344</v>
      </c>
      <c r="G19" s="22">
        <v>2237288</v>
      </c>
      <c r="H19" s="27">
        <v>468764</v>
      </c>
      <c r="I19" s="8">
        <v>468764</v>
      </c>
      <c r="J19" s="8">
        <v>22091569</v>
      </c>
      <c r="K19" s="28">
        <v>6024226</v>
      </c>
      <c r="L19" s="21">
        <v>312132</v>
      </c>
      <c r="M19">
        <v>25169918</v>
      </c>
      <c r="N19">
        <v>33712059</v>
      </c>
      <c r="O19" s="22">
        <v>209680</v>
      </c>
      <c r="P19" s="27">
        <v>312132</v>
      </c>
      <c r="Q19" s="8">
        <v>1108529</v>
      </c>
      <c r="R19" s="8">
        <v>3292310</v>
      </c>
      <c r="S19" s="28">
        <v>60069</v>
      </c>
    </row>
    <row r="20" spans="1:19" x14ac:dyDescent="0.2">
      <c r="A20" s="167" t="s">
        <v>12</v>
      </c>
      <c r="B20" s="16">
        <v>2</v>
      </c>
      <c r="C20" s="9">
        <v>5</v>
      </c>
      <c r="D20" s="19">
        <v>80</v>
      </c>
      <c r="E20" s="10">
        <v>211</v>
      </c>
      <c r="F20" s="10">
        <v>31503</v>
      </c>
      <c r="G20" s="20">
        <v>665</v>
      </c>
      <c r="H20" s="19">
        <v>80</v>
      </c>
      <c r="I20" s="10">
        <v>211</v>
      </c>
      <c r="J20" s="10">
        <v>31065</v>
      </c>
      <c r="K20" s="20">
        <v>2927</v>
      </c>
      <c r="L20" s="19">
        <v>72</v>
      </c>
      <c r="M20" s="10">
        <v>195</v>
      </c>
      <c r="N20" s="10">
        <v>29083</v>
      </c>
      <c r="O20" s="20">
        <v>581</v>
      </c>
      <c r="P20" s="19">
        <v>72</v>
      </c>
      <c r="Q20" s="10">
        <v>195</v>
      </c>
      <c r="R20" s="10">
        <v>29090</v>
      </c>
      <c r="S20" s="53">
        <v>580</v>
      </c>
    </row>
    <row r="21" spans="1:19" x14ac:dyDescent="0.2">
      <c r="A21" s="163"/>
      <c r="B21" s="17">
        <v>3</v>
      </c>
      <c r="C21" s="4">
        <v>5</v>
      </c>
      <c r="D21" s="21">
        <v>704</v>
      </c>
      <c r="E21">
        <v>2545</v>
      </c>
      <c r="F21">
        <v>33114</v>
      </c>
      <c r="G21" s="22">
        <v>1055</v>
      </c>
      <c r="H21" s="21">
        <v>704</v>
      </c>
      <c r="I21" s="8">
        <v>2545</v>
      </c>
      <c r="J21">
        <v>39961</v>
      </c>
      <c r="K21" s="22">
        <v>8120</v>
      </c>
      <c r="L21" s="21">
        <v>512</v>
      </c>
      <c r="M21">
        <v>1909</v>
      </c>
      <c r="N21">
        <v>30363</v>
      </c>
      <c r="O21" s="22">
        <v>909</v>
      </c>
      <c r="P21" s="21">
        <v>512</v>
      </c>
      <c r="Q21">
        <v>1909</v>
      </c>
      <c r="R21">
        <v>30366</v>
      </c>
      <c r="S21" s="54">
        <v>902</v>
      </c>
    </row>
    <row r="22" spans="1:19" x14ac:dyDescent="0.2">
      <c r="A22" s="163"/>
      <c r="B22" s="17">
        <v>4</v>
      </c>
      <c r="C22" s="4">
        <v>5</v>
      </c>
      <c r="D22" s="21">
        <v>6144</v>
      </c>
      <c r="E22">
        <v>27393</v>
      </c>
      <c r="F22">
        <v>59870</v>
      </c>
      <c r="G22" s="22">
        <v>1729</v>
      </c>
      <c r="H22" s="21">
        <v>6144</v>
      </c>
      <c r="I22">
        <v>27393</v>
      </c>
      <c r="J22">
        <v>252254</v>
      </c>
      <c r="K22" s="22">
        <v>48101</v>
      </c>
      <c r="L22" s="21">
        <v>3240</v>
      </c>
      <c r="M22">
        <v>14721</v>
      </c>
      <c r="N22">
        <v>54333</v>
      </c>
      <c r="O22" s="22">
        <v>1438</v>
      </c>
      <c r="P22" s="21">
        <v>3240</v>
      </c>
      <c r="Q22">
        <v>14721</v>
      </c>
      <c r="R22">
        <v>54031</v>
      </c>
      <c r="S22" s="54">
        <v>1465</v>
      </c>
    </row>
    <row r="23" spans="1:19" x14ac:dyDescent="0.2">
      <c r="A23" s="163"/>
      <c r="B23" s="45">
        <v>5</v>
      </c>
      <c r="C23" s="46">
        <v>5</v>
      </c>
      <c r="D23" s="47">
        <v>53248</v>
      </c>
      <c r="E23" s="48">
        <v>276481</v>
      </c>
      <c r="F23" s="48">
        <v>225138</v>
      </c>
      <c r="G23" s="49">
        <v>4311</v>
      </c>
      <c r="H23" s="47">
        <v>53248</v>
      </c>
      <c r="I23" s="48">
        <v>276481</v>
      </c>
      <c r="J23" s="48">
        <v>2030163</v>
      </c>
      <c r="K23" s="49">
        <v>251183</v>
      </c>
      <c r="L23" s="47">
        <v>18312</v>
      </c>
      <c r="M23" s="48">
        <v>94601</v>
      </c>
      <c r="N23" s="48">
        <v>198286</v>
      </c>
      <c r="O23" s="49">
        <v>3164</v>
      </c>
      <c r="P23" s="47">
        <v>18312</v>
      </c>
      <c r="Q23" s="48">
        <v>94601</v>
      </c>
      <c r="R23" s="48">
        <v>201158</v>
      </c>
      <c r="S23" s="55">
        <v>3213</v>
      </c>
    </row>
    <row r="24" spans="1:19" x14ac:dyDescent="0.2">
      <c r="A24" s="163"/>
      <c r="B24" s="17">
        <v>2</v>
      </c>
      <c r="C24" s="4">
        <v>2</v>
      </c>
      <c r="D24" s="21">
        <v>35</v>
      </c>
      <c r="E24">
        <v>73</v>
      </c>
      <c r="F24">
        <v>28988</v>
      </c>
      <c r="G24" s="22">
        <v>419</v>
      </c>
      <c r="H24" s="21">
        <v>35</v>
      </c>
      <c r="I24">
        <v>73</v>
      </c>
      <c r="J24">
        <v>27294</v>
      </c>
      <c r="K24" s="22">
        <v>1367</v>
      </c>
      <c r="L24" s="21">
        <v>30</v>
      </c>
      <c r="M24">
        <v>63</v>
      </c>
      <c r="N24">
        <v>27355</v>
      </c>
      <c r="O24" s="22">
        <v>397</v>
      </c>
      <c r="P24" s="21">
        <v>30</v>
      </c>
      <c r="Q24">
        <v>63</v>
      </c>
      <c r="R24">
        <v>26998</v>
      </c>
      <c r="S24" s="54">
        <v>398</v>
      </c>
    </row>
    <row r="25" spans="1:19" x14ac:dyDescent="0.2">
      <c r="A25" s="163"/>
      <c r="B25" s="17">
        <v>2</v>
      </c>
      <c r="C25" s="4">
        <v>3</v>
      </c>
      <c r="D25" s="21">
        <v>48</v>
      </c>
      <c r="E25">
        <v>111</v>
      </c>
      <c r="F25">
        <v>29122</v>
      </c>
      <c r="G25" s="22">
        <v>509</v>
      </c>
      <c r="H25" s="21">
        <v>48</v>
      </c>
      <c r="I25">
        <v>111</v>
      </c>
      <c r="J25">
        <v>27516</v>
      </c>
      <c r="K25" s="22">
        <v>1833</v>
      </c>
      <c r="L25" s="21">
        <v>42</v>
      </c>
      <c r="M25">
        <v>99</v>
      </c>
      <c r="N25">
        <v>27130</v>
      </c>
      <c r="O25" s="22">
        <v>457</v>
      </c>
      <c r="P25" s="21">
        <v>42</v>
      </c>
      <c r="Q25">
        <v>99</v>
      </c>
      <c r="R25">
        <v>27083</v>
      </c>
      <c r="S25" s="54">
        <v>469</v>
      </c>
    </row>
    <row r="26" spans="1:19" ht="17" thickBot="1" x14ac:dyDescent="0.25">
      <c r="A26" s="164"/>
      <c r="B26" s="18">
        <v>2</v>
      </c>
      <c r="C26" s="12">
        <v>4</v>
      </c>
      <c r="D26" s="23">
        <v>63</v>
      </c>
      <c r="E26" s="13">
        <v>157</v>
      </c>
      <c r="F26" s="13">
        <v>29788</v>
      </c>
      <c r="G26" s="24">
        <v>604</v>
      </c>
      <c r="H26" s="23">
        <v>63</v>
      </c>
      <c r="I26" s="13">
        <v>157</v>
      </c>
      <c r="J26" s="13">
        <v>28862</v>
      </c>
      <c r="K26" s="24">
        <v>2428</v>
      </c>
      <c r="L26" s="23">
        <v>56</v>
      </c>
      <c r="M26" s="13">
        <v>143</v>
      </c>
      <c r="N26" s="13">
        <v>27590</v>
      </c>
      <c r="O26" s="24">
        <v>530</v>
      </c>
      <c r="P26" s="23">
        <v>56</v>
      </c>
      <c r="Q26" s="13">
        <v>143</v>
      </c>
      <c r="R26" s="13">
        <v>27579</v>
      </c>
      <c r="S26" s="56">
        <v>536</v>
      </c>
    </row>
    <row r="27" spans="1:19" x14ac:dyDescent="0.2">
      <c r="A27" s="161" t="s">
        <v>13</v>
      </c>
      <c r="B27" s="17">
        <v>2</v>
      </c>
      <c r="C27" s="4">
        <v>5</v>
      </c>
      <c r="D27" s="21">
        <v>144</v>
      </c>
      <c r="E27">
        <v>366</v>
      </c>
      <c r="F27">
        <v>29682</v>
      </c>
      <c r="G27" s="22">
        <v>330</v>
      </c>
      <c r="H27" s="21">
        <v>144</v>
      </c>
      <c r="I27">
        <v>366</v>
      </c>
      <c r="J27">
        <v>29158</v>
      </c>
      <c r="K27" s="22">
        <v>616</v>
      </c>
      <c r="L27" s="21">
        <v>144</v>
      </c>
      <c r="M27">
        <v>366</v>
      </c>
      <c r="N27">
        <v>29166</v>
      </c>
      <c r="O27" s="22">
        <v>305</v>
      </c>
      <c r="P27" s="21">
        <v>144</v>
      </c>
      <c r="Q27">
        <v>366</v>
      </c>
      <c r="R27">
        <v>29165</v>
      </c>
      <c r="S27" s="22">
        <v>304</v>
      </c>
    </row>
    <row r="28" spans="1:19" x14ac:dyDescent="0.2">
      <c r="A28" s="161"/>
      <c r="B28" s="17">
        <v>3</v>
      </c>
      <c r="C28" s="4">
        <v>5</v>
      </c>
      <c r="D28" s="21">
        <v>1664</v>
      </c>
      <c r="E28">
        <v>6396</v>
      </c>
      <c r="F28">
        <v>39961</v>
      </c>
      <c r="G28" s="22">
        <v>665</v>
      </c>
      <c r="H28" s="21">
        <v>1664</v>
      </c>
      <c r="I28">
        <v>6396</v>
      </c>
      <c r="J28">
        <v>45061</v>
      </c>
      <c r="K28" s="22">
        <v>1520</v>
      </c>
      <c r="L28" s="21">
        <v>1664</v>
      </c>
      <c r="M28">
        <v>6396</v>
      </c>
      <c r="N28">
        <v>39192</v>
      </c>
      <c r="O28" s="22">
        <v>633</v>
      </c>
      <c r="P28" s="21">
        <v>1664</v>
      </c>
      <c r="Q28">
        <v>6396</v>
      </c>
      <c r="R28">
        <v>39235</v>
      </c>
      <c r="S28" s="22">
        <v>626</v>
      </c>
    </row>
    <row r="29" spans="1:19" x14ac:dyDescent="0.2">
      <c r="A29" s="161"/>
      <c r="B29" s="37">
        <v>4</v>
      </c>
      <c r="C29" s="38">
        <v>5</v>
      </c>
      <c r="D29" s="39">
        <v>19284</v>
      </c>
      <c r="E29" s="40">
        <v>99726</v>
      </c>
      <c r="F29" s="40">
        <v>221034</v>
      </c>
      <c r="G29" s="41">
        <v>2692</v>
      </c>
      <c r="H29" s="39">
        <v>19284</v>
      </c>
      <c r="I29" s="40">
        <v>99726</v>
      </c>
      <c r="J29" s="40">
        <v>264695</v>
      </c>
      <c r="K29" s="41">
        <v>9344</v>
      </c>
      <c r="L29" s="39">
        <v>19284</v>
      </c>
      <c r="M29" s="40">
        <v>99726</v>
      </c>
      <c r="N29" s="40">
        <v>215478</v>
      </c>
      <c r="O29" s="41">
        <v>2617</v>
      </c>
      <c r="P29" s="39">
        <v>19284</v>
      </c>
      <c r="Q29" s="40">
        <v>99726</v>
      </c>
      <c r="R29" s="40">
        <v>215222</v>
      </c>
      <c r="S29" s="41">
        <v>2646</v>
      </c>
    </row>
    <row r="30" spans="1:19" x14ac:dyDescent="0.2">
      <c r="A30" s="161"/>
      <c r="B30" s="17">
        <v>5</v>
      </c>
      <c r="C30" s="4">
        <v>2</v>
      </c>
      <c r="D30" s="21">
        <v>5228</v>
      </c>
      <c r="E30">
        <v>29826</v>
      </c>
      <c r="F30">
        <v>82333</v>
      </c>
      <c r="G30" s="22">
        <v>1221</v>
      </c>
      <c r="H30" s="21">
        <v>5228</v>
      </c>
      <c r="I30">
        <v>29826</v>
      </c>
      <c r="J30">
        <v>95518</v>
      </c>
      <c r="K30" s="22">
        <v>3677</v>
      </c>
      <c r="L30" s="21">
        <v>5228</v>
      </c>
      <c r="M30">
        <v>29826</v>
      </c>
      <c r="N30">
        <v>81328</v>
      </c>
      <c r="O30" s="22">
        <v>1171</v>
      </c>
      <c r="P30" s="21">
        <v>5228</v>
      </c>
      <c r="Q30">
        <v>29826</v>
      </c>
      <c r="R30">
        <v>81215</v>
      </c>
      <c r="S30" s="22">
        <v>1170</v>
      </c>
    </row>
    <row r="31" spans="1:19" x14ac:dyDescent="0.2">
      <c r="A31" s="161"/>
      <c r="B31" s="17">
        <v>5</v>
      </c>
      <c r="C31" s="4">
        <v>3</v>
      </c>
      <c r="D31" s="21">
        <v>25840</v>
      </c>
      <c r="E31">
        <v>157776</v>
      </c>
      <c r="F31">
        <v>320184</v>
      </c>
      <c r="G31" s="22">
        <v>3727</v>
      </c>
      <c r="H31" s="21">
        <v>25840</v>
      </c>
      <c r="I31">
        <v>157776</v>
      </c>
      <c r="J31">
        <v>422826</v>
      </c>
      <c r="K31" s="22">
        <v>12773</v>
      </c>
      <c r="L31" s="21">
        <v>25840</v>
      </c>
      <c r="M31">
        <v>157776</v>
      </c>
      <c r="N31">
        <v>312800</v>
      </c>
      <c r="O31" s="22">
        <v>3571</v>
      </c>
      <c r="P31" s="21">
        <v>25840</v>
      </c>
      <c r="Q31">
        <v>157776</v>
      </c>
      <c r="R31">
        <v>311946</v>
      </c>
      <c r="S31" s="22">
        <v>3566</v>
      </c>
    </row>
    <row r="32" spans="1:19" x14ac:dyDescent="0.2">
      <c r="A32" s="161"/>
      <c r="B32" s="17">
        <v>5</v>
      </c>
      <c r="C32" s="4">
        <v>4</v>
      </c>
      <c r="D32" s="21">
        <v>85332</v>
      </c>
      <c r="E32">
        <v>541566</v>
      </c>
      <c r="F32">
        <v>1032284</v>
      </c>
      <c r="G32" s="22">
        <v>12623</v>
      </c>
      <c r="H32" s="21">
        <v>85332</v>
      </c>
      <c r="I32">
        <v>541566</v>
      </c>
      <c r="J32">
        <v>1369351</v>
      </c>
      <c r="K32" s="22">
        <v>40906</v>
      </c>
      <c r="L32" s="21">
        <v>85332</v>
      </c>
      <c r="M32">
        <v>541566</v>
      </c>
      <c r="N32">
        <v>1004826</v>
      </c>
      <c r="O32" s="22">
        <v>12079</v>
      </c>
      <c r="P32" s="21">
        <v>85332</v>
      </c>
      <c r="Q32">
        <v>541566</v>
      </c>
      <c r="R32">
        <v>1004159</v>
      </c>
      <c r="S32" s="22">
        <v>12043</v>
      </c>
    </row>
    <row r="33" spans="1:19" ht="17" thickBot="1" x14ac:dyDescent="0.25">
      <c r="A33" s="161"/>
      <c r="B33" s="17">
        <v>5</v>
      </c>
      <c r="C33" s="4">
        <v>5</v>
      </c>
      <c r="D33" s="21">
        <v>222104</v>
      </c>
      <c r="E33">
        <v>1446156</v>
      </c>
      <c r="F33">
        <v>2697070</v>
      </c>
      <c r="G33" s="22">
        <v>39577</v>
      </c>
      <c r="H33" s="21">
        <v>222104</v>
      </c>
      <c r="I33">
        <v>1446156</v>
      </c>
      <c r="J33">
        <v>3627499</v>
      </c>
      <c r="K33" s="22">
        <v>135258</v>
      </c>
      <c r="L33" s="21">
        <v>222104</v>
      </c>
      <c r="M33">
        <v>1446156</v>
      </c>
      <c r="N33">
        <v>2617222</v>
      </c>
      <c r="O33" s="22">
        <v>37713</v>
      </c>
      <c r="P33" s="21">
        <v>222104</v>
      </c>
      <c r="Q33">
        <v>1446156</v>
      </c>
      <c r="R33">
        <v>2617415</v>
      </c>
      <c r="S33" s="22">
        <v>37615</v>
      </c>
    </row>
    <row r="34" spans="1:19" x14ac:dyDescent="0.2">
      <c r="A34" s="167" t="s">
        <v>14</v>
      </c>
      <c r="B34" s="16">
        <v>2</v>
      </c>
      <c r="C34" s="9">
        <v>2</v>
      </c>
      <c r="D34" s="19">
        <v>3925</v>
      </c>
      <c r="E34" s="10">
        <v>10395</v>
      </c>
      <c r="F34" s="10">
        <v>51542</v>
      </c>
      <c r="G34" s="20">
        <v>771</v>
      </c>
      <c r="H34" s="19">
        <v>3925</v>
      </c>
      <c r="I34" s="10">
        <v>10395</v>
      </c>
      <c r="J34" s="10">
        <v>49063</v>
      </c>
      <c r="K34" s="20">
        <v>3666</v>
      </c>
      <c r="L34" s="19">
        <v>2702</v>
      </c>
      <c r="M34" s="10">
        <v>7088</v>
      </c>
      <c r="N34" s="10">
        <v>40002</v>
      </c>
      <c r="O34" s="20">
        <v>717</v>
      </c>
      <c r="P34" s="19">
        <v>2702</v>
      </c>
      <c r="Q34" s="10">
        <v>7088</v>
      </c>
      <c r="R34" s="10">
        <v>40000</v>
      </c>
      <c r="S34" s="53">
        <v>717</v>
      </c>
    </row>
    <row r="35" spans="1:19" x14ac:dyDescent="0.2">
      <c r="A35" s="163"/>
      <c r="B35" s="17">
        <v>3</v>
      </c>
      <c r="C35" s="4">
        <v>2</v>
      </c>
      <c r="D35" s="21">
        <v>160875</v>
      </c>
      <c r="E35">
        <v>591625</v>
      </c>
      <c r="F35">
        <v>521399</v>
      </c>
      <c r="G35" s="22">
        <v>5092</v>
      </c>
      <c r="H35" s="21">
        <v>160875</v>
      </c>
      <c r="I35">
        <v>591625</v>
      </c>
      <c r="J35">
        <v>1199184</v>
      </c>
      <c r="K35" s="22">
        <v>52524</v>
      </c>
      <c r="L35" s="21">
        <v>66812</v>
      </c>
      <c r="M35">
        <v>239860</v>
      </c>
      <c r="N35">
        <v>466025</v>
      </c>
      <c r="O35" s="22">
        <v>3865</v>
      </c>
      <c r="P35" s="21">
        <v>66812</v>
      </c>
      <c r="Q35">
        <v>239860</v>
      </c>
      <c r="R35">
        <v>467009</v>
      </c>
      <c r="S35" s="54">
        <v>3777</v>
      </c>
    </row>
    <row r="36" spans="1:19" x14ac:dyDescent="0.2">
      <c r="A36" s="163"/>
      <c r="B36" s="98">
        <v>2</v>
      </c>
      <c r="C36" s="99">
        <v>3</v>
      </c>
      <c r="D36" s="100">
        <v>15925</v>
      </c>
      <c r="E36" s="101">
        <v>44919</v>
      </c>
      <c r="F36" s="101">
        <v>99169</v>
      </c>
      <c r="G36" s="102">
        <v>1665</v>
      </c>
      <c r="H36" s="100">
        <v>15925</v>
      </c>
      <c r="I36" s="101">
        <v>44919</v>
      </c>
      <c r="J36" s="101">
        <v>138198</v>
      </c>
      <c r="K36" s="102">
        <v>15053</v>
      </c>
      <c r="L36" s="100">
        <v>12058</v>
      </c>
      <c r="M36" s="101">
        <v>33750</v>
      </c>
      <c r="N36" s="101">
        <v>93509</v>
      </c>
      <c r="O36" s="102">
        <v>1488</v>
      </c>
      <c r="P36" s="100">
        <v>12058</v>
      </c>
      <c r="Q36" s="101">
        <v>33750</v>
      </c>
      <c r="R36" s="101">
        <v>93089</v>
      </c>
      <c r="S36" s="103">
        <v>1443</v>
      </c>
    </row>
    <row r="37" spans="1:19" x14ac:dyDescent="0.2">
      <c r="A37" s="163"/>
      <c r="B37" s="17">
        <v>2</v>
      </c>
      <c r="C37" s="4">
        <v>4</v>
      </c>
      <c r="D37" s="21">
        <v>45117</v>
      </c>
      <c r="E37">
        <v>131643</v>
      </c>
      <c r="F37">
        <v>254750</v>
      </c>
      <c r="G37" s="22">
        <v>3000</v>
      </c>
      <c r="H37" s="21">
        <v>45117</v>
      </c>
      <c r="I37">
        <v>131643</v>
      </c>
      <c r="J37">
        <v>385992</v>
      </c>
      <c r="K37" s="22">
        <v>42723</v>
      </c>
      <c r="L37" s="21">
        <v>36286</v>
      </c>
      <c r="M37">
        <v>105356</v>
      </c>
      <c r="N37">
        <v>237389</v>
      </c>
      <c r="O37" s="22">
        <v>2520</v>
      </c>
      <c r="P37" s="21">
        <v>36286</v>
      </c>
      <c r="Q37">
        <v>105356</v>
      </c>
      <c r="R37">
        <v>238854</v>
      </c>
      <c r="S37" s="54">
        <v>2514</v>
      </c>
    </row>
    <row r="38" spans="1:19" ht="17" thickBot="1" x14ac:dyDescent="0.25">
      <c r="A38" s="164"/>
      <c r="B38" s="18">
        <v>2</v>
      </c>
      <c r="C38" s="12">
        <v>5</v>
      </c>
      <c r="D38" s="23">
        <v>103213</v>
      </c>
      <c r="E38" s="13">
        <v>307527</v>
      </c>
      <c r="F38" s="13">
        <v>586190</v>
      </c>
      <c r="G38" s="24">
        <v>5842</v>
      </c>
      <c r="H38" s="23">
        <v>103213</v>
      </c>
      <c r="I38" s="13">
        <v>307527</v>
      </c>
      <c r="J38" s="13">
        <v>910425</v>
      </c>
      <c r="K38" s="24">
        <v>104178</v>
      </c>
      <c r="L38" s="23">
        <v>86314</v>
      </c>
      <c r="M38" s="13">
        <v>256314</v>
      </c>
      <c r="N38" s="13">
        <v>542933</v>
      </c>
      <c r="O38" s="24">
        <v>4854</v>
      </c>
      <c r="P38" s="23">
        <v>86314</v>
      </c>
      <c r="Q38" s="13">
        <v>256314</v>
      </c>
      <c r="R38" s="13">
        <v>543927</v>
      </c>
      <c r="S38" s="56">
        <v>4846</v>
      </c>
    </row>
    <row r="39" spans="1:19" x14ac:dyDescent="0.2">
      <c r="A39" s="160" t="s">
        <v>17</v>
      </c>
      <c r="B39" s="16">
        <v>2</v>
      </c>
      <c r="C39" s="9">
        <v>2</v>
      </c>
      <c r="D39" s="19">
        <v>4624</v>
      </c>
      <c r="E39" s="10">
        <v>23936</v>
      </c>
      <c r="F39" s="10">
        <v>35542</v>
      </c>
      <c r="G39" s="20">
        <v>1038</v>
      </c>
      <c r="H39" s="19">
        <v>784</v>
      </c>
      <c r="I39" s="10">
        <v>2856</v>
      </c>
      <c r="J39" s="10">
        <v>34242</v>
      </c>
      <c r="K39" s="20">
        <v>4113</v>
      </c>
      <c r="L39" s="19">
        <v>784</v>
      </c>
      <c r="M39" s="10">
        <v>3936</v>
      </c>
      <c r="N39" s="10">
        <v>32267</v>
      </c>
      <c r="O39" s="20">
        <v>863</v>
      </c>
      <c r="P39" s="19">
        <v>496</v>
      </c>
      <c r="Q39" s="10">
        <v>1800</v>
      </c>
      <c r="R39" s="10">
        <v>30510</v>
      </c>
      <c r="S39" s="53">
        <v>876</v>
      </c>
    </row>
    <row r="40" spans="1:19" x14ac:dyDescent="0.2">
      <c r="A40" s="161"/>
      <c r="B40" s="17">
        <v>3</v>
      </c>
      <c r="C40" s="4">
        <v>2</v>
      </c>
      <c r="D40" s="21">
        <v>314432</v>
      </c>
      <c r="E40">
        <v>2441472</v>
      </c>
      <c r="F40">
        <v>357193</v>
      </c>
      <c r="G40" s="22">
        <v>6985</v>
      </c>
      <c r="H40" s="21">
        <v>53312</v>
      </c>
      <c r="I40">
        <v>296912</v>
      </c>
      <c r="J40">
        <v>666110</v>
      </c>
      <c r="K40" s="22">
        <v>36075</v>
      </c>
      <c r="L40" s="21">
        <v>12352</v>
      </c>
      <c r="M40">
        <v>88192</v>
      </c>
      <c r="N40">
        <v>168372</v>
      </c>
      <c r="O40" s="22">
        <v>2145</v>
      </c>
      <c r="P40" s="21">
        <v>9152</v>
      </c>
      <c r="Q40">
        <v>50160</v>
      </c>
      <c r="R40">
        <v>115878</v>
      </c>
      <c r="S40" s="54">
        <v>2195</v>
      </c>
    </row>
    <row r="41" spans="1:19" x14ac:dyDescent="0.2">
      <c r="A41" s="161"/>
      <c r="B41" s="37">
        <v>4</v>
      </c>
      <c r="C41" s="38">
        <v>2</v>
      </c>
      <c r="D41" s="39">
        <v>21381376</v>
      </c>
      <c r="E41" s="40">
        <v>221360128</v>
      </c>
      <c r="F41" s="40">
        <v>25210283</v>
      </c>
      <c r="G41" s="41">
        <v>5346845</v>
      </c>
      <c r="H41" s="39">
        <v>3625216</v>
      </c>
      <c r="I41" s="40">
        <v>27173888</v>
      </c>
      <c r="J41" s="40">
        <v>52109792</v>
      </c>
      <c r="K41" s="41">
        <v>13252446</v>
      </c>
      <c r="L41" s="39">
        <v>119040</v>
      </c>
      <c r="M41" s="40">
        <v>1093120</v>
      </c>
      <c r="N41" s="40">
        <v>1679805</v>
      </c>
      <c r="O41" s="41">
        <v>13987</v>
      </c>
      <c r="P41" s="39">
        <v>98048</v>
      </c>
      <c r="Q41" s="40">
        <v>714496</v>
      </c>
      <c r="R41" s="40">
        <v>1135240</v>
      </c>
      <c r="S41" s="58">
        <v>9778</v>
      </c>
    </row>
    <row r="42" spans="1:19" x14ac:dyDescent="0.2">
      <c r="A42" s="161"/>
      <c r="B42" s="17">
        <v>2</v>
      </c>
      <c r="C42" s="4">
        <v>4</v>
      </c>
      <c r="D42" s="21">
        <v>21904</v>
      </c>
      <c r="E42">
        <v>146768</v>
      </c>
      <c r="F42">
        <v>248845</v>
      </c>
      <c r="G42" s="22">
        <v>2852</v>
      </c>
      <c r="H42" s="21">
        <v>2892</v>
      </c>
      <c r="I42">
        <v>57848</v>
      </c>
      <c r="J42">
        <v>241044</v>
      </c>
      <c r="K42" s="22">
        <v>17879</v>
      </c>
      <c r="L42" s="21">
        <v>6944</v>
      </c>
      <c r="M42">
        <v>146768</v>
      </c>
      <c r="N42">
        <v>239264</v>
      </c>
      <c r="O42" s="22">
        <v>2537</v>
      </c>
      <c r="P42" s="21">
        <v>4336</v>
      </c>
      <c r="Q42">
        <v>90656</v>
      </c>
      <c r="R42">
        <v>159035</v>
      </c>
      <c r="S42" s="54">
        <v>2275</v>
      </c>
    </row>
    <row r="43" spans="1:19" x14ac:dyDescent="0.2">
      <c r="A43" s="161"/>
      <c r="B43" s="17">
        <v>2</v>
      </c>
      <c r="C43" s="4">
        <v>5</v>
      </c>
      <c r="D43" s="21">
        <v>35344</v>
      </c>
      <c r="E43">
        <v>416160</v>
      </c>
      <c r="F43">
        <v>664055</v>
      </c>
      <c r="G43" s="22">
        <v>5514</v>
      </c>
      <c r="H43" s="21">
        <v>6668</v>
      </c>
      <c r="I43">
        <v>160032</v>
      </c>
      <c r="J43">
        <v>650821</v>
      </c>
      <c r="K43" s="22">
        <v>34865</v>
      </c>
      <c r="L43" s="21">
        <v>16544</v>
      </c>
      <c r="M43">
        <v>416160</v>
      </c>
      <c r="N43">
        <v>649510</v>
      </c>
      <c r="O43" s="22">
        <v>4911</v>
      </c>
      <c r="P43" s="21">
        <v>10352</v>
      </c>
      <c r="Q43">
        <v>258096</v>
      </c>
      <c r="R43">
        <v>427534</v>
      </c>
      <c r="S43" s="54">
        <v>3954</v>
      </c>
    </row>
    <row r="44" spans="1:19" x14ac:dyDescent="0.2">
      <c r="A44" s="161"/>
      <c r="B44" s="17">
        <v>2</v>
      </c>
      <c r="C44" s="4">
        <v>6</v>
      </c>
      <c r="D44" s="21">
        <v>51984</v>
      </c>
      <c r="E44">
        <v>951520</v>
      </c>
      <c r="F44" s="59">
        <v>1435086</v>
      </c>
      <c r="G44" s="22">
        <v>10447</v>
      </c>
      <c r="H44" s="21">
        <v>12876</v>
      </c>
      <c r="I44">
        <v>360524</v>
      </c>
      <c r="J44">
        <v>1405984</v>
      </c>
      <c r="K44" s="22">
        <v>68914</v>
      </c>
      <c r="L44" s="21">
        <v>32624</v>
      </c>
      <c r="M44">
        <v>951520</v>
      </c>
      <c r="N44">
        <v>1405983</v>
      </c>
      <c r="O44" s="22">
        <v>9591</v>
      </c>
      <c r="P44" s="21">
        <v>20464</v>
      </c>
      <c r="Q44">
        <v>592384</v>
      </c>
      <c r="R44">
        <v>929526</v>
      </c>
      <c r="S44" s="54">
        <v>7260</v>
      </c>
    </row>
    <row r="45" spans="1:19" ht="17" thickBot="1" x14ac:dyDescent="0.25">
      <c r="A45" s="162"/>
      <c r="B45" s="18">
        <v>2</v>
      </c>
      <c r="C45" s="12">
        <v>7</v>
      </c>
      <c r="D45" s="23">
        <v>71824</v>
      </c>
      <c r="E45" s="13">
        <v>1883728</v>
      </c>
      <c r="F45" s="13">
        <v>2792824</v>
      </c>
      <c r="G45" s="24">
        <v>18434</v>
      </c>
      <c r="H45" s="23">
        <v>22028</v>
      </c>
      <c r="I45" s="13">
        <v>704796</v>
      </c>
      <c r="J45" s="13">
        <v>2744562</v>
      </c>
      <c r="K45" s="24">
        <v>124457</v>
      </c>
      <c r="L45" s="23">
        <v>56784</v>
      </c>
      <c r="M45" s="13">
        <v>1883728</v>
      </c>
      <c r="N45" s="13">
        <v>2762118</v>
      </c>
      <c r="O45" s="24">
        <v>18077</v>
      </c>
      <c r="P45" s="23">
        <v>35696</v>
      </c>
      <c r="Q45" s="13">
        <v>1176464</v>
      </c>
      <c r="R45" s="13">
        <v>1823840</v>
      </c>
      <c r="S45" s="56">
        <v>12670</v>
      </c>
    </row>
    <row r="46" spans="1:19" x14ac:dyDescent="0.2">
      <c r="A46" s="163" t="s">
        <v>18</v>
      </c>
      <c r="B46" s="17">
        <v>2</v>
      </c>
      <c r="C46" s="4">
        <v>5</v>
      </c>
      <c r="D46" s="21">
        <v>529</v>
      </c>
      <c r="E46">
        <v>1702</v>
      </c>
      <c r="F46">
        <v>30379</v>
      </c>
      <c r="G46" s="22">
        <v>467</v>
      </c>
      <c r="H46" s="21">
        <v>252</v>
      </c>
      <c r="I46">
        <v>720</v>
      </c>
      <c r="J46">
        <v>28453</v>
      </c>
      <c r="K46" s="22">
        <v>922</v>
      </c>
      <c r="L46" s="21">
        <v>529</v>
      </c>
      <c r="M46">
        <v>1702</v>
      </c>
      <c r="N46">
        <v>29836</v>
      </c>
      <c r="O46" s="22">
        <v>423</v>
      </c>
      <c r="P46" s="21">
        <v>252</v>
      </c>
      <c r="Q46">
        <v>720</v>
      </c>
      <c r="R46">
        <v>28297</v>
      </c>
      <c r="S46" s="54">
        <v>421</v>
      </c>
    </row>
    <row r="47" spans="1:19" x14ac:dyDescent="0.2">
      <c r="A47" s="163"/>
      <c r="B47" s="17">
        <v>3</v>
      </c>
      <c r="C47" s="4">
        <v>5</v>
      </c>
      <c r="D47" s="21">
        <v>12167</v>
      </c>
      <c r="E47">
        <v>58719</v>
      </c>
      <c r="F47">
        <v>150000</v>
      </c>
      <c r="G47" s="22">
        <v>2086</v>
      </c>
      <c r="H47" s="21">
        <v>3528</v>
      </c>
      <c r="I47">
        <v>14868</v>
      </c>
      <c r="J47">
        <v>61047</v>
      </c>
      <c r="K47" s="22">
        <v>1838</v>
      </c>
      <c r="L47" s="21">
        <v>12167</v>
      </c>
      <c r="M47">
        <v>58719</v>
      </c>
      <c r="N47">
        <v>145252</v>
      </c>
      <c r="O47" s="22">
        <v>1785</v>
      </c>
      <c r="P47" s="21">
        <v>3528</v>
      </c>
      <c r="Q47">
        <v>14868</v>
      </c>
      <c r="R47">
        <v>61615</v>
      </c>
      <c r="S47" s="54">
        <v>1161</v>
      </c>
    </row>
    <row r="48" spans="1:19" x14ac:dyDescent="0.2">
      <c r="A48" s="163"/>
      <c r="B48" s="17">
        <v>4</v>
      </c>
      <c r="C48" s="4">
        <v>5</v>
      </c>
      <c r="D48" s="21">
        <v>279841</v>
      </c>
      <c r="E48">
        <v>1800716</v>
      </c>
      <c r="F48">
        <v>3639104</v>
      </c>
      <c r="G48" s="22">
        <v>53857</v>
      </c>
      <c r="H48" s="21">
        <v>49392</v>
      </c>
      <c r="I48">
        <v>275184</v>
      </c>
      <c r="J48">
        <v>592656</v>
      </c>
      <c r="K48" s="22">
        <v>7688</v>
      </c>
      <c r="L48" s="21">
        <v>279841</v>
      </c>
      <c r="M48">
        <v>1800716</v>
      </c>
      <c r="N48">
        <v>3505774</v>
      </c>
      <c r="O48" s="22">
        <v>50998</v>
      </c>
      <c r="P48" s="21">
        <v>49392</v>
      </c>
      <c r="Q48">
        <v>275184</v>
      </c>
      <c r="R48">
        <v>592641</v>
      </c>
      <c r="S48" s="54">
        <v>6702</v>
      </c>
    </row>
    <row r="49" spans="1:19" x14ac:dyDescent="0.2">
      <c r="A49" s="163"/>
      <c r="B49" s="98">
        <v>5</v>
      </c>
      <c r="C49" s="99">
        <v>2</v>
      </c>
      <c r="D49" s="100">
        <v>161051</v>
      </c>
      <c r="E49" s="101">
        <v>1171280</v>
      </c>
      <c r="F49" s="101">
        <v>2246535</v>
      </c>
      <c r="G49" s="102">
        <v>26402</v>
      </c>
      <c r="H49" s="100">
        <v>36864</v>
      </c>
      <c r="I49" s="101">
        <v>233472</v>
      </c>
      <c r="J49" s="101">
        <v>467739</v>
      </c>
      <c r="K49" s="102">
        <v>6792</v>
      </c>
      <c r="L49" s="100">
        <v>161051</v>
      </c>
      <c r="M49" s="101">
        <v>1171280</v>
      </c>
      <c r="N49" s="101">
        <v>2156183</v>
      </c>
      <c r="O49" s="102">
        <v>24870</v>
      </c>
      <c r="P49" s="100">
        <v>36864</v>
      </c>
      <c r="Q49" s="101">
        <v>233472</v>
      </c>
      <c r="R49" s="101">
        <v>469443</v>
      </c>
      <c r="S49" s="103">
        <v>5414</v>
      </c>
    </row>
    <row r="50" spans="1:19" x14ac:dyDescent="0.2">
      <c r="A50" s="163"/>
      <c r="B50" s="17">
        <v>5</v>
      </c>
      <c r="C50" s="4">
        <v>3</v>
      </c>
      <c r="D50" s="21">
        <v>759375</v>
      </c>
      <c r="E50">
        <v>5821875</v>
      </c>
      <c r="F50">
        <v>10344181</v>
      </c>
      <c r="G50" s="22">
        <v>287381</v>
      </c>
      <c r="H50" s="21">
        <v>120000</v>
      </c>
      <c r="I50">
        <v>794000</v>
      </c>
      <c r="J50">
        <v>1576870</v>
      </c>
      <c r="K50" s="22">
        <v>20084</v>
      </c>
      <c r="L50" s="21">
        <v>759375</v>
      </c>
      <c r="M50">
        <v>5821875</v>
      </c>
      <c r="N50">
        <v>9875431</v>
      </c>
      <c r="O50" s="22">
        <v>276938</v>
      </c>
      <c r="P50" s="21">
        <v>120000</v>
      </c>
      <c r="Q50">
        <v>794000</v>
      </c>
      <c r="R50">
        <v>1572256</v>
      </c>
      <c r="S50" s="54">
        <v>18100</v>
      </c>
    </row>
    <row r="51" spans="1:19" ht="17" thickBot="1" x14ac:dyDescent="0.25">
      <c r="A51" s="164"/>
      <c r="B51" s="18">
        <v>5</v>
      </c>
      <c r="C51" s="12">
        <v>4</v>
      </c>
      <c r="D51" s="23">
        <v>2476099</v>
      </c>
      <c r="E51" s="13">
        <v>19548150</v>
      </c>
      <c r="F51" s="13">
        <v>35024551</v>
      </c>
      <c r="G51" s="24">
        <v>2528282</v>
      </c>
      <c r="H51" s="23">
        <v>311040</v>
      </c>
      <c r="I51" s="13">
        <v>2115072</v>
      </c>
      <c r="J51" s="13">
        <v>4100755</v>
      </c>
      <c r="K51" s="24">
        <v>69766</v>
      </c>
      <c r="L51" s="23">
        <v>2476099</v>
      </c>
      <c r="M51" s="13">
        <v>19548150</v>
      </c>
      <c r="N51" s="13">
        <v>33435529</v>
      </c>
      <c r="O51" s="24">
        <v>2554791</v>
      </c>
      <c r="P51" s="23">
        <v>311040</v>
      </c>
      <c r="Q51" s="13">
        <v>2115072</v>
      </c>
      <c r="R51" s="13">
        <v>4095313</v>
      </c>
      <c r="S51" s="56">
        <v>67574</v>
      </c>
    </row>
  </sheetData>
  <mergeCells count="12">
    <mergeCell ref="P1:S1"/>
    <mergeCell ref="A3:A13"/>
    <mergeCell ref="A14:A19"/>
    <mergeCell ref="A1:C1"/>
    <mergeCell ref="A20:A26"/>
    <mergeCell ref="A39:A45"/>
    <mergeCell ref="A46:A51"/>
    <mergeCell ref="L1:O1"/>
    <mergeCell ref="D1:G1"/>
    <mergeCell ref="H1:K1"/>
    <mergeCell ref="A27:A33"/>
    <mergeCell ref="A34:A3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BA83-1187-EB4D-A31C-F9BF3ABBB98E}">
  <dimension ref="A1:U44"/>
  <sheetViews>
    <sheetView zoomScale="75" zoomScaleNormal="64" workbookViewId="0">
      <selection activeCell="F46" sqref="F46"/>
    </sheetView>
  </sheetViews>
  <sheetFormatPr baseColWidth="10" defaultRowHeight="16" x14ac:dyDescent="0.2"/>
  <cols>
    <col min="1" max="1" width="15.83203125" bestFit="1" customWidth="1"/>
    <col min="2" max="3" width="4.1640625" bestFit="1" customWidth="1"/>
    <col min="5" max="5" width="7.83203125" customWidth="1"/>
    <col min="7" max="7" width="7.83203125" customWidth="1"/>
    <col min="9" max="9" width="7.83203125" bestFit="1" customWidth="1"/>
    <col min="11" max="11" width="7.83203125" bestFit="1" customWidth="1"/>
    <col min="13" max="13" width="7.83203125" bestFit="1" customWidth="1"/>
    <col min="15" max="15" width="7.83203125" bestFit="1" customWidth="1"/>
    <col min="17" max="17" width="7.83203125" bestFit="1" customWidth="1"/>
    <col min="19" max="19" width="7.83203125" bestFit="1" customWidth="1"/>
  </cols>
  <sheetData>
    <row r="1" spans="1:21" ht="17" thickBot="1" x14ac:dyDescent="0.25">
      <c r="A1" s="168" t="s">
        <v>11</v>
      </c>
      <c r="B1" s="168"/>
      <c r="C1" s="168"/>
      <c r="D1" s="165" t="s">
        <v>0</v>
      </c>
      <c r="E1" s="165"/>
      <c r="F1" s="165"/>
      <c r="G1" s="165"/>
      <c r="H1" s="166" t="s">
        <v>1</v>
      </c>
      <c r="I1" s="166"/>
      <c r="J1" s="166"/>
      <c r="K1" s="166"/>
      <c r="L1" s="165" t="s">
        <v>15</v>
      </c>
      <c r="M1" s="165"/>
      <c r="N1" s="165"/>
      <c r="O1" s="165"/>
      <c r="P1" s="165" t="s">
        <v>16</v>
      </c>
      <c r="Q1" s="165"/>
      <c r="R1" s="165"/>
      <c r="S1" s="171"/>
      <c r="T1" s="169" t="s">
        <v>20</v>
      </c>
      <c r="U1" s="170"/>
    </row>
    <row r="2" spans="1:21" ht="17" thickBot="1" x14ac:dyDescent="0.25">
      <c r="A2" s="3" t="s">
        <v>10</v>
      </c>
      <c r="B2" s="5" t="s">
        <v>6</v>
      </c>
      <c r="C2" s="5" t="s">
        <v>7</v>
      </c>
      <c r="D2" s="31" t="s">
        <v>3</v>
      </c>
      <c r="E2" s="32" t="s">
        <v>19</v>
      </c>
      <c r="F2" s="32" t="s">
        <v>2</v>
      </c>
      <c r="G2" s="32" t="s">
        <v>19</v>
      </c>
      <c r="H2" s="31" t="s">
        <v>3</v>
      </c>
      <c r="I2" s="32" t="s">
        <v>19</v>
      </c>
      <c r="J2" s="32" t="s">
        <v>2</v>
      </c>
      <c r="K2" s="32" t="s">
        <v>19</v>
      </c>
      <c r="L2" s="25" t="s">
        <v>3</v>
      </c>
      <c r="M2" s="32" t="s">
        <v>19</v>
      </c>
      <c r="N2" s="15" t="s">
        <v>2</v>
      </c>
      <c r="O2" s="32" t="s">
        <v>19</v>
      </c>
      <c r="P2" s="25" t="s">
        <v>3</v>
      </c>
      <c r="Q2" s="32" t="s">
        <v>19</v>
      </c>
      <c r="R2" s="15" t="s">
        <v>2</v>
      </c>
      <c r="S2" s="32" t="s">
        <v>19</v>
      </c>
      <c r="T2" s="25" t="s">
        <v>3</v>
      </c>
      <c r="U2" s="26" t="s">
        <v>2</v>
      </c>
    </row>
    <row r="3" spans="1:21" x14ac:dyDescent="0.2">
      <c r="A3" s="163" t="s">
        <v>8</v>
      </c>
      <c r="B3" s="17">
        <v>3</v>
      </c>
      <c r="C3" s="4">
        <v>4</v>
      </c>
      <c r="D3" s="36">
        <f>'Experiment Result'!D4/1000</f>
        <v>14.08</v>
      </c>
      <c r="E3" s="66"/>
      <c r="F3" s="7">
        <f>'Experiment Result'!E4/1000</f>
        <v>61.6</v>
      </c>
      <c r="G3" s="61"/>
      <c r="H3" s="117">
        <f>'Experiment Result'!H4/1000</f>
        <v>3.681</v>
      </c>
      <c r="I3" s="71">
        <f t="shared" ref="I3:I44" si="0">-(1-H3/$D3)*100</f>
        <v>-73.856534090909093</v>
      </c>
      <c r="J3" s="119">
        <f>'Experiment Result'!I4/1000</f>
        <v>6.8959999999999999</v>
      </c>
      <c r="K3" s="79">
        <f t="shared" ref="K3:K44" si="1">-(1-J3/$F3)*100</f>
        <v>-88.805194805194816</v>
      </c>
      <c r="L3" s="113">
        <f>'Experiment Result'!L4/1000</f>
        <v>0.66100000000000003</v>
      </c>
      <c r="M3" s="7">
        <f t="shared" ref="M3:M44" si="2">-(1-L3/$D3)*100</f>
        <v>-95.30539772727272</v>
      </c>
      <c r="N3" s="114">
        <f>'Experiment Result'!M4/1000</f>
        <v>2.9580000000000002</v>
      </c>
      <c r="O3" s="83">
        <f t="shared" ref="O3:O44" si="3">-(1-N3/$F3)*100</f>
        <v>-95.19805194805194</v>
      </c>
      <c r="P3" s="117">
        <f>'Experiment Result'!P4/1000</f>
        <v>0.66100000000000003</v>
      </c>
      <c r="Q3" s="71">
        <f t="shared" ref="Q3:Q44" si="4">-(1-P3/$D3)*100</f>
        <v>-95.30539772727272</v>
      </c>
      <c r="R3" s="119">
        <f>'Experiment Result'!Q4/1000</f>
        <v>2.9580000000000002</v>
      </c>
      <c r="S3" s="71">
        <f t="shared" ref="S3:S44" si="5">-(1-R3/$F3)*100</f>
        <v>-95.19805194805194</v>
      </c>
      <c r="T3" s="21"/>
      <c r="U3" s="22"/>
    </row>
    <row r="4" spans="1:21" x14ac:dyDescent="0.2">
      <c r="A4" s="163"/>
      <c r="B4" s="17">
        <v>4</v>
      </c>
      <c r="C4" s="4">
        <v>4</v>
      </c>
      <c r="D4" s="97">
        <f>'Experiment Result'!D5/1000</f>
        <v>277.44</v>
      </c>
      <c r="E4" s="66"/>
      <c r="F4" s="6">
        <f>'Experiment Result'!E5/1000</f>
        <v>1514.24</v>
      </c>
      <c r="G4" s="61"/>
      <c r="H4" s="95">
        <f>'Experiment Result'!H5/1000</f>
        <v>23.106000000000002</v>
      </c>
      <c r="I4" s="71">
        <f t="shared" si="0"/>
        <v>-91.67171280276817</v>
      </c>
      <c r="J4" s="71">
        <f>'Experiment Result'!I5/1000</f>
        <v>45.008000000000003</v>
      </c>
      <c r="K4" s="79">
        <f t="shared" si="1"/>
        <v>-97.027683854606934</v>
      </c>
      <c r="L4" s="113">
        <f>'Experiment Result'!L5/1000</f>
        <v>4.0650000000000004</v>
      </c>
      <c r="M4" s="7">
        <f t="shared" si="2"/>
        <v>-98.534818339100354</v>
      </c>
      <c r="N4" s="7">
        <f>'Experiment Result'!M5/1000</f>
        <v>22.536999999999999</v>
      </c>
      <c r="O4" s="83">
        <f t="shared" si="3"/>
        <v>-98.511662616229927</v>
      </c>
      <c r="P4" s="117">
        <f>'Experiment Result'!P5/1000</f>
        <v>4.0650000000000004</v>
      </c>
      <c r="Q4" s="71">
        <f t="shared" si="4"/>
        <v>-98.534818339100354</v>
      </c>
      <c r="R4" s="71">
        <f>'Experiment Result'!Q5/1000</f>
        <v>22.536999999999999</v>
      </c>
      <c r="S4" s="71">
        <f t="shared" si="5"/>
        <v>-98.511662616229927</v>
      </c>
      <c r="T4" s="21"/>
      <c r="U4" s="22"/>
    </row>
    <row r="5" spans="1:21" x14ac:dyDescent="0.2">
      <c r="A5" s="163"/>
      <c r="B5" s="17">
        <v>5</v>
      </c>
      <c r="C5" s="4">
        <v>4</v>
      </c>
      <c r="D5" s="97">
        <f>'Experiment Result'!D6/1000</f>
        <v>2016</v>
      </c>
      <c r="E5" s="66"/>
      <c r="F5" s="6">
        <f>'Experiment Result'!E6/1000</f>
        <v>12912</v>
      </c>
      <c r="G5" s="61"/>
      <c r="H5" s="95">
        <f>'Experiment Result'!H6/1000</f>
        <v>60.905000000000001</v>
      </c>
      <c r="I5" s="71">
        <f t="shared" si="0"/>
        <v>-96.978918650793659</v>
      </c>
      <c r="J5" s="122">
        <f>'Experiment Result'!I6/1000</f>
        <v>125.12</v>
      </c>
      <c r="K5" s="79">
        <f t="shared" si="1"/>
        <v>-99.030978934324651</v>
      </c>
      <c r="L5" s="36">
        <f>'Experiment Result'!L6/1000</f>
        <v>10.505000000000001</v>
      </c>
      <c r="M5" s="7">
        <f t="shared" si="2"/>
        <v>-99.478918650793645</v>
      </c>
      <c r="N5" s="7">
        <f>'Experiment Result'!M6/1000</f>
        <v>69.024000000000001</v>
      </c>
      <c r="O5" s="83">
        <f t="shared" si="3"/>
        <v>-99.465427509293676</v>
      </c>
      <c r="P5" s="95">
        <f>'Experiment Result'!P6/1000</f>
        <v>10.505000000000001</v>
      </c>
      <c r="Q5" s="71">
        <f t="shared" si="4"/>
        <v>-99.478918650793645</v>
      </c>
      <c r="R5" s="71">
        <f>'Experiment Result'!Q6/1000</f>
        <v>69.024000000000001</v>
      </c>
      <c r="S5" s="71">
        <f t="shared" si="5"/>
        <v>-99.465427509293676</v>
      </c>
      <c r="T5" s="21"/>
      <c r="U5" s="22"/>
    </row>
    <row r="6" spans="1:21" x14ac:dyDescent="0.2">
      <c r="A6" s="163"/>
      <c r="B6" s="17">
        <v>6</v>
      </c>
      <c r="C6" s="4">
        <v>4</v>
      </c>
      <c r="D6" s="97">
        <f>'Experiment Result'!D7/1000</f>
        <v>23200</v>
      </c>
      <c r="E6" s="66"/>
      <c r="F6" s="6">
        <f>'Experiment Result'!E7/1000</f>
        <v>172000</v>
      </c>
      <c r="G6" s="61"/>
      <c r="H6" s="120">
        <f>'Experiment Result'!H7/1000</f>
        <v>232.607</v>
      </c>
      <c r="I6" s="71">
        <f t="shared" si="0"/>
        <v>-98.997383620689661</v>
      </c>
      <c r="J6" s="122">
        <f>'Experiment Result'!I7/1000</f>
        <v>492.15800000000002</v>
      </c>
      <c r="K6" s="79">
        <f t="shared" si="1"/>
        <v>-99.713861627906979</v>
      </c>
      <c r="L6" s="36">
        <f>'Experiment Result'!L7/1000</f>
        <v>39.664999999999999</v>
      </c>
      <c r="M6" s="7">
        <f t="shared" si="2"/>
        <v>-99.829030172413795</v>
      </c>
      <c r="N6" s="6">
        <f>'Experiment Result'!M7/1000</f>
        <v>301.685</v>
      </c>
      <c r="O6" s="83">
        <f t="shared" si="3"/>
        <v>-99.824601744186054</v>
      </c>
      <c r="P6" s="95">
        <f>'Experiment Result'!P7/1000</f>
        <v>39.664999999999999</v>
      </c>
      <c r="Q6" s="71">
        <f t="shared" si="4"/>
        <v>-99.829030172413795</v>
      </c>
      <c r="R6" s="122">
        <f>'Experiment Result'!Q7/1000</f>
        <v>301.685</v>
      </c>
      <c r="S6" s="71">
        <f t="shared" si="5"/>
        <v>-99.824601744186054</v>
      </c>
      <c r="T6" s="21"/>
      <c r="U6" s="22"/>
    </row>
    <row r="7" spans="1:21" x14ac:dyDescent="0.2">
      <c r="A7" s="163"/>
      <c r="B7" s="98">
        <v>5</v>
      </c>
      <c r="C7" s="99">
        <v>5</v>
      </c>
      <c r="D7" s="139">
        <f>'Experiment Result'!D8/1000</f>
        <v>5211.6480000000001</v>
      </c>
      <c r="E7" s="130"/>
      <c r="F7" s="141">
        <f>'Experiment Result'!E8/1000</f>
        <v>33412.608</v>
      </c>
      <c r="G7" s="132"/>
      <c r="H7" s="142">
        <f>'Experiment Result'!H8/1000</f>
        <v>76.816999999999993</v>
      </c>
      <c r="I7" s="143">
        <f t="shared" si="0"/>
        <v>-98.526051644316723</v>
      </c>
      <c r="J7" s="144">
        <f>'Experiment Result'!I8/1000</f>
        <v>157.88</v>
      </c>
      <c r="K7" s="145">
        <f t="shared" si="1"/>
        <v>-99.527483757029671</v>
      </c>
      <c r="L7" s="129">
        <f>'Experiment Result'!L8/1000</f>
        <v>10.505000000000001</v>
      </c>
      <c r="M7" s="131">
        <f t="shared" si="2"/>
        <v>-99.798432280921503</v>
      </c>
      <c r="N7" s="131">
        <f>'Experiment Result'!M8/1000</f>
        <v>69.024000000000001</v>
      </c>
      <c r="O7" s="133">
        <f t="shared" si="3"/>
        <v>-99.793419298487564</v>
      </c>
      <c r="P7" s="142">
        <f>'Experiment Result'!P8/1000</f>
        <v>10.505000000000001</v>
      </c>
      <c r="Q7" s="143">
        <f t="shared" si="4"/>
        <v>-99.798432280921503</v>
      </c>
      <c r="R7" s="143">
        <f>'Experiment Result'!Q8/1000</f>
        <v>69.024000000000001</v>
      </c>
      <c r="S7" s="143">
        <f t="shared" si="5"/>
        <v>-99.793419298487564</v>
      </c>
      <c r="T7" s="100"/>
      <c r="U7" s="102"/>
    </row>
    <row r="8" spans="1:21" x14ac:dyDescent="0.2">
      <c r="A8" s="163"/>
      <c r="B8" s="17">
        <v>5</v>
      </c>
      <c r="C8" s="4">
        <v>6</v>
      </c>
      <c r="D8" s="97">
        <f>'Experiment Result'!D9/1000</f>
        <v>11568.704</v>
      </c>
      <c r="E8" s="66"/>
      <c r="F8" s="6">
        <f>'Experiment Result'!E9/1000</f>
        <v>74219.712</v>
      </c>
      <c r="G8" s="61"/>
      <c r="H8" s="95">
        <f>'Experiment Result'!H9/1000</f>
        <v>92.728999999999999</v>
      </c>
      <c r="I8" s="71">
        <f t="shared" si="0"/>
        <v>-99.198449541106768</v>
      </c>
      <c r="J8" s="122">
        <f>'Experiment Result'!I9/1000</f>
        <v>190.64</v>
      </c>
      <c r="K8" s="79">
        <f t="shared" si="1"/>
        <v>-99.743141013535592</v>
      </c>
      <c r="L8" s="36">
        <f>'Experiment Result'!L9/1000</f>
        <v>10.505000000000001</v>
      </c>
      <c r="M8" s="7">
        <f t="shared" si="2"/>
        <v>-99.909194668650869</v>
      </c>
      <c r="N8" s="7">
        <f>'Experiment Result'!M9/1000</f>
        <v>69.024000000000001</v>
      </c>
      <c r="O8" s="83">
        <f t="shared" si="3"/>
        <v>-99.907000447536092</v>
      </c>
      <c r="P8" s="95">
        <f>'Experiment Result'!P9/1000</f>
        <v>10.505000000000001</v>
      </c>
      <c r="Q8" s="71">
        <f t="shared" si="4"/>
        <v>-99.909194668650869</v>
      </c>
      <c r="R8" s="71">
        <f>'Experiment Result'!Q9/1000</f>
        <v>69.024000000000001</v>
      </c>
      <c r="S8" s="71">
        <f t="shared" si="5"/>
        <v>-99.907000447536092</v>
      </c>
      <c r="T8" s="21"/>
      <c r="U8" s="22"/>
    </row>
    <row r="9" spans="1:21" ht="17" thickBot="1" x14ac:dyDescent="0.25">
      <c r="A9" s="163"/>
      <c r="B9" s="17">
        <v>5</v>
      </c>
      <c r="C9" s="4">
        <v>7</v>
      </c>
      <c r="D9" s="97">
        <f>'Experiment Result'!D10/1000</f>
        <v>23003.135999999999</v>
      </c>
      <c r="E9" s="66"/>
      <c r="F9" s="6">
        <f>'Experiment Result'!E10/1000</f>
        <v>147652.60800000001</v>
      </c>
      <c r="G9" s="61"/>
      <c r="H9" s="120">
        <f>'Experiment Result'!H10/1000</f>
        <v>108.64100000000001</v>
      </c>
      <c r="I9" s="71">
        <f t="shared" si="0"/>
        <v>-99.527712221498845</v>
      </c>
      <c r="J9" s="122">
        <f>'Experiment Result'!I10/1000</f>
        <v>223.4</v>
      </c>
      <c r="K9" s="79">
        <f t="shared" si="1"/>
        <v>-99.848698913601311</v>
      </c>
      <c r="L9" s="36">
        <f>'Experiment Result'!L10/1000</f>
        <v>10.505000000000001</v>
      </c>
      <c r="M9" s="7">
        <f t="shared" si="2"/>
        <v>-99.954332313646276</v>
      </c>
      <c r="N9" s="7">
        <f>'Experiment Result'!M10/1000</f>
        <v>69.024000000000001</v>
      </c>
      <c r="O9" s="83">
        <f t="shared" si="3"/>
        <v>-99.953252434254324</v>
      </c>
      <c r="P9" s="95">
        <f>'Experiment Result'!P10/1000</f>
        <v>10.505000000000001</v>
      </c>
      <c r="Q9" s="71">
        <f t="shared" si="4"/>
        <v>-99.954332313646276</v>
      </c>
      <c r="R9" s="71">
        <f>'Experiment Result'!Q10/1000</f>
        <v>69.024000000000001</v>
      </c>
      <c r="S9" s="71">
        <f t="shared" si="5"/>
        <v>-99.953252434254324</v>
      </c>
      <c r="T9" s="21"/>
      <c r="U9" s="22"/>
    </row>
    <row r="10" spans="1:21" x14ac:dyDescent="0.2">
      <c r="A10" s="161" t="s">
        <v>9</v>
      </c>
      <c r="B10" s="16">
        <v>2</v>
      </c>
      <c r="C10" s="9">
        <v>2</v>
      </c>
      <c r="D10" s="110">
        <f>'Experiment Result'!D14/1000</f>
        <v>6.4</v>
      </c>
      <c r="E10" s="65"/>
      <c r="F10" s="104">
        <f>'Experiment Result'!E14/1000</f>
        <v>151.97399999999999</v>
      </c>
      <c r="G10" s="60"/>
      <c r="H10" s="118">
        <f>'Experiment Result'!H14/1000</f>
        <v>6.4</v>
      </c>
      <c r="I10" s="73">
        <f t="shared" si="0"/>
        <v>0</v>
      </c>
      <c r="J10" s="73">
        <f>'Experiment Result'!I14/1000</f>
        <v>14.706</v>
      </c>
      <c r="K10" s="81">
        <f t="shared" si="1"/>
        <v>-90.3233447826602</v>
      </c>
      <c r="L10" s="110">
        <f>'Experiment Result'!L14/1000</f>
        <v>6.4</v>
      </c>
      <c r="M10" s="70">
        <f t="shared" si="2"/>
        <v>0</v>
      </c>
      <c r="N10" s="104">
        <f>'Experiment Result'!M14/1000</f>
        <v>151.97399999999999</v>
      </c>
      <c r="O10" s="78">
        <f t="shared" si="3"/>
        <v>0</v>
      </c>
      <c r="P10" s="118">
        <f>'Experiment Result'!P14/1000</f>
        <v>6.4</v>
      </c>
      <c r="Q10" s="73">
        <f t="shared" si="4"/>
        <v>0</v>
      </c>
      <c r="R10" s="73">
        <f>'Experiment Result'!Q14/1000</f>
        <v>19.077000000000002</v>
      </c>
      <c r="S10" s="73">
        <f t="shared" si="5"/>
        <v>-87.447194914919663</v>
      </c>
      <c r="T10" s="21"/>
      <c r="U10" s="22"/>
    </row>
    <row r="11" spans="1:21" x14ac:dyDescent="0.2">
      <c r="A11" s="161"/>
      <c r="B11" s="17">
        <v>3</v>
      </c>
      <c r="C11" s="4">
        <v>2</v>
      </c>
      <c r="D11" s="97">
        <f>'Experiment Result'!D15/1000</f>
        <v>103.56</v>
      </c>
      <c r="E11" s="66"/>
      <c r="F11" s="6">
        <f>'Experiment Result'!E15/1000</f>
        <v>3266.9</v>
      </c>
      <c r="G11" s="61"/>
      <c r="H11" s="120">
        <f>'Experiment Result'!H15/1000</f>
        <v>107.4</v>
      </c>
      <c r="I11" s="71">
        <f t="shared" si="0"/>
        <v>3.7079953650057895</v>
      </c>
      <c r="J11" s="122">
        <f>'Experiment Result'!I15/1000</f>
        <v>359.16</v>
      </c>
      <c r="K11" s="79">
        <f t="shared" si="1"/>
        <v>-89.006091401634578</v>
      </c>
      <c r="L11" s="97">
        <f>'Experiment Result'!L15/1000</f>
        <v>103.56</v>
      </c>
      <c r="M11" s="7">
        <f t="shared" si="2"/>
        <v>0</v>
      </c>
      <c r="N11" s="6">
        <f>'Experiment Result'!M15/1000</f>
        <v>3266.9</v>
      </c>
      <c r="O11" s="83">
        <f t="shared" si="3"/>
        <v>0</v>
      </c>
      <c r="P11" s="120">
        <f>'Experiment Result'!P15/1000</f>
        <v>103.56</v>
      </c>
      <c r="Q11" s="71">
        <f t="shared" si="4"/>
        <v>0</v>
      </c>
      <c r="R11" s="122">
        <f>'Experiment Result'!Q15/1000</f>
        <v>430.65600000000001</v>
      </c>
      <c r="S11" s="71">
        <f t="shared" si="5"/>
        <v>-86.817594661605796</v>
      </c>
      <c r="T11" s="21"/>
      <c r="U11" s="22"/>
    </row>
    <row r="12" spans="1:21" x14ac:dyDescent="0.2">
      <c r="A12" s="161"/>
      <c r="B12" s="37">
        <v>4</v>
      </c>
      <c r="C12" s="38">
        <v>2</v>
      </c>
      <c r="D12" s="126">
        <f>'Experiment Result'!D16/1000</f>
        <v>670.32</v>
      </c>
      <c r="E12" s="67"/>
      <c r="F12" s="105">
        <f>'Experiment Result'!E16/1000</f>
        <v>25924.62</v>
      </c>
      <c r="G12" s="62"/>
      <c r="H12" s="128">
        <f>'Experiment Result'!H16/1000</f>
        <v>670.32</v>
      </c>
      <c r="I12" s="72">
        <f t="shared" si="0"/>
        <v>0</v>
      </c>
      <c r="J12" s="127">
        <f>'Experiment Result'!I16/1000</f>
        <v>2812.5720000000001</v>
      </c>
      <c r="K12" s="80">
        <f t="shared" si="1"/>
        <v>-89.150961518433064</v>
      </c>
      <c r="L12" s="126">
        <f>'Experiment Result'!L16/1000</f>
        <v>670.32</v>
      </c>
      <c r="M12" s="77">
        <f t="shared" si="2"/>
        <v>0</v>
      </c>
      <c r="N12" s="105">
        <f>'Experiment Result'!M16/1000</f>
        <v>25924.62</v>
      </c>
      <c r="O12" s="86">
        <f t="shared" si="3"/>
        <v>0</v>
      </c>
      <c r="P12" s="128">
        <f>'Experiment Result'!P16/1000</f>
        <v>670.32</v>
      </c>
      <c r="Q12" s="72">
        <f t="shared" si="4"/>
        <v>0</v>
      </c>
      <c r="R12" s="127">
        <f>'Experiment Result'!Q16/1000</f>
        <v>3107.8319999999999</v>
      </c>
      <c r="S12" s="72">
        <f t="shared" si="5"/>
        <v>-88.012044149538156</v>
      </c>
      <c r="T12" s="39"/>
      <c r="U12" s="41"/>
    </row>
    <row r="13" spans="1:21" x14ac:dyDescent="0.2">
      <c r="A13" s="161"/>
      <c r="B13" s="17">
        <v>2</v>
      </c>
      <c r="C13" s="4">
        <v>10</v>
      </c>
      <c r="D13" s="97">
        <f>'Experiment Result'!D17/1000</f>
        <v>112.896</v>
      </c>
      <c r="E13" s="66"/>
      <c r="F13" s="6">
        <f>'Experiment Result'!E17/1000</f>
        <v>4733.5680000000002</v>
      </c>
      <c r="G13" s="61"/>
      <c r="H13" s="95">
        <f>'Experiment Result'!H17/1000</f>
        <v>52.472000000000001</v>
      </c>
      <c r="I13" s="71">
        <f t="shared" si="0"/>
        <v>-53.521825396825392</v>
      </c>
      <c r="J13" s="122">
        <f>'Experiment Result'!I17/1000</f>
        <v>139.16999999999999</v>
      </c>
      <c r="K13" s="79">
        <f t="shared" si="1"/>
        <v>-97.059934493388496</v>
      </c>
      <c r="L13" s="36">
        <f>'Experiment Result'!L17/1000</f>
        <v>52.472000000000001</v>
      </c>
      <c r="M13" s="7">
        <f t="shared" si="2"/>
        <v>-53.521825396825392</v>
      </c>
      <c r="N13" s="6">
        <f>'Experiment Result'!M17/1000</f>
        <v>2112.1179999999999</v>
      </c>
      <c r="O13" s="83">
        <f t="shared" si="3"/>
        <v>-55.380000878829669</v>
      </c>
      <c r="P13" s="95">
        <f>'Experiment Result'!P17/1000</f>
        <v>52.472000000000001</v>
      </c>
      <c r="Q13" s="71">
        <f t="shared" si="4"/>
        <v>-53.521825396825392</v>
      </c>
      <c r="R13" s="122">
        <f>'Experiment Result'!Q17/1000</f>
        <v>173.38900000000001</v>
      </c>
      <c r="S13" s="71">
        <f t="shared" si="5"/>
        <v>-96.337033713258151</v>
      </c>
      <c r="T13" s="21"/>
      <c r="U13" s="22"/>
    </row>
    <row r="14" spans="1:21" x14ac:dyDescent="0.2">
      <c r="A14" s="161"/>
      <c r="B14" s="17">
        <v>2</v>
      </c>
      <c r="C14" s="4">
        <v>20</v>
      </c>
      <c r="D14" s="97">
        <f>'Experiment Result'!D18/1000</f>
        <v>1115.136</v>
      </c>
      <c r="E14" s="66"/>
      <c r="F14" s="6">
        <f>'Experiment Result'!E18/1000</f>
        <v>69577.728000000003</v>
      </c>
      <c r="G14" s="61"/>
      <c r="H14" s="120">
        <f>'Experiment Result'!H18/1000</f>
        <v>171.78399999999999</v>
      </c>
      <c r="I14" s="71">
        <f t="shared" si="0"/>
        <v>-84.595242194674015</v>
      </c>
      <c r="J14" s="122">
        <f>'Experiment Result'!I18/1000</f>
        <v>523.02499999999998</v>
      </c>
      <c r="K14" s="79">
        <f t="shared" si="1"/>
        <v>-99.248286750610774</v>
      </c>
      <c r="L14" s="97">
        <f>'Experiment Result'!L18/1000</f>
        <v>156.50200000000001</v>
      </c>
      <c r="M14" s="7">
        <f t="shared" si="2"/>
        <v>-85.965658000459129</v>
      </c>
      <c r="N14" s="6">
        <f>'Experiment Result'!M18/1000</f>
        <v>9469.8179999999993</v>
      </c>
      <c r="O14" s="83">
        <f t="shared" si="3"/>
        <v>-86.389584322155514</v>
      </c>
      <c r="P14" s="120">
        <f>'Experiment Result'!P18/1000</f>
        <v>156.50200000000001</v>
      </c>
      <c r="Q14" s="71">
        <f t="shared" si="4"/>
        <v>-85.965658000459129</v>
      </c>
      <c r="R14" s="122">
        <f>'Experiment Result'!Q18/1000</f>
        <v>542.85900000000004</v>
      </c>
      <c r="S14" s="71">
        <f t="shared" si="5"/>
        <v>-99.219780502174487</v>
      </c>
      <c r="T14" s="21"/>
      <c r="U14" s="22"/>
    </row>
    <row r="15" spans="1:21" ht="17" thickBot="1" x14ac:dyDescent="0.25">
      <c r="A15" s="161"/>
      <c r="B15" s="17">
        <v>2</v>
      </c>
      <c r="C15" s="4">
        <v>30</v>
      </c>
      <c r="D15" s="97">
        <f>'Experiment Result'!D19/1000</f>
        <v>4734.9759999999997</v>
      </c>
      <c r="E15" s="66"/>
      <c r="F15" s="6">
        <f>'Experiment Result'!E19/1000</f>
        <v>391001.08799999999</v>
      </c>
      <c r="G15" s="61"/>
      <c r="H15" s="120">
        <f>'Experiment Result'!H19/1000</f>
        <v>468.76400000000001</v>
      </c>
      <c r="I15" s="71">
        <f t="shared" si="0"/>
        <v>-90.099970939662626</v>
      </c>
      <c r="J15" s="122">
        <f>'Experiment Result'!I19/1000</f>
        <v>468.76400000000001</v>
      </c>
      <c r="K15" s="79">
        <f t="shared" si="1"/>
        <v>-99.880111842553234</v>
      </c>
      <c r="L15" s="97">
        <f>'Experiment Result'!L19/1000</f>
        <v>312.13200000000001</v>
      </c>
      <c r="M15" s="7">
        <f t="shared" si="2"/>
        <v>-93.407949691825266</v>
      </c>
      <c r="N15" s="6">
        <f>'Experiment Result'!M19/1000</f>
        <v>25169.918000000001</v>
      </c>
      <c r="O15" s="83">
        <f t="shared" si="3"/>
        <v>-93.562698730904813</v>
      </c>
      <c r="P15" s="120">
        <f>'Experiment Result'!P19/1000</f>
        <v>312.13200000000001</v>
      </c>
      <c r="Q15" s="71">
        <f t="shared" si="4"/>
        <v>-93.407949691825266</v>
      </c>
      <c r="R15" s="122">
        <f>'Experiment Result'!Q19/1000</f>
        <v>1108.529</v>
      </c>
      <c r="S15" s="71">
        <f t="shared" si="5"/>
        <v>-99.716489535701754</v>
      </c>
      <c r="T15" s="21"/>
      <c r="U15" s="22"/>
    </row>
    <row r="16" spans="1:21" x14ac:dyDescent="0.2">
      <c r="A16" s="167" t="s">
        <v>12</v>
      </c>
      <c r="B16" s="16">
        <v>3</v>
      </c>
      <c r="C16" s="9">
        <v>5</v>
      </c>
      <c r="D16" s="110">
        <v>0.70399999999999996</v>
      </c>
      <c r="E16" s="111"/>
      <c r="F16" s="112">
        <v>2.5449999999999999</v>
      </c>
      <c r="G16" s="60"/>
      <c r="H16" s="110">
        <v>0.70399999999999996</v>
      </c>
      <c r="I16" s="70">
        <v>0</v>
      </c>
      <c r="J16" s="112">
        <v>2.5449999999999999</v>
      </c>
      <c r="K16" s="78">
        <v>0</v>
      </c>
      <c r="L16" s="110">
        <v>0.51200000000000001</v>
      </c>
      <c r="M16" s="70">
        <v>-27.27272727272727</v>
      </c>
      <c r="N16" s="112">
        <v>1.909</v>
      </c>
      <c r="O16" s="78">
        <v>-24.990176817288802</v>
      </c>
      <c r="P16" s="110">
        <v>0.51200000000000001</v>
      </c>
      <c r="Q16" s="70">
        <v>-27.27272727272727</v>
      </c>
      <c r="R16" s="112">
        <v>1.909</v>
      </c>
      <c r="S16" s="70">
        <v>-24.990176817288802</v>
      </c>
      <c r="T16" s="19"/>
      <c r="U16" s="20"/>
    </row>
    <row r="17" spans="1:21" x14ac:dyDescent="0.2">
      <c r="A17" s="163"/>
      <c r="B17" s="17">
        <v>4</v>
      </c>
      <c r="C17" s="4">
        <v>5</v>
      </c>
      <c r="D17" s="113">
        <v>6.1440000000000001</v>
      </c>
      <c r="E17" s="66"/>
      <c r="F17" s="114">
        <v>27.393000000000001</v>
      </c>
      <c r="G17" s="61"/>
      <c r="H17" s="113">
        <v>6.1440000000000001</v>
      </c>
      <c r="I17" s="7">
        <v>0</v>
      </c>
      <c r="J17" s="114">
        <v>27.393000000000001</v>
      </c>
      <c r="K17" s="83">
        <v>0</v>
      </c>
      <c r="L17" s="113">
        <v>3.24</v>
      </c>
      <c r="M17" s="7">
        <v>-47.265625</v>
      </c>
      <c r="N17" s="114">
        <v>14.721</v>
      </c>
      <c r="O17" s="83">
        <v>-46.259993428978206</v>
      </c>
      <c r="P17" s="113">
        <v>3.24</v>
      </c>
      <c r="Q17" s="7">
        <v>-47.265625</v>
      </c>
      <c r="R17" s="114">
        <v>14.721</v>
      </c>
      <c r="S17" s="7">
        <v>-46.259993428978206</v>
      </c>
      <c r="T17" s="21"/>
      <c r="U17" s="22"/>
    </row>
    <row r="18" spans="1:21" x14ac:dyDescent="0.2">
      <c r="A18" s="163"/>
      <c r="B18" s="17">
        <v>5</v>
      </c>
      <c r="C18" s="4">
        <v>5</v>
      </c>
      <c r="D18" s="113">
        <v>53.247999999999998</v>
      </c>
      <c r="E18" s="66"/>
      <c r="F18" s="7">
        <v>276.48099999999999</v>
      </c>
      <c r="G18" s="61"/>
      <c r="H18" s="113">
        <v>53.247999999999998</v>
      </c>
      <c r="I18" s="7">
        <v>0</v>
      </c>
      <c r="J18" s="7">
        <v>276.48099999999999</v>
      </c>
      <c r="K18" s="83">
        <v>0</v>
      </c>
      <c r="L18" s="113">
        <v>18.312000000000001</v>
      </c>
      <c r="M18" s="7">
        <v>-65.609975961538453</v>
      </c>
      <c r="N18" s="7">
        <v>94.600999999999999</v>
      </c>
      <c r="O18" s="83">
        <v>-65.783905584832226</v>
      </c>
      <c r="P18" s="113">
        <v>18.312000000000001</v>
      </c>
      <c r="Q18" s="7">
        <v>-65.609975961538453</v>
      </c>
      <c r="R18" s="7">
        <v>94.600999999999999</v>
      </c>
      <c r="S18" s="7">
        <v>-65.783905584832226</v>
      </c>
      <c r="T18" s="21"/>
      <c r="U18" s="22"/>
    </row>
    <row r="19" spans="1:21" x14ac:dyDescent="0.2">
      <c r="A19" s="163"/>
      <c r="B19" s="98">
        <v>2</v>
      </c>
      <c r="C19" s="99">
        <v>2</v>
      </c>
      <c r="D19" s="146">
        <f>'Experiment Result'!D24/1000</f>
        <v>3.5000000000000003E-2</v>
      </c>
      <c r="E19" s="130"/>
      <c r="F19" s="135">
        <f>'Experiment Result'!E24/1000</f>
        <v>7.2999999999999995E-2</v>
      </c>
      <c r="G19" s="132"/>
      <c r="H19" s="146">
        <f>'Experiment Result'!H24/1000</f>
        <v>3.5000000000000003E-2</v>
      </c>
      <c r="I19" s="131">
        <f t="shared" si="0"/>
        <v>0</v>
      </c>
      <c r="J19" s="135">
        <f>'Experiment Result'!I24/1000</f>
        <v>7.2999999999999995E-2</v>
      </c>
      <c r="K19" s="133">
        <f t="shared" si="1"/>
        <v>0</v>
      </c>
      <c r="L19" s="146">
        <f>'Experiment Result'!L24/1000</f>
        <v>0.03</v>
      </c>
      <c r="M19" s="131">
        <f>-(1-L19/$D19)*100</f>
        <v>-14.285714285714302</v>
      </c>
      <c r="N19" s="135">
        <f>'Experiment Result'!M24/1000</f>
        <v>6.3E-2</v>
      </c>
      <c r="O19" s="133">
        <f t="shared" si="3"/>
        <v>-13.698630136986301</v>
      </c>
      <c r="P19" s="146">
        <f>'Experiment Result'!P24/1000</f>
        <v>0.03</v>
      </c>
      <c r="Q19" s="131">
        <f t="shared" si="4"/>
        <v>-14.285714285714302</v>
      </c>
      <c r="R19" s="135">
        <f>'Experiment Result'!Q24/1000</f>
        <v>6.3E-2</v>
      </c>
      <c r="S19" s="131">
        <f t="shared" si="5"/>
        <v>-13.698630136986301</v>
      </c>
      <c r="T19" s="100"/>
      <c r="U19" s="102"/>
    </row>
    <row r="20" spans="1:21" x14ac:dyDescent="0.2">
      <c r="A20" s="163"/>
      <c r="B20" s="17">
        <v>2</v>
      </c>
      <c r="C20" s="4">
        <v>3</v>
      </c>
      <c r="D20" s="113">
        <f>'Experiment Result'!D25/1000</f>
        <v>4.8000000000000001E-2</v>
      </c>
      <c r="E20" s="66"/>
      <c r="F20" s="114">
        <f>'Experiment Result'!E25/1000</f>
        <v>0.111</v>
      </c>
      <c r="G20" s="61"/>
      <c r="H20" s="113">
        <f>'Experiment Result'!H25/1000</f>
        <v>4.8000000000000001E-2</v>
      </c>
      <c r="I20" s="7">
        <f t="shared" si="0"/>
        <v>0</v>
      </c>
      <c r="J20" s="114">
        <f>'Experiment Result'!I25/1000</f>
        <v>0.111</v>
      </c>
      <c r="K20" s="83">
        <f t="shared" si="1"/>
        <v>0</v>
      </c>
      <c r="L20" s="113">
        <f>'Experiment Result'!L25/1000</f>
        <v>4.2000000000000003E-2</v>
      </c>
      <c r="M20" s="7">
        <f t="shared" si="2"/>
        <v>-12.5</v>
      </c>
      <c r="N20" s="114">
        <f>'Experiment Result'!M25/1000</f>
        <v>9.9000000000000005E-2</v>
      </c>
      <c r="O20" s="83">
        <f t="shared" si="3"/>
        <v>-10.810810810810811</v>
      </c>
      <c r="P20" s="113">
        <f>'Experiment Result'!P25/1000</f>
        <v>4.2000000000000003E-2</v>
      </c>
      <c r="Q20" s="7">
        <f t="shared" si="4"/>
        <v>-12.5</v>
      </c>
      <c r="R20" s="114">
        <f>'Experiment Result'!Q25/1000</f>
        <v>9.9000000000000005E-2</v>
      </c>
      <c r="S20" s="7">
        <f t="shared" si="5"/>
        <v>-10.810810810810811</v>
      </c>
      <c r="T20" s="21"/>
      <c r="U20" s="22"/>
    </row>
    <row r="21" spans="1:21" ht="17" thickBot="1" x14ac:dyDescent="0.25">
      <c r="A21" s="164"/>
      <c r="B21" s="18">
        <v>2</v>
      </c>
      <c r="C21" s="12">
        <v>4</v>
      </c>
      <c r="D21" s="115">
        <f>'Experiment Result'!D26/1000</f>
        <v>6.3E-2</v>
      </c>
      <c r="E21" s="68"/>
      <c r="F21" s="116">
        <f>'Experiment Result'!E26/1000</f>
        <v>0.157</v>
      </c>
      <c r="G21" s="63"/>
      <c r="H21" s="115">
        <f>'Experiment Result'!H26/1000</f>
        <v>6.3E-2</v>
      </c>
      <c r="I21" s="76">
        <f t="shared" si="0"/>
        <v>0</v>
      </c>
      <c r="J21" s="116">
        <f>'Experiment Result'!I26/1000</f>
        <v>0.157</v>
      </c>
      <c r="K21" s="85">
        <f t="shared" si="1"/>
        <v>0</v>
      </c>
      <c r="L21" s="115">
        <f>'Experiment Result'!L26/1000</f>
        <v>5.6000000000000001E-2</v>
      </c>
      <c r="M21" s="76">
        <f t="shared" si="2"/>
        <v>-11.111111111111105</v>
      </c>
      <c r="N21" s="116">
        <f>'Experiment Result'!M26/1000</f>
        <v>0.14299999999999999</v>
      </c>
      <c r="O21" s="85">
        <f t="shared" si="3"/>
        <v>-8.917197452229308</v>
      </c>
      <c r="P21" s="115">
        <f>'Experiment Result'!P26/1000</f>
        <v>5.6000000000000001E-2</v>
      </c>
      <c r="Q21" s="76">
        <f t="shared" si="4"/>
        <v>-11.111111111111105</v>
      </c>
      <c r="R21" s="116">
        <f>'Experiment Result'!Q26/1000</f>
        <v>0.14299999999999999</v>
      </c>
      <c r="S21" s="76">
        <f t="shared" si="5"/>
        <v>-8.917197452229308</v>
      </c>
      <c r="T21" s="23"/>
      <c r="U21" s="24"/>
    </row>
    <row r="22" spans="1:21" x14ac:dyDescent="0.2">
      <c r="A22" s="161" t="s">
        <v>13</v>
      </c>
      <c r="B22" s="17">
        <v>2</v>
      </c>
      <c r="C22" s="4">
        <v>5</v>
      </c>
      <c r="D22" s="113">
        <f>'Experiment Result'!D27/1000</f>
        <v>0.14399999999999999</v>
      </c>
      <c r="E22" s="66"/>
      <c r="F22" s="114">
        <f>'Experiment Result'!E27/1000</f>
        <v>0.36599999999999999</v>
      </c>
      <c r="G22" s="61"/>
      <c r="H22" s="113">
        <f>'Experiment Result'!H27/1000</f>
        <v>0.14399999999999999</v>
      </c>
      <c r="I22" s="7">
        <f t="shared" si="0"/>
        <v>0</v>
      </c>
      <c r="J22" s="114">
        <f>'Experiment Result'!I27/1000</f>
        <v>0.36599999999999999</v>
      </c>
      <c r="K22" s="83">
        <f t="shared" si="1"/>
        <v>0</v>
      </c>
      <c r="L22" s="113">
        <f>'Experiment Result'!L27/1000</f>
        <v>0.14399999999999999</v>
      </c>
      <c r="M22" s="7">
        <f t="shared" si="2"/>
        <v>0</v>
      </c>
      <c r="N22" s="114">
        <f>'Experiment Result'!M27/1000</f>
        <v>0.36599999999999999</v>
      </c>
      <c r="O22" s="83">
        <f t="shared" si="3"/>
        <v>0</v>
      </c>
      <c r="P22" s="113">
        <f>'Experiment Result'!P27/1000</f>
        <v>0.14399999999999999</v>
      </c>
      <c r="Q22" s="7">
        <f t="shared" si="4"/>
        <v>0</v>
      </c>
      <c r="R22" s="114">
        <f>'Experiment Result'!Q27/1000</f>
        <v>0.36599999999999999</v>
      </c>
      <c r="S22" s="7">
        <f t="shared" si="5"/>
        <v>0</v>
      </c>
      <c r="T22" s="21"/>
      <c r="U22" s="22"/>
    </row>
    <row r="23" spans="1:21" x14ac:dyDescent="0.2">
      <c r="A23" s="161"/>
      <c r="B23" s="17">
        <v>3</v>
      </c>
      <c r="C23" s="4">
        <v>5</v>
      </c>
      <c r="D23" s="113">
        <f>'Experiment Result'!D28/1000</f>
        <v>1.6639999999999999</v>
      </c>
      <c r="E23" s="66"/>
      <c r="F23" s="114">
        <f>'Experiment Result'!E28/1000</f>
        <v>6.3959999999999999</v>
      </c>
      <c r="G23" s="61"/>
      <c r="H23" s="113">
        <f>'Experiment Result'!H28/1000</f>
        <v>1.6639999999999999</v>
      </c>
      <c r="I23" s="7">
        <f t="shared" si="0"/>
        <v>0</v>
      </c>
      <c r="J23" s="114">
        <f>'Experiment Result'!I28/1000</f>
        <v>6.3959999999999999</v>
      </c>
      <c r="K23" s="83">
        <f t="shared" si="1"/>
        <v>0</v>
      </c>
      <c r="L23" s="113">
        <f>'Experiment Result'!L28/1000</f>
        <v>1.6639999999999999</v>
      </c>
      <c r="M23" s="7">
        <f t="shared" si="2"/>
        <v>0</v>
      </c>
      <c r="N23" s="114">
        <f>'Experiment Result'!M28/1000</f>
        <v>6.3959999999999999</v>
      </c>
      <c r="O23" s="83">
        <f t="shared" si="3"/>
        <v>0</v>
      </c>
      <c r="P23" s="113">
        <f>'Experiment Result'!P28/1000</f>
        <v>1.6639999999999999</v>
      </c>
      <c r="Q23" s="7">
        <f t="shared" si="4"/>
        <v>0</v>
      </c>
      <c r="R23" s="114">
        <f>'Experiment Result'!Q28/1000</f>
        <v>6.3959999999999999</v>
      </c>
      <c r="S23" s="7">
        <f t="shared" si="5"/>
        <v>0</v>
      </c>
      <c r="T23" s="21"/>
      <c r="U23" s="22"/>
    </row>
    <row r="24" spans="1:21" x14ac:dyDescent="0.2">
      <c r="A24" s="161"/>
      <c r="B24" s="37">
        <v>4</v>
      </c>
      <c r="C24" s="38">
        <v>5</v>
      </c>
      <c r="D24" s="91">
        <f>'Experiment Result'!D29/1000</f>
        <v>19.283999999999999</v>
      </c>
      <c r="E24" s="67"/>
      <c r="F24" s="77">
        <f>'Experiment Result'!E29/1000</f>
        <v>99.725999999999999</v>
      </c>
      <c r="G24" s="62"/>
      <c r="H24" s="91">
        <f>'Experiment Result'!H29/1000</f>
        <v>19.283999999999999</v>
      </c>
      <c r="I24" s="77">
        <f t="shared" si="0"/>
        <v>0</v>
      </c>
      <c r="J24" s="77">
        <f>'Experiment Result'!I29/1000</f>
        <v>99.725999999999999</v>
      </c>
      <c r="K24" s="86">
        <f t="shared" si="1"/>
        <v>0</v>
      </c>
      <c r="L24" s="91">
        <f>'Experiment Result'!L29/1000</f>
        <v>19.283999999999999</v>
      </c>
      <c r="M24" s="77">
        <f t="shared" si="2"/>
        <v>0</v>
      </c>
      <c r="N24" s="77">
        <f>'Experiment Result'!M29/1000</f>
        <v>99.725999999999999</v>
      </c>
      <c r="O24" s="86">
        <f t="shared" si="3"/>
        <v>0</v>
      </c>
      <c r="P24" s="91">
        <f>'Experiment Result'!P29/1000</f>
        <v>19.283999999999999</v>
      </c>
      <c r="Q24" s="77">
        <f t="shared" si="4"/>
        <v>0</v>
      </c>
      <c r="R24" s="77">
        <f>'Experiment Result'!Q29/1000</f>
        <v>99.725999999999999</v>
      </c>
      <c r="S24" s="77">
        <f t="shared" si="5"/>
        <v>0</v>
      </c>
      <c r="T24" s="39"/>
      <c r="U24" s="41"/>
    </row>
    <row r="25" spans="1:21" x14ac:dyDescent="0.2">
      <c r="A25" s="161"/>
      <c r="B25" s="17">
        <v>5</v>
      </c>
      <c r="C25" s="4">
        <v>3</v>
      </c>
      <c r="D25" s="36">
        <f>'Experiment Result'!D31/1000</f>
        <v>25.84</v>
      </c>
      <c r="E25" s="66"/>
      <c r="F25" s="6">
        <f>'Experiment Result'!E31/1000</f>
        <v>157.77600000000001</v>
      </c>
      <c r="G25" s="61"/>
      <c r="H25" s="36">
        <f>'Experiment Result'!H31/1000</f>
        <v>25.84</v>
      </c>
      <c r="I25" s="7">
        <f t="shared" si="0"/>
        <v>0</v>
      </c>
      <c r="J25" s="6">
        <f>'Experiment Result'!I31/1000</f>
        <v>157.77600000000001</v>
      </c>
      <c r="K25" s="83">
        <f t="shared" si="1"/>
        <v>0</v>
      </c>
      <c r="L25" s="36">
        <f>'Experiment Result'!L31/1000</f>
        <v>25.84</v>
      </c>
      <c r="M25" s="7">
        <f t="shared" si="2"/>
        <v>0</v>
      </c>
      <c r="N25" s="6">
        <f>'Experiment Result'!M31/1000</f>
        <v>157.77600000000001</v>
      </c>
      <c r="O25" s="83">
        <f t="shared" si="3"/>
        <v>0</v>
      </c>
      <c r="P25" s="36">
        <f>'Experiment Result'!P31/1000</f>
        <v>25.84</v>
      </c>
      <c r="Q25" s="7">
        <f t="shared" si="4"/>
        <v>0</v>
      </c>
      <c r="R25" s="6">
        <f>'Experiment Result'!Q31/1000</f>
        <v>157.77600000000001</v>
      </c>
      <c r="S25" s="7">
        <f t="shared" si="5"/>
        <v>0</v>
      </c>
      <c r="T25" s="21"/>
      <c r="U25" s="22"/>
    </row>
    <row r="26" spans="1:21" x14ac:dyDescent="0.2">
      <c r="A26" s="161"/>
      <c r="B26" s="17">
        <v>5</v>
      </c>
      <c r="C26" s="4">
        <v>4</v>
      </c>
      <c r="D26" s="36">
        <f>'Experiment Result'!D32/1000</f>
        <v>85.331999999999994</v>
      </c>
      <c r="E26" s="66"/>
      <c r="F26" s="6">
        <f>'Experiment Result'!E32/1000</f>
        <v>541.56600000000003</v>
      </c>
      <c r="G26" s="61"/>
      <c r="H26" s="36">
        <f>'Experiment Result'!H32/1000</f>
        <v>85.331999999999994</v>
      </c>
      <c r="I26" s="7">
        <f t="shared" si="0"/>
        <v>0</v>
      </c>
      <c r="J26" s="6">
        <f>'Experiment Result'!I32/1000</f>
        <v>541.56600000000003</v>
      </c>
      <c r="K26" s="83">
        <f t="shared" si="1"/>
        <v>0</v>
      </c>
      <c r="L26" s="36">
        <f>'Experiment Result'!L32/1000</f>
        <v>85.331999999999994</v>
      </c>
      <c r="M26" s="7">
        <f t="shared" si="2"/>
        <v>0</v>
      </c>
      <c r="N26" s="6">
        <f>'Experiment Result'!M32/1000</f>
        <v>541.56600000000003</v>
      </c>
      <c r="O26" s="83">
        <f t="shared" si="3"/>
        <v>0</v>
      </c>
      <c r="P26" s="36">
        <f>'Experiment Result'!P32/1000</f>
        <v>85.331999999999994</v>
      </c>
      <c r="Q26" s="7">
        <f t="shared" si="4"/>
        <v>0</v>
      </c>
      <c r="R26" s="6">
        <f>'Experiment Result'!Q32/1000</f>
        <v>541.56600000000003</v>
      </c>
      <c r="S26" s="7">
        <f t="shared" si="5"/>
        <v>0</v>
      </c>
      <c r="T26" s="21"/>
      <c r="U26" s="22"/>
    </row>
    <row r="27" spans="1:21" ht="17" thickBot="1" x14ac:dyDescent="0.25">
      <c r="A27" s="161"/>
      <c r="B27" s="17">
        <v>5</v>
      </c>
      <c r="C27" s="4">
        <v>5</v>
      </c>
      <c r="D27" s="97">
        <f>'Experiment Result'!D33/1000</f>
        <v>222.10400000000001</v>
      </c>
      <c r="E27" s="66"/>
      <c r="F27" s="6">
        <f>'Experiment Result'!E33/1000</f>
        <v>1446.1559999999999</v>
      </c>
      <c r="G27" s="61"/>
      <c r="H27" s="97">
        <f>'Experiment Result'!H33/1000</f>
        <v>222.10400000000001</v>
      </c>
      <c r="I27" s="7">
        <f t="shared" si="0"/>
        <v>0</v>
      </c>
      <c r="J27" s="6">
        <f>'Experiment Result'!I33/1000</f>
        <v>1446.1559999999999</v>
      </c>
      <c r="K27" s="83">
        <f t="shared" si="1"/>
        <v>0</v>
      </c>
      <c r="L27" s="97">
        <f>'Experiment Result'!L33/1000</f>
        <v>222.10400000000001</v>
      </c>
      <c r="M27" s="7">
        <f t="shared" si="2"/>
        <v>0</v>
      </c>
      <c r="N27" s="6">
        <f>'Experiment Result'!M33/1000</f>
        <v>1446.1559999999999</v>
      </c>
      <c r="O27" s="83">
        <f t="shared" si="3"/>
        <v>0</v>
      </c>
      <c r="P27" s="97">
        <f>'Experiment Result'!P33/1000</f>
        <v>222.10400000000001</v>
      </c>
      <c r="Q27" s="7">
        <f t="shared" si="4"/>
        <v>0</v>
      </c>
      <c r="R27" s="6">
        <f>'Experiment Result'!Q33/1000</f>
        <v>1446.1559999999999</v>
      </c>
      <c r="S27" s="7">
        <f t="shared" si="5"/>
        <v>0</v>
      </c>
      <c r="T27" s="21"/>
      <c r="U27" s="22"/>
    </row>
    <row r="28" spans="1:21" x14ac:dyDescent="0.2">
      <c r="A28" s="167" t="s">
        <v>14</v>
      </c>
      <c r="B28" s="16">
        <v>2</v>
      </c>
      <c r="C28" s="9">
        <v>2</v>
      </c>
      <c r="D28" s="110">
        <f>'Experiment Result'!D34/1000</f>
        <v>3.9249999999999998</v>
      </c>
      <c r="E28" s="65"/>
      <c r="F28" s="70">
        <f>'Experiment Result'!E34/1000</f>
        <v>10.395</v>
      </c>
      <c r="G28" s="60"/>
      <c r="H28" s="110">
        <f>'Experiment Result'!H34/1000</f>
        <v>3.9249999999999998</v>
      </c>
      <c r="I28" s="70">
        <f t="shared" si="0"/>
        <v>0</v>
      </c>
      <c r="J28" s="70">
        <f>'Experiment Result'!I34/1000</f>
        <v>10.395</v>
      </c>
      <c r="K28" s="78">
        <f t="shared" si="1"/>
        <v>0</v>
      </c>
      <c r="L28" s="110">
        <f>'Experiment Result'!L34/1000</f>
        <v>2.702</v>
      </c>
      <c r="M28" s="70">
        <f t="shared" si="2"/>
        <v>-31.159235668789808</v>
      </c>
      <c r="N28" s="112">
        <f>'Experiment Result'!M34/1000</f>
        <v>7.0880000000000001</v>
      </c>
      <c r="O28" s="78">
        <f t="shared" si="3"/>
        <v>-31.813371813371806</v>
      </c>
      <c r="P28" s="110">
        <f>'Experiment Result'!P34/1000</f>
        <v>2.702</v>
      </c>
      <c r="Q28" s="70">
        <f t="shared" si="4"/>
        <v>-31.159235668789808</v>
      </c>
      <c r="R28" s="112">
        <f>'Experiment Result'!Q34/1000</f>
        <v>7.0880000000000001</v>
      </c>
      <c r="S28" s="70">
        <f t="shared" si="5"/>
        <v>-31.813371813371806</v>
      </c>
      <c r="T28" s="19"/>
      <c r="U28" s="20"/>
    </row>
    <row r="29" spans="1:21" x14ac:dyDescent="0.2">
      <c r="A29" s="163"/>
      <c r="B29" s="17">
        <v>3</v>
      </c>
      <c r="C29" s="4">
        <v>2</v>
      </c>
      <c r="D29" s="97">
        <f>'Experiment Result'!D35/1000</f>
        <v>160.875</v>
      </c>
      <c r="E29" s="66"/>
      <c r="F29" s="6">
        <f>'Experiment Result'!E35/1000</f>
        <v>591.625</v>
      </c>
      <c r="G29" s="61"/>
      <c r="H29" s="97">
        <f>'Experiment Result'!H35/1000</f>
        <v>160.875</v>
      </c>
      <c r="I29" s="7">
        <f t="shared" si="0"/>
        <v>0</v>
      </c>
      <c r="J29" s="6">
        <f>'Experiment Result'!I35/1000</f>
        <v>591.625</v>
      </c>
      <c r="K29" s="83">
        <f t="shared" si="1"/>
        <v>0</v>
      </c>
      <c r="L29" s="36">
        <f>'Experiment Result'!L35/1000</f>
        <v>66.811999999999998</v>
      </c>
      <c r="M29" s="7">
        <f t="shared" si="2"/>
        <v>-58.469619269619265</v>
      </c>
      <c r="N29" s="6">
        <f>'Experiment Result'!M35/1000</f>
        <v>239.86</v>
      </c>
      <c r="O29" s="83">
        <f t="shared" si="3"/>
        <v>-59.45742657933657</v>
      </c>
      <c r="P29" s="36">
        <f>'Experiment Result'!P35/1000</f>
        <v>66.811999999999998</v>
      </c>
      <c r="Q29" s="7">
        <f t="shared" si="4"/>
        <v>-58.469619269619265</v>
      </c>
      <c r="R29" s="6">
        <f>'Experiment Result'!Q35/1000</f>
        <v>239.86</v>
      </c>
      <c r="S29" s="7">
        <f t="shared" si="5"/>
        <v>-59.45742657933657</v>
      </c>
      <c r="T29" s="21"/>
      <c r="U29" s="22"/>
    </row>
    <row r="30" spans="1:21" x14ac:dyDescent="0.2">
      <c r="A30" s="163"/>
      <c r="B30" s="98">
        <v>2</v>
      </c>
      <c r="C30" s="99">
        <v>3</v>
      </c>
      <c r="D30" s="129">
        <f>'Experiment Result'!D36/1000</f>
        <v>15.925000000000001</v>
      </c>
      <c r="E30" s="130"/>
      <c r="F30" s="131">
        <f>'Experiment Result'!E36/1000</f>
        <v>44.918999999999997</v>
      </c>
      <c r="G30" s="132"/>
      <c r="H30" s="129">
        <f>'Experiment Result'!H36/1000</f>
        <v>15.925000000000001</v>
      </c>
      <c r="I30" s="131">
        <f t="shared" si="0"/>
        <v>0</v>
      </c>
      <c r="J30" s="131">
        <f>'Experiment Result'!I36/1000</f>
        <v>44.918999999999997</v>
      </c>
      <c r="K30" s="133">
        <f t="shared" si="1"/>
        <v>0</v>
      </c>
      <c r="L30" s="129">
        <f>'Experiment Result'!L36/1000</f>
        <v>12.058</v>
      </c>
      <c r="M30" s="131">
        <f t="shared" si="2"/>
        <v>-24.282574568288862</v>
      </c>
      <c r="N30" s="131">
        <f>'Experiment Result'!M36/1000</f>
        <v>33.75</v>
      </c>
      <c r="O30" s="133">
        <f t="shared" si="3"/>
        <v>-24.864756561811252</v>
      </c>
      <c r="P30" s="129">
        <f>'Experiment Result'!P36/1000</f>
        <v>12.058</v>
      </c>
      <c r="Q30" s="131">
        <f t="shared" si="4"/>
        <v>-24.282574568288862</v>
      </c>
      <c r="R30" s="131">
        <f>'Experiment Result'!Q36/1000</f>
        <v>33.75</v>
      </c>
      <c r="S30" s="131">
        <f t="shared" si="5"/>
        <v>-24.864756561811252</v>
      </c>
      <c r="T30" s="100"/>
      <c r="U30" s="102"/>
    </row>
    <row r="31" spans="1:21" x14ac:dyDescent="0.2">
      <c r="A31" s="163"/>
      <c r="B31" s="17">
        <v>2</v>
      </c>
      <c r="C31" s="4">
        <v>4</v>
      </c>
      <c r="D31" s="36">
        <f>'Experiment Result'!D37/1000</f>
        <v>45.116999999999997</v>
      </c>
      <c r="E31" s="66"/>
      <c r="F31" s="6">
        <f>'Experiment Result'!E37/1000</f>
        <v>131.643</v>
      </c>
      <c r="G31" s="61"/>
      <c r="H31" s="36">
        <f>'Experiment Result'!H37/1000</f>
        <v>45.116999999999997</v>
      </c>
      <c r="I31" s="7">
        <f t="shared" si="0"/>
        <v>0</v>
      </c>
      <c r="J31" s="6">
        <f>'Experiment Result'!I37/1000</f>
        <v>131.643</v>
      </c>
      <c r="K31" s="83">
        <f t="shared" si="1"/>
        <v>0</v>
      </c>
      <c r="L31" s="36">
        <f>'Experiment Result'!L37/1000</f>
        <v>36.286000000000001</v>
      </c>
      <c r="M31" s="7">
        <f t="shared" si="2"/>
        <v>-19.573553206108553</v>
      </c>
      <c r="N31" s="6">
        <f>'Experiment Result'!M37/1000</f>
        <v>105.35599999999999</v>
      </c>
      <c r="O31" s="83">
        <f t="shared" si="3"/>
        <v>-19.96839938318027</v>
      </c>
      <c r="P31" s="36">
        <f>'Experiment Result'!P37/1000</f>
        <v>36.286000000000001</v>
      </c>
      <c r="Q31" s="7">
        <f t="shared" si="4"/>
        <v>-19.573553206108553</v>
      </c>
      <c r="R31" s="6">
        <f>'Experiment Result'!Q37/1000</f>
        <v>105.35599999999999</v>
      </c>
      <c r="S31" s="7">
        <f t="shared" si="5"/>
        <v>-19.96839938318027</v>
      </c>
      <c r="T31" s="21"/>
      <c r="U31" s="22"/>
    </row>
    <row r="32" spans="1:21" ht="17" thickBot="1" x14ac:dyDescent="0.25">
      <c r="A32" s="164"/>
      <c r="B32" s="18">
        <v>2</v>
      </c>
      <c r="C32" s="12">
        <v>5</v>
      </c>
      <c r="D32" s="125">
        <f>'Experiment Result'!D38/1000</f>
        <v>103.21299999999999</v>
      </c>
      <c r="E32" s="68"/>
      <c r="F32" s="106">
        <f>'Experiment Result'!E38/1000</f>
        <v>307.52699999999999</v>
      </c>
      <c r="G32" s="63"/>
      <c r="H32" s="125">
        <f>'Experiment Result'!H38/1000</f>
        <v>103.21299999999999</v>
      </c>
      <c r="I32" s="76">
        <f t="shared" si="0"/>
        <v>0</v>
      </c>
      <c r="J32" s="106">
        <f>'Experiment Result'!I38/1000</f>
        <v>307.52699999999999</v>
      </c>
      <c r="K32" s="85">
        <f t="shared" si="1"/>
        <v>0</v>
      </c>
      <c r="L32" s="92">
        <f>'Experiment Result'!L38/1000</f>
        <v>86.313999999999993</v>
      </c>
      <c r="M32" s="76">
        <f t="shared" si="2"/>
        <v>-16.372937517560771</v>
      </c>
      <c r="N32" s="106">
        <f>'Experiment Result'!M38/1000</f>
        <v>256.31400000000002</v>
      </c>
      <c r="O32" s="85">
        <f t="shared" si="3"/>
        <v>-16.653171916612187</v>
      </c>
      <c r="P32" s="92">
        <f>'Experiment Result'!P38/1000</f>
        <v>86.313999999999993</v>
      </c>
      <c r="Q32" s="76">
        <f t="shared" si="4"/>
        <v>-16.372937517560771</v>
      </c>
      <c r="R32" s="106">
        <f>'Experiment Result'!Q38/1000</f>
        <v>256.31400000000002</v>
      </c>
      <c r="S32" s="76">
        <f t="shared" si="5"/>
        <v>-16.653171916612187</v>
      </c>
      <c r="T32" s="23"/>
      <c r="U32" s="24"/>
    </row>
    <row r="33" spans="1:21" x14ac:dyDescent="0.2">
      <c r="A33" s="160" t="s">
        <v>17</v>
      </c>
      <c r="B33" s="16">
        <v>2</v>
      </c>
      <c r="C33" s="9">
        <v>2</v>
      </c>
      <c r="D33" s="110">
        <f>'Experiment Result'!D39/1000</f>
        <v>4.6239999999999997</v>
      </c>
      <c r="E33" s="65"/>
      <c r="F33" s="70">
        <f>'Experiment Result'!E39/1000</f>
        <v>23.936</v>
      </c>
      <c r="G33" s="60"/>
      <c r="H33" s="110">
        <f>'Experiment Result'!H39/1000</f>
        <v>0.78400000000000003</v>
      </c>
      <c r="I33" s="70">
        <f t="shared" si="0"/>
        <v>-83.044982698961931</v>
      </c>
      <c r="J33" s="112">
        <f>'Experiment Result'!I39/1000</f>
        <v>2.8559999999999999</v>
      </c>
      <c r="K33" s="78">
        <f t="shared" si="1"/>
        <v>-88.068181818181827</v>
      </c>
      <c r="L33" s="110">
        <f>'Experiment Result'!L39/1000</f>
        <v>0.78400000000000003</v>
      </c>
      <c r="M33" s="70">
        <f t="shared" si="2"/>
        <v>-83.044982698961931</v>
      </c>
      <c r="N33" s="112">
        <f>'Experiment Result'!M39/1000</f>
        <v>3.9359999999999999</v>
      </c>
      <c r="O33" s="78">
        <f t="shared" si="3"/>
        <v>-83.556149732620327</v>
      </c>
      <c r="P33" s="110">
        <f>'Experiment Result'!P39/1000</f>
        <v>0.496</v>
      </c>
      <c r="Q33" s="70">
        <f t="shared" si="4"/>
        <v>-89.273356401384092</v>
      </c>
      <c r="R33" s="112">
        <f>'Experiment Result'!Q39/1000</f>
        <v>1.8</v>
      </c>
      <c r="S33" s="70">
        <f t="shared" si="5"/>
        <v>-92.479946524064175</v>
      </c>
      <c r="T33" s="21"/>
      <c r="U33" s="22"/>
    </row>
    <row r="34" spans="1:21" x14ac:dyDescent="0.2">
      <c r="A34" s="161"/>
      <c r="B34" s="17">
        <v>3</v>
      </c>
      <c r="C34" s="4">
        <v>2</v>
      </c>
      <c r="D34" s="97">
        <f>'Experiment Result'!D40/1000</f>
        <v>314.43200000000002</v>
      </c>
      <c r="E34" s="66"/>
      <c r="F34" s="6">
        <f>'Experiment Result'!E40/1000</f>
        <v>2441.4720000000002</v>
      </c>
      <c r="G34" s="61"/>
      <c r="H34" s="36">
        <f>'Experiment Result'!H40/1000</f>
        <v>53.311999999999998</v>
      </c>
      <c r="I34" s="7">
        <f t="shared" si="0"/>
        <v>-83.044982698961945</v>
      </c>
      <c r="J34" s="6">
        <f>'Experiment Result'!I40/1000</f>
        <v>296.91199999999998</v>
      </c>
      <c r="K34" s="83">
        <f t="shared" si="1"/>
        <v>-87.838811995386394</v>
      </c>
      <c r="L34" s="36">
        <f>'Experiment Result'!L40/1000</f>
        <v>12.352</v>
      </c>
      <c r="M34" s="7">
        <f t="shared" si="2"/>
        <v>-96.071646651740281</v>
      </c>
      <c r="N34" s="7">
        <f>'Experiment Result'!M40/1000</f>
        <v>88.191999999999993</v>
      </c>
      <c r="O34" s="83">
        <f t="shared" si="3"/>
        <v>-96.387752962147417</v>
      </c>
      <c r="P34" s="113">
        <f>'Experiment Result'!P40/1000</f>
        <v>9.1519999999999992</v>
      </c>
      <c r="Q34" s="7">
        <f t="shared" si="4"/>
        <v>-97.089354773051085</v>
      </c>
      <c r="R34" s="7">
        <f>'Experiment Result'!Q40/1000</f>
        <v>50.16</v>
      </c>
      <c r="S34" s="7">
        <f t="shared" si="5"/>
        <v>-97.945501730103814</v>
      </c>
      <c r="T34" s="21"/>
      <c r="U34" s="22"/>
    </row>
    <row r="35" spans="1:21" x14ac:dyDescent="0.2">
      <c r="A35" s="161"/>
      <c r="B35" s="37">
        <v>4</v>
      </c>
      <c r="C35" s="38">
        <v>2</v>
      </c>
      <c r="D35" s="126">
        <f>'Experiment Result'!D41/1000</f>
        <v>21381.376</v>
      </c>
      <c r="E35" s="67"/>
      <c r="F35" s="105">
        <f>'Experiment Result'!E41/1000</f>
        <v>221360.128</v>
      </c>
      <c r="G35" s="62"/>
      <c r="H35" s="126">
        <f>'Experiment Result'!H41/1000</f>
        <v>3625.2159999999999</v>
      </c>
      <c r="I35" s="77">
        <f t="shared" si="0"/>
        <v>-83.044982698961945</v>
      </c>
      <c r="J35" s="105">
        <f>'Experiment Result'!I41/1000</f>
        <v>27173.887999999999</v>
      </c>
      <c r="K35" s="86">
        <f t="shared" si="1"/>
        <v>-87.724127083988677</v>
      </c>
      <c r="L35" s="126">
        <f>'Experiment Result'!L41/1000</f>
        <v>119.04</v>
      </c>
      <c r="M35" s="77">
        <f t="shared" si="2"/>
        <v>-99.443253792459387</v>
      </c>
      <c r="N35" s="105">
        <f>'Experiment Result'!M41/1000</f>
        <v>1093.1199999999999</v>
      </c>
      <c r="O35" s="86">
        <f t="shared" si="3"/>
        <v>-99.506180263863968</v>
      </c>
      <c r="P35" s="91">
        <f>'Experiment Result'!P41/1000</f>
        <v>98.048000000000002</v>
      </c>
      <c r="Q35" s="77">
        <f t="shared" si="4"/>
        <v>-99.541432693574066</v>
      </c>
      <c r="R35" s="105">
        <f>'Experiment Result'!Q41/1000</f>
        <v>714.49599999999998</v>
      </c>
      <c r="S35" s="77">
        <f t="shared" si="5"/>
        <v>-99.677224617434263</v>
      </c>
      <c r="T35" s="39"/>
      <c r="U35" s="41"/>
    </row>
    <row r="36" spans="1:21" x14ac:dyDescent="0.2">
      <c r="A36" s="161"/>
      <c r="B36" s="17">
        <v>2</v>
      </c>
      <c r="C36" s="4">
        <v>5</v>
      </c>
      <c r="D36" s="36">
        <f>'Experiment Result'!D43/1000</f>
        <v>35.344000000000001</v>
      </c>
      <c r="E36" s="66"/>
      <c r="F36" s="6">
        <f>'Experiment Result'!E43/1000</f>
        <v>416.16</v>
      </c>
      <c r="G36" s="61"/>
      <c r="H36" s="113">
        <f>'Experiment Result'!H43/1000</f>
        <v>6.6680000000000001</v>
      </c>
      <c r="I36" s="7">
        <f t="shared" si="0"/>
        <v>-81.133997283838838</v>
      </c>
      <c r="J36" s="6">
        <f>'Experiment Result'!I43/1000</f>
        <v>160.03200000000001</v>
      </c>
      <c r="K36" s="83">
        <f t="shared" si="1"/>
        <v>-61.545559400230673</v>
      </c>
      <c r="L36" s="36">
        <f>'Experiment Result'!L43/1000</f>
        <v>16.544</v>
      </c>
      <c r="M36" s="7">
        <f t="shared" si="2"/>
        <v>-53.191489361702125</v>
      </c>
      <c r="N36" s="6">
        <f>'Experiment Result'!M43/1000</f>
        <v>416.16</v>
      </c>
      <c r="O36" s="83">
        <f t="shared" si="3"/>
        <v>0</v>
      </c>
      <c r="P36" s="36">
        <f>'Experiment Result'!P43/1000</f>
        <v>10.352</v>
      </c>
      <c r="Q36" s="7">
        <f t="shared" si="4"/>
        <v>-70.71072883657763</v>
      </c>
      <c r="R36" s="6">
        <f>'Experiment Result'!Q43/1000</f>
        <v>258.096</v>
      </c>
      <c r="S36" s="7">
        <f t="shared" si="5"/>
        <v>-37.981545559400232</v>
      </c>
      <c r="T36" s="21"/>
      <c r="U36" s="22"/>
    </row>
    <row r="37" spans="1:21" x14ac:dyDescent="0.2">
      <c r="A37" s="161"/>
      <c r="B37" s="17">
        <v>2</v>
      </c>
      <c r="C37" s="4">
        <v>6</v>
      </c>
      <c r="D37" s="36">
        <f>'Experiment Result'!D44/1000</f>
        <v>51.984000000000002</v>
      </c>
      <c r="E37" s="66"/>
      <c r="F37" s="108">
        <f>'Experiment Result'!E44/1000</f>
        <v>951.52</v>
      </c>
      <c r="G37" s="61"/>
      <c r="H37" s="36">
        <f>'Experiment Result'!H44/1000</f>
        <v>12.875999999999999</v>
      </c>
      <c r="I37" s="7">
        <f t="shared" si="0"/>
        <v>-75.230840258541093</v>
      </c>
      <c r="J37" s="6">
        <f>'Experiment Result'!I44/1000</f>
        <v>360.524</v>
      </c>
      <c r="K37" s="83">
        <f t="shared" si="1"/>
        <v>-62.110728098200774</v>
      </c>
      <c r="L37" s="36">
        <f>'Experiment Result'!L44/1000</f>
        <v>32.624000000000002</v>
      </c>
      <c r="M37" s="7">
        <f t="shared" si="2"/>
        <v>-37.242228377962448</v>
      </c>
      <c r="N37" s="6">
        <f>'Experiment Result'!M44/1000</f>
        <v>951.52</v>
      </c>
      <c r="O37" s="83">
        <f t="shared" si="3"/>
        <v>0</v>
      </c>
      <c r="P37" s="36">
        <f>'Experiment Result'!P44/1000</f>
        <v>20.463999999999999</v>
      </c>
      <c r="Q37" s="7">
        <f t="shared" si="4"/>
        <v>-60.634041243459521</v>
      </c>
      <c r="R37" s="6">
        <f>'Experiment Result'!Q44/1000</f>
        <v>592.38400000000001</v>
      </c>
      <c r="S37" s="7">
        <f t="shared" si="5"/>
        <v>-37.743400033630401</v>
      </c>
      <c r="T37" s="21"/>
      <c r="U37" s="22"/>
    </row>
    <row r="38" spans="1:21" ht="17" thickBot="1" x14ac:dyDescent="0.25">
      <c r="A38" s="162"/>
      <c r="B38" s="18">
        <v>2</v>
      </c>
      <c r="C38" s="12">
        <v>7</v>
      </c>
      <c r="D38" s="92">
        <f>'Experiment Result'!D45/1000</f>
        <v>71.823999999999998</v>
      </c>
      <c r="E38" s="68"/>
      <c r="F38" s="106">
        <f>'Experiment Result'!E45/1000</f>
        <v>1883.7280000000001</v>
      </c>
      <c r="G38" s="63"/>
      <c r="H38" s="92">
        <f>'Experiment Result'!H45/1000</f>
        <v>22.027999999999999</v>
      </c>
      <c r="I38" s="76">
        <f t="shared" si="0"/>
        <v>-69.330585876587207</v>
      </c>
      <c r="J38" s="106">
        <f>'Experiment Result'!I45/1000</f>
        <v>704.79600000000005</v>
      </c>
      <c r="K38" s="85">
        <f t="shared" si="1"/>
        <v>-62.585044125266485</v>
      </c>
      <c r="L38" s="92">
        <f>'Experiment Result'!L45/1000</f>
        <v>56.783999999999999</v>
      </c>
      <c r="M38" s="76">
        <f t="shared" si="2"/>
        <v>-20.940075740699481</v>
      </c>
      <c r="N38" s="106">
        <f>'Experiment Result'!M45/1000</f>
        <v>1883.7280000000001</v>
      </c>
      <c r="O38" s="85">
        <f t="shared" si="3"/>
        <v>0</v>
      </c>
      <c r="P38" s="92">
        <f>'Experiment Result'!P45/1000</f>
        <v>35.695999999999998</v>
      </c>
      <c r="Q38" s="76">
        <f t="shared" si="4"/>
        <v>-50.300735130318564</v>
      </c>
      <c r="R38" s="106">
        <f>'Experiment Result'!Q45/1000</f>
        <v>1176.4639999999999</v>
      </c>
      <c r="S38" s="76">
        <f t="shared" si="5"/>
        <v>-37.54597266696679</v>
      </c>
      <c r="T38" s="21"/>
      <c r="U38" s="22"/>
    </row>
    <row r="39" spans="1:21" x14ac:dyDescent="0.2">
      <c r="A39" s="163" t="s">
        <v>18</v>
      </c>
      <c r="B39" s="17">
        <v>2</v>
      </c>
      <c r="C39" s="4">
        <v>5</v>
      </c>
      <c r="D39" s="113">
        <f>'Experiment Result'!D46/1000</f>
        <v>0.52900000000000003</v>
      </c>
      <c r="E39" s="66"/>
      <c r="F39" s="114">
        <f>'Experiment Result'!E46/1000</f>
        <v>1.702</v>
      </c>
      <c r="G39" s="61"/>
      <c r="H39" s="113">
        <f>'Experiment Result'!H46/1000</f>
        <v>0.252</v>
      </c>
      <c r="I39" s="7">
        <f t="shared" si="0"/>
        <v>-52.362948960302461</v>
      </c>
      <c r="J39" s="114">
        <f>'Experiment Result'!I46/1000</f>
        <v>0.72</v>
      </c>
      <c r="K39" s="83">
        <f t="shared" si="1"/>
        <v>-57.696827262044657</v>
      </c>
      <c r="L39" s="113">
        <f>'Experiment Result'!L46/1000</f>
        <v>0.52900000000000003</v>
      </c>
      <c r="M39" s="7">
        <f t="shared" si="2"/>
        <v>0</v>
      </c>
      <c r="N39" s="114">
        <f>'Experiment Result'!M46/1000</f>
        <v>1.702</v>
      </c>
      <c r="O39" s="83">
        <f t="shared" si="3"/>
        <v>0</v>
      </c>
      <c r="P39" s="113">
        <f>'Experiment Result'!P46/1000</f>
        <v>0.252</v>
      </c>
      <c r="Q39" s="7">
        <f t="shared" si="4"/>
        <v>-52.362948960302461</v>
      </c>
      <c r="R39" s="114">
        <f>'Experiment Result'!Q46/1000</f>
        <v>0.72</v>
      </c>
      <c r="S39" s="7">
        <f t="shared" si="5"/>
        <v>-57.696827262044657</v>
      </c>
      <c r="T39" s="19"/>
      <c r="U39" s="20"/>
    </row>
    <row r="40" spans="1:21" x14ac:dyDescent="0.2">
      <c r="A40" s="163"/>
      <c r="B40" s="17">
        <v>3</v>
      </c>
      <c r="C40" s="4">
        <v>5</v>
      </c>
      <c r="D40" s="36">
        <f>'Experiment Result'!D47/1000</f>
        <v>12.167</v>
      </c>
      <c r="E40" s="66"/>
      <c r="F40" s="7">
        <f>'Experiment Result'!E47/1000</f>
        <v>58.719000000000001</v>
      </c>
      <c r="G40" s="61"/>
      <c r="H40" s="113">
        <f>'Experiment Result'!H47/1000</f>
        <v>3.528</v>
      </c>
      <c r="I40" s="7">
        <f t="shared" si="0"/>
        <v>-71.003534149749314</v>
      </c>
      <c r="J40" s="7">
        <f>'Experiment Result'!I47/1000</f>
        <v>14.868</v>
      </c>
      <c r="K40" s="83">
        <f t="shared" si="1"/>
        <v>-74.679405303223831</v>
      </c>
      <c r="L40" s="36">
        <f>'Experiment Result'!L47/1000</f>
        <v>12.167</v>
      </c>
      <c r="M40" s="7">
        <f t="shared" si="2"/>
        <v>0</v>
      </c>
      <c r="N40" s="7">
        <f>'Experiment Result'!M47/1000</f>
        <v>58.719000000000001</v>
      </c>
      <c r="O40" s="83">
        <f t="shared" si="3"/>
        <v>0</v>
      </c>
      <c r="P40" s="113">
        <f>'Experiment Result'!P47/1000</f>
        <v>3.528</v>
      </c>
      <c r="Q40" s="7">
        <f t="shared" si="4"/>
        <v>-71.003534149749314</v>
      </c>
      <c r="R40" s="7">
        <f>'Experiment Result'!Q47/1000</f>
        <v>14.868</v>
      </c>
      <c r="S40" s="7">
        <f t="shared" si="5"/>
        <v>-74.679405303223831</v>
      </c>
      <c r="T40" s="21"/>
      <c r="U40" s="22"/>
    </row>
    <row r="41" spans="1:21" x14ac:dyDescent="0.2">
      <c r="A41" s="163"/>
      <c r="B41" s="17">
        <v>4</v>
      </c>
      <c r="C41" s="4">
        <v>5</v>
      </c>
      <c r="D41" s="97">
        <f>'Experiment Result'!D48/1000</f>
        <v>279.84100000000001</v>
      </c>
      <c r="E41" s="66"/>
      <c r="F41" s="6">
        <f>'Experiment Result'!E48/1000</f>
        <v>1800.7159999999999</v>
      </c>
      <c r="G41" s="61"/>
      <c r="H41" s="36">
        <f>'Experiment Result'!H48/1000</f>
        <v>49.392000000000003</v>
      </c>
      <c r="I41" s="7">
        <f t="shared" si="0"/>
        <v>-82.34997730854306</v>
      </c>
      <c r="J41" s="6">
        <f>'Experiment Result'!I48/1000</f>
        <v>275.18400000000003</v>
      </c>
      <c r="K41" s="83">
        <f t="shared" si="1"/>
        <v>-84.718078808651669</v>
      </c>
      <c r="L41" s="97">
        <f>'Experiment Result'!L48/1000</f>
        <v>279.84100000000001</v>
      </c>
      <c r="M41" s="7">
        <f t="shared" si="2"/>
        <v>0</v>
      </c>
      <c r="N41" s="6">
        <f>'Experiment Result'!M48/1000</f>
        <v>1800.7159999999999</v>
      </c>
      <c r="O41" s="83">
        <f t="shared" si="3"/>
        <v>0</v>
      </c>
      <c r="P41" s="36">
        <f>'Experiment Result'!P48/1000</f>
        <v>49.392000000000003</v>
      </c>
      <c r="Q41" s="7">
        <f t="shared" si="4"/>
        <v>-82.34997730854306</v>
      </c>
      <c r="R41" s="6">
        <f>'Experiment Result'!Q48/1000</f>
        <v>275.18400000000003</v>
      </c>
      <c r="S41" s="7">
        <f t="shared" si="5"/>
        <v>-84.718078808651669</v>
      </c>
      <c r="T41" s="21"/>
      <c r="U41" s="22"/>
    </row>
    <row r="42" spans="1:21" x14ac:dyDescent="0.2">
      <c r="A42" s="163"/>
      <c r="B42" s="98">
        <v>5</v>
      </c>
      <c r="C42" s="99">
        <v>2</v>
      </c>
      <c r="D42" s="139">
        <f>'Experiment Result'!D49/1000</f>
        <v>161.05099999999999</v>
      </c>
      <c r="E42" s="130"/>
      <c r="F42" s="141">
        <f>'Experiment Result'!E49/1000</f>
        <v>1171.28</v>
      </c>
      <c r="G42" s="132"/>
      <c r="H42" s="129">
        <f>'Experiment Result'!H49/1000</f>
        <v>36.863999999999997</v>
      </c>
      <c r="I42" s="131">
        <f t="shared" si="0"/>
        <v>-77.110356346747295</v>
      </c>
      <c r="J42" s="141">
        <f>'Experiment Result'!I49/1000</f>
        <v>233.47200000000001</v>
      </c>
      <c r="K42" s="133">
        <f t="shared" si="1"/>
        <v>-80.066935318625781</v>
      </c>
      <c r="L42" s="139">
        <f>'Experiment Result'!L49/1000</f>
        <v>161.05099999999999</v>
      </c>
      <c r="M42" s="131">
        <f t="shared" si="2"/>
        <v>0</v>
      </c>
      <c r="N42" s="141">
        <f>'Experiment Result'!M49/1000</f>
        <v>1171.28</v>
      </c>
      <c r="O42" s="133">
        <f t="shared" si="3"/>
        <v>0</v>
      </c>
      <c r="P42" s="129">
        <f>'Experiment Result'!P49/1000</f>
        <v>36.863999999999997</v>
      </c>
      <c r="Q42" s="131">
        <f t="shared" si="4"/>
        <v>-77.110356346747295</v>
      </c>
      <c r="R42" s="141">
        <f>'Experiment Result'!Q49/1000</f>
        <v>233.47200000000001</v>
      </c>
      <c r="S42" s="131">
        <f t="shared" si="5"/>
        <v>-80.066935318625781</v>
      </c>
      <c r="T42" s="100"/>
      <c r="U42" s="102"/>
    </row>
    <row r="43" spans="1:21" x14ac:dyDescent="0.2">
      <c r="A43" s="163"/>
      <c r="B43" s="17">
        <v>5</v>
      </c>
      <c r="C43" s="4">
        <v>3</v>
      </c>
      <c r="D43" s="97">
        <f>'Experiment Result'!D50/1000</f>
        <v>759.375</v>
      </c>
      <c r="E43" s="66"/>
      <c r="F43" s="6">
        <f>'Experiment Result'!E50/1000</f>
        <v>5821.875</v>
      </c>
      <c r="G43" s="61"/>
      <c r="H43" s="97">
        <f>'Experiment Result'!H50/1000</f>
        <v>120</v>
      </c>
      <c r="I43" s="7">
        <f t="shared" si="0"/>
        <v>-84.197530864197532</v>
      </c>
      <c r="J43" s="6">
        <f>'Experiment Result'!I50/1000</f>
        <v>794</v>
      </c>
      <c r="K43" s="83">
        <f t="shared" si="1"/>
        <v>-86.361782071926996</v>
      </c>
      <c r="L43" s="97">
        <f>'Experiment Result'!L50/1000</f>
        <v>759.375</v>
      </c>
      <c r="M43" s="7">
        <f t="shared" si="2"/>
        <v>0</v>
      </c>
      <c r="N43" s="6">
        <f>'Experiment Result'!M50/1000</f>
        <v>5821.875</v>
      </c>
      <c r="O43" s="83">
        <f t="shared" si="3"/>
        <v>0</v>
      </c>
      <c r="P43" s="97">
        <f>'Experiment Result'!P50/1000</f>
        <v>120</v>
      </c>
      <c r="Q43" s="7">
        <f t="shared" si="4"/>
        <v>-84.197530864197532</v>
      </c>
      <c r="R43" s="6">
        <f>'Experiment Result'!Q50/1000</f>
        <v>794</v>
      </c>
      <c r="S43" s="7">
        <f t="shared" si="5"/>
        <v>-86.361782071926996</v>
      </c>
      <c r="T43" s="21"/>
      <c r="U43" s="22"/>
    </row>
    <row r="44" spans="1:21" ht="17" thickBot="1" x14ac:dyDescent="0.25">
      <c r="A44" s="164"/>
      <c r="B44" s="18">
        <v>5</v>
      </c>
      <c r="C44" s="12">
        <v>4</v>
      </c>
      <c r="D44" s="125">
        <f>'Experiment Result'!D51/1000</f>
        <v>2476.0990000000002</v>
      </c>
      <c r="E44" s="68"/>
      <c r="F44" s="106">
        <f>'Experiment Result'!E51/1000</f>
        <v>19548.150000000001</v>
      </c>
      <c r="G44" s="63"/>
      <c r="H44" s="125">
        <f>'Experiment Result'!H51/1000</f>
        <v>311.04000000000002</v>
      </c>
      <c r="I44" s="76">
        <f t="shared" si="0"/>
        <v>-87.438305172773795</v>
      </c>
      <c r="J44" s="106">
        <f>'Experiment Result'!I51/1000</f>
        <v>2115.0720000000001</v>
      </c>
      <c r="K44" s="85">
        <f t="shared" si="1"/>
        <v>-89.180193522149153</v>
      </c>
      <c r="L44" s="125">
        <f>'Experiment Result'!L51/1000</f>
        <v>2476.0990000000002</v>
      </c>
      <c r="M44" s="76">
        <f t="shared" si="2"/>
        <v>0</v>
      </c>
      <c r="N44" s="106">
        <f>'Experiment Result'!M51/1000</f>
        <v>19548.150000000001</v>
      </c>
      <c r="O44" s="85">
        <f t="shared" si="3"/>
        <v>0</v>
      </c>
      <c r="P44" s="125">
        <f>'Experiment Result'!P51/1000</f>
        <v>311.04000000000002</v>
      </c>
      <c r="Q44" s="76">
        <f t="shared" si="4"/>
        <v>-87.438305172773795</v>
      </c>
      <c r="R44" s="106">
        <f>'Experiment Result'!Q51/1000</f>
        <v>2115.0720000000001</v>
      </c>
      <c r="S44" s="76">
        <f t="shared" si="5"/>
        <v>-89.180193522149153</v>
      </c>
      <c r="T44" s="23"/>
      <c r="U44" s="24"/>
    </row>
  </sheetData>
  <mergeCells count="13">
    <mergeCell ref="T1:U1"/>
    <mergeCell ref="P1:S1"/>
    <mergeCell ref="A3:A9"/>
    <mergeCell ref="A39:A44"/>
    <mergeCell ref="A1:C1"/>
    <mergeCell ref="D1:G1"/>
    <mergeCell ref="H1:K1"/>
    <mergeCell ref="L1:O1"/>
    <mergeCell ref="A10:A15"/>
    <mergeCell ref="A16:A21"/>
    <mergeCell ref="A22:A27"/>
    <mergeCell ref="A28:A32"/>
    <mergeCell ref="A33:A3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C718-555B-2148-9DBA-0479C4C057BD}">
  <dimension ref="A1:U44"/>
  <sheetViews>
    <sheetView zoomScale="75" zoomScaleNormal="119" workbookViewId="0">
      <selection activeCell="J45" sqref="J45"/>
    </sheetView>
  </sheetViews>
  <sheetFormatPr baseColWidth="10" defaultRowHeight="16" x14ac:dyDescent="0.2"/>
  <cols>
    <col min="1" max="1" width="16.83203125" bestFit="1" customWidth="1"/>
    <col min="2" max="3" width="4.1640625" bestFit="1" customWidth="1"/>
    <col min="5" max="5" width="7.83203125" customWidth="1"/>
    <col min="7" max="7" width="7.83203125" customWidth="1"/>
    <col min="9" max="9" width="7.83203125" bestFit="1" customWidth="1"/>
    <col min="11" max="11" width="7.83203125" bestFit="1" customWidth="1"/>
    <col min="13" max="13" width="7.83203125" bestFit="1" customWidth="1"/>
    <col min="15" max="15" width="7.83203125" bestFit="1" customWidth="1"/>
    <col min="17" max="17" width="7.83203125" bestFit="1" customWidth="1"/>
    <col min="19" max="19" width="7.83203125" bestFit="1" customWidth="1"/>
  </cols>
  <sheetData>
    <row r="1" spans="1:21" ht="17" thickBot="1" x14ac:dyDescent="0.25">
      <c r="A1" s="168" t="s">
        <v>11</v>
      </c>
      <c r="B1" s="168"/>
      <c r="C1" s="168"/>
      <c r="D1" s="165" t="s">
        <v>0</v>
      </c>
      <c r="E1" s="165"/>
      <c r="F1" s="165"/>
      <c r="G1" s="165"/>
      <c r="H1" s="166" t="s">
        <v>1</v>
      </c>
      <c r="I1" s="166"/>
      <c r="J1" s="166"/>
      <c r="K1" s="166"/>
      <c r="L1" s="165" t="s">
        <v>15</v>
      </c>
      <c r="M1" s="165"/>
      <c r="N1" s="165"/>
      <c r="O1" s="165"/>
      <c r="P1" s="165" t="s">
        <v>16</v>
      </c>
      <c r="Q1" s="165"/>
      <c r="R1" s="165"/>
      <c r="S1" s="165"/>
      <c r="T1" s="169" t="s">
        <v>20</v>
      </c>
      <c r="U1" s="170"/>
    </row>
    <row r="2" spans="1:21" ht="17" thickBot="1" x14ac:dyDescent="0.25">
      <c r="A2" s="3" t="s">
        <v>10</v>
      </c>
      <c r="B2" s="5" t="s">
        <v>6</v>
      </c>
      <c r="C2" s="5" t="s">
        <v>7</v>
      </c>
      <c r="D2" s="31" t="s">
        <v>4</v>
      </c>
      <c r="E2" s="32" t="s">
        <v>19</v>
      </c>
      <c r="F2" s="32" t="s">
        <v>5</v>
      </c>
      <c r="G2" s="32" t="s">
        <v>19</v>
      </c>
      <c r="H2" s="31" t="s">
        <v>4</v>
      </c>
      <c r="I2" s="32" t="s">
        <v>19</v>
      </c>
      <c r="J2" s="32" t="s">
        <v>5</v>
      </c>
      <c r="K2" s="32" t="s">
        <v>19</v>
      </c>
      <c r="L2" s="25" t="s">
        <v>4</v>
      </c>
      <c r="M2" s="32" t="s">
        <v>19</v>
      </c>
      <c r="N2" s="15" t="s">
        <v>5</v>
      </c>
      <c r="O2" s="32" t="s">
        <v>19</v>
      </c>
      <c r="P2" s="25" t="s">
        <v>4</v>
      </c>
      <c r="Q2" s="32" t="s">
        <v>19</v>
      </c>
      <c r="R2" s="15" t="s">
        <v>5</v>
      </c>
      <c r="S2" s="33" t="s">
        <v>19</v>
      </c>
      <c r="T2" s="25" t="s">
        <v>4</v>
      </c>
      <c r="U2" s="26" t="s">
        <v>5</v>
      </c>
    </row>
    <row r="3" spans="1:21" x14ac:dyDescent="0.2">
      <c r="A3" s="163" t="s">
        <v>8</v>
      </c>
      <c r="B3" s="17">
        <v>3</v>
      </c>
      <c r="C3" s="4">
        <v>4</v>
      </c>
      <c r="D3" s="36">
        <f>'Experiment Result'!F4/1000</f>
        <v>49.201000000000001</v>
      </c>
      <c r="E3" s="66"/>
      <c r="F3" s="114">
        <f>'Experiment Result'!G4/1000</f>
        <v>1.321</v>
      </c>
      <c r="G3" s="61"/>
      <c r="H3" s="95">
        <f>'Experiment Result'!J4/1000</f>
        <v>49.612000000000002</v>
      </c>
      <c r="I3" s="71">
        <f t="shared" ref="I3:I44" si="0">-(1-H3/$D3)*100</f>
        <v>0.8353488750228788</v>
      </c>
      <c r="J3" s="119">
        <f>'Experiment Result'!K4/1000</f>
        <v>8.532</v>
      </c>
      <c r="K3" s="79">
        <f t="shared" ref="K3:K44" si="1">-(1-J3/$F3)*100</f>
        <v>545.87433762301293</v>
      </c>
      <c r="L3" s="36">
        <f>'Experiment Result'!N4/1000</f>
        <v>32.869999999999997</v>
      </c>
      <c r="M3" s="7">
        <f t="shared" ref="M3:M44" si="2">-(1-L3/$D3)*100</f>
        <v>-33.192414788317315</v>
      </c>
      <c r="N3" s="114">
        <f>'Experiment Result'!O4/1000</f>
        <v>1.0349999999999999</v>
      </c>
      <c r="O3" s="83">
        <f t="shared" ref="O3:O44" si="3">-(1-N3/$F3)*100</f>
        <v>-21.650264950794849</v>
      </c>
      <c r="P3" s="95">
        <f>'Experiment Result'!R4/1000</f>
        <v>32.792000000000002</v>
      </c>
      <c r="Q3" s="71">
        <f t="shared" ref="Q3:Q44" si="4">-(1-P3/$D3)*100</f>
        <v>-33.350948151460337</v>
      </c>
      <c r="R3" s="114">
        <f>'Experiment Result'!S4/1000</f>
        <v>1.02</v>
      </c>
      <c r="S3" s="79">
        <f t="shared" ref="S3:S44" si="5">-(1-R3/$F3)*100</f>
        <v>-22.78576835730507</v>
      </c>
      <c r="T3" s="21"/>
      <c r="U3" s="22"/>
    </row>
    <row r="4" spans="1:21" x14ac:dyDescent="0.2">
      <c r="A4" s="163"/>
      <c r="B4" s="17">
        <v>4</v>
      </c>
      <c r="C4" s="4">
        <v>4</v>
      </c>
      <c r="D4" s="97">
        <f>'Experiment Result'!F5/1000</f>
        <v>243.584</v>
      </c>
      <c r="E4" s="66"/>
      <c r="F4" s="114">
        <f>'Experiment Result'!G5/1000</f>
        <v>5.9779999999999998</v>
      </c>
      <c r="G4" s="61"/>
      <c r="H4" s="120">
        <f>'Experiment Result'!J5/1000</f>
        <v>259.048</v>
      </c>
      <c r="I4" s="71">
        <f t="shared" si="0"/>
        <v>6.3485286389910689</v>
      </c>
      <c r="J4" s="71">
        <f>'Experiment Result'!K5/1000</f>
        <v>28.521999999999998</v>
      </c>
      <c r="K4" s="79">
        <f t="shared" si="1"/>
        <v>377.11609233857473</v>
      </c>
      <c r="L4" s="36">
        <f>'Experiment Result'!N5/1000</f>
        <v>67.86</v>
      </c>
      <c r="M4" s="7">
        <f t="shared" si="2"/>
        <v>-72.141027325275871</v>
      </c>
      <c r="N4" s="114">
        <f>'Experiment Result'!O5/1000</f>
        <v>1.675</v>
      </c>
      <c r="O4" s="83">
        <f t="shared" si="3"/>
        <v>-71.980595516895278</v>
      </c>
      <c r="P4" s="95">
        <f>'Experiment Result'!R5/1000</f>
        <v>67.195999999999998</v>
      </c>
      <c r="Q4" s="71">
        <f t="shared" si="4"/>
        <v>-72.413623226484503</v>
      </c>
      <c r="R4" s="114">
        <f>'Experiment Result'!S5/1000</f>
        <v>1.675</v>
      </c>
      <c r="S4" s="79">
        <f t="shared" si="5"/>
        <v>-71.980595516895278</v>
      </c>
      <c r="T4" s="21"/>
      <c r="U4" s="22"/>
    </row>
    <row r="5" spans="1:21" x14ac:dyDescent="0.2">
      <c r="A5" s="163"/>
      <c r="B5" s="17">
        <v>5</v>
      </c>
      <c r="C5" s="4">
        <v>4</v>
      </c>
      <c r="D5" s="97">
        <f>'Experiment Result'!F6/1000</f>
        <v>1908.32</v>
      </c>
      <c r="E5" s="66"/>
      <c r="F5" s="7">
        <f>'Experiment Result'!G6/1000</f>
        <v>22.372</v>
      </c>
      <c r="G5" s="61"/>
      <c r="H5" s="120">
        <f>'Experiment Result'!J6/1000</f>
        <v>634.70899999999995</v>
      </c>
      <c r="I5" s="71">
        <f t="shared" si="0"/>
        <v>-66.739907353064481</v>
      </c>
      <c r="J5" s="71">
        <f>'Experiment Result'!K6/1000</f>
        <v>60.832000000000001</v>
      </c>
      <c r="K5" s="79">
        <f t="shared" si="1"/>
        <v>171.91131771857678</v>
      </c>
      <c r="L5" s="97">
        <f>'Experiment Result'!N6/1000</f>
        <v>141.61799999999999</v>
      </c>
      <c r="M5" s="7">
        <f t="shared" si="2"/>
        <v>-92.578917581956915</v>
      </c>
      <c r="N5" s="114">
        <f>'Experiment Result'!O6/1000</f>
        <v>2.5619999999999998</v>
      </c>
      <c r="O5" s="83">
        <f t="shared" si="3"/>
        <v>-88.548185231539421</v>
      </c>
      <c r="P5" s="120">
        <f>'Experiment Result'!R6/1000</f>
        <v>142.316</v>
      </c>
      <c r="Q5" s="71">
        <f t="shared" si="4"/>
        <v>-92.542340907185377</v>
      </c>
      <c r="R5" s="114">
        <f>'Experiment Result'!S6/1000</f>
        <v>2.5339999999999998</v>
      </c>
      <c r="S5" s="79">
        <f t="shared" si="5"/>
        <v>-88.673341677096374</v>
      </c>
      <c r="T5" s="21"/>
      <c r="U5" s="22"/>
    </row>
    <row r="6" spans="1:21" x14ac:dyDescent="0.2">
      <c r="A6" s="163"/>
      <c r="B6" s="37">
        <v>6</v>
      </c>
      <c r="C6" s="38">
        <v>4</v>
      </c>
      <c r="D6" s="126">
        <f>'Experiment Result'!F7/1000</f>
        <v>23983.823</v>
      </c>
      <c r="E6" s="67"/>
      <c r="F6" s="105">
        <f>'Experiment Result'!G7/1000</f>
        <v>1997.6120000000001</v>
      </c>
      <c r="G6" s="62"/>
      <c r="H6" s="128">
        <f>'Experiment Result'!J7/1000</f>
        <v>2325.529</v>
      </c>
      <c r="I6" s="72">
        <f t="shared" si="0"/>
        <v>-90.303760163673658</v>
      </c>
      <c r="J6" s="127">
        <f>'Experiment Result'!K7/1000</f>
        <v>222.7</v>
      </c>
      <c r="K6" s="80">
        <f t="shared" si="1"/>
        <v>-88.851688916566388</v>
      </c>
      <c r="L6" s="126">
        <f>'Experiment Result'!N7/1000</f>
        <v>514.77499999999998</v>
      </c>
      <c r="M6" s="77">
        <f t="shared" si="2"/>
        <v>-97.853657442351874</v>
      </c>
      <c r="N6" s="136">
        <f>'Experiment Result'!O7/1000</f>
        <v>5.4180000000000001</v>
      </c>
      <c r="O6" s="86">
        <f t="shared" si="3"/>
        <v>-99.728776158733524</v>
      </c>
      <c r="P6" s="128">
        <f>'Experiment Result'!R7/1000</f>
        <v>513.20699999999999</v>
      </c>
      <c r="Q6" s="72">
        <f t="shared" si="4"/>
        <v>-97.860195182394406</v>
      </c>
      <c r="R6" s="136">
        <f>'Experiment Result'!S7/1000</f>
        <v>5.532</v>
      </c>
      <c r="S6" s="80">
        <f t="shared" si="5"/>
        <v>-99.723069344797693</v>
      </c>
      <c r="T6" s="21"/>
      <c r="U6" s="22"/>
    </row>
    <row r="7" spans="1:21" x14ac:dyDescent="0.2">
      <c r="A7" s="163"/>
      <c r="B7" s="17">
        <v>5</v>
      </c>
      <c r="C7" s="4">
        <v>5</v>
      </c>
      <c r="D7" s="97">
        <f>'Experiment Result'!F8/1000</f>
        <v>5407.7079999999996</v>
      </c>
      <c r="E7" s="66"/>
      <c r="F7" s="7">
        <f>'Experiment Result'!G8/1000</f>
        <v>87.525000000000006</v>
      </c>
      <c r="G7" s="61"/>
      <c r="H7" s="120">
        <f>'Experiment Result'!J8/1000</f>
        <v>758.86400000000003</v>
      </c>
      <c r="I7" s="71">
        <f t="shared" si="0"/>
        <v>-85.966993779989593</v>
      </c>
      <c r="J7" s="71">
        <f>'Experiment Result'!K8/1000</f>
        <v>71.94</v>
      </c>
      <c r="K7" s="79">
        <f t="shared" si="1"/>
        <v>-17.806341045415607</v>
      </c>
      <c r="L7" s="97">
        <f>'Experiment Result'!N8/1000</f>
        <v>141.20500000000001</v>
      </c>
      <c r="M7" s="7">
        <f t="shared" si="2"/>
        <v>-97.388819810537115</v>
      </c>
      <c r="N7" s="114">
        <f>'Experiment Result'!O8/1000</f>
        <v>2.5609999999999999</v>
      </c>
      <c r="O7" s="83">
        <f t="shared" si="3"/>
        <v>-97.073978863181949</v>
      </c>
      <c r="P7" s="120">
        <f>'Experiment Result'!R8/1000</f>
        <v>142.88</v>
      </c>
      <c r="Q7" s="71">
        <f t="shared" si="4"/>
        <v>-97.357845504971792</v>
      </c>
      <c r="R7" s="114">
        <f>'Experiment Result'!S8/1000</f>
        <v>2.5920000000000001</v>
      </c>
      <c r="S7" s="79">
        <f t="shared" si="5"/>
        <v>-97.038560411311053</v>
      </c>
      <c r="T7" s="100"/>
      <c r="U7" s="102"/>
    </row>
    <row r="8" spans="1:21" x14ac:dyDescent="0.2">
      <c r="A8" s="163"/>
      <c r="B8" s="17">
        <v>5</v>
      </c>
      <c r="C8" s="4">
        <v>6</v>
      </c>
      <c r="D8" s="97">
        <f>'Experiment Result'!F9/1000</f>
        <v>10483.231</v>
      </c>
      <c r="E8" s="66"/>
      <c r="F8" s="6">
        <f>'Experiment Result'!G9/1000</f>
        <v>409.86099999999999</v>
      </c>
      <c r="G8" s="61"/>
      <c r="H8" s="120">
        <f>'Experiment Result'!J9/1000</f>
        <v>937.75900000000001</v>
      </c>
      <c r="I8" s="71">
        <f t="shared" si="0"/>
        <v>-91.054675796040357</v>
      </c>
      <c r="J8" s="71">
        <f>'Experiment Result'!K9/1000</f>
        <v>80.998000000000005</v>
      </c>
      <c r="K8" s="79">
        <f t="shared" si="1"/>
        <v>-80.237690338919776</v>
      </c>
      <c r="L8" s="97">
        <f>'Experiment Result'!N9/1000</f>
        <v>144.298</v>
      </c>
      <c r="M8" s="7">
        <f t="shared" si="2"/>
        <v>-98.623535053267446</v>
      </c>
      <c r="N8" s="114">
        <f>'Experiment Result'!O9/1000</f>
        <v>2.5</v>
      </c>
      <c r="O8" s="83">
        <f t="shared" si="3"/>
        <v>-99.390037110142217</v>
      </c>
      <c r="P8" s="120">
        <f>'Experiment Result'!R9/1000</f>
        <v>143.11500000000001</v>
      </c>
      <c r="Q8" s="71">
        <f t="shared" si="4"/>
        <v>-98.634819742119589</v>
      </c>
      <c r="R8" s="114">
        <f>'Experiment Result'!S9/1000</f>
        <v>2.6019999999999999</v>
      </c>
      <c r="S8" s="79">
        <f t="shared" si="5"/>
        <v>-99.365150624236023</v>
      </c>
      <c r="T8" s="21"/>
      <c r="U8" s="22"/>
    </row>
    <row r="9" spans="1:21" ht="17" thickBot="1" x14ac:dyDescent="0.25">
      <c r="A9" s="163"/>
      <c r="B9" s="17">
        <v>5</v>
      </c>
      <c r="C9" s="4">
        <v>7</v>
      </c>
      <c r="D9" s="97">
        <f>'Experiment Result'!F10/1000</f>
        <v>20997.528999999999</v>
      </c>
      <c r="E9" s="66"/>
      <c r="F9" s="6">
        <f>'Experiment Result'!G10/1000</f>
        <v>1623.047</v>
      </c>
      <c r="G9" s="61"/>
      <c r="H9" s="120">
        <f>'Experiment Result'!J10/1000</f>
        <v>1093.558</v>
      </c>
      <c r="I9" s="71">
        <f t="shared" si="0"/>
        <v>-94.791968140632164</v>
      </c>
      <c r="J9" s="71">
        <f>'Experiment Result'!K10/1000</f>
        <v>91.066999999999993</v>
      </c>
      <c r="K9" s="79">
        <f t="shared" si="1"/>
        <v>-94.389133524783944</v>
      </c>
      <c r="L9" s="97">
        <f>'Experiment Result'!N10/1000</f>
        <v>143.24100000000001</v>
      </c>
      <c r="M9" s="7">
        <f t="shared" si="2"/>
        <v>-99.317819730121585</v>
      </c>
      <c r="N9" s="114">
        <f>'Experiment Result'!O10/1000</f>
        <v>2.4510000000000001</v>
      </c>
      <c r="O9" s="83">
        <f t="shared" si="3"/>
        <v>-99.848987737262078</v>
      </c>
      <c r="P9" s="120">
        <f>'Experiment Result'!R10/1000</f>
        <v>142.506</v>
      </c>
      <c r="Q9" s="71">
        <f t="shared" si="4"/>
        <v>-99.321320142003373</v>
      </c>
      <c r="R9" s="114">
        <f>'Experiment Result'!S10/1000</f>
        <v>2.5790000000000002</v>
      </c>
      <c r="S9" s="79">
        <f t="shared" si="5"/>
        <v>-99.84110133594406</v>
      </c>
      <c r="T9" s="21"/>
      <c r="U9" s="22"/>
    </row>
    <row r="10" spans="1:21" x14ac:dyDescent="0.2">
      <c r="A10" s="161" t="s">
        <v>9</v>
      </c>
      <c r="B10" s="16">
        <v>2</v>
      </c>
      <c r="C10" s="9">
        <v>2</v>
      </c>
      <c r="D10" s="109">
        <f>'Experiment Result'!F14/1000</f>
        <v>256.76400000000001</v>
      </c>
      <c r="E10" s="65"/>
      <c r="F10" s="112">
        <f>'Experiment Result'!G14/1000</f>
        <v>5.742</v>
      </c>
      <c r="G10" s="60"/>
      <c r="H10" s="138">
        <f>'Experiment Result'!J14/1000</f>
        <v>127.16</v>
      </c>
      <c r="I10" s="73">
        <f t="shared" si="0"/>
        <v>-50.47592341605521</v>
      </c>
      <c r="J10" s="73">
        <f>'Experiment Result'!K14/1000</f>
        <v>44.186</v>
      </c>
      <c r="K10" s="81">
        <f t="shared" si="1"/>
        <v>669.52281435040049</v>
      </c>
      <c r="L10" s="109">
        <f>'Experiment Result'!N14/1000</f>
        <v>250.43100000000001</v>
      </c>
      <c r="M10" s="70">
        <f t="shared" si="2"/>
        <v>-2.4664672617656702</v>
      </c>
      <c r="N10" s="112">
        <f>'Experiment Result'!O14/1000</f>
        <v>4.3410000000000002</v>
      </c>
      <c r="O10" s="78">
        <f t="shared" si="3"/>
        <v>-24.399164054336463</v>
      </c>
      <c r="P10" s="94">
        <f>'Experiment Result'!R14/1000</f>
        <v>84.454999999999998</v>
      </c>
      <c r="Q10" s="73">
        <f t="shared" si="4"/>
        <v>-67.107927902665494</v>
      </c>
      <c r="R10" s="112">
        <f>'Experiment Result'!S14/1000</f>
        <v>3.9329999999999998</v>
      </c>
      <c r="S10" s="81">
        <f t="shared" si="5"/>
        <v>-31.504702194357371</v>
      </c>
      <c r="T10" s="21"/>
      <c r="U10" s="22"/>
    </row>
    <row r="11" spans="1:21" x14ac:dyDescent="0.2">
      <c r="A11" s="161"/>
      <c r="B11" s="17">
        <v>3</v>
      </c>
      <c r="C11" s="4">
        <v>2</v>
      </c>
      <c r="D11" s="97">
        <f>'Experiment Result'!F15/1000</f>
        <v>4710.201</v>
      </c>
      <c r="E11" s="66"/>
      <c r="F11" s="7">
        <f>'Experiment Result'!G15/1000</f>
        <v>32.381999999999998</v>
      </c>
      <c r="G11" s="61"/>
      <c r="H11" s="120">
        <f>'Experiment Result'!J15/1000</f>
        <v>1372.1379999999999</v>
      </c>
      <c r="I11" s="71">
        <f t="shared" si="0"/>
        <v>-70.868801564943837</v>
      </c>
      <c r="J11" s="122">
        <f>'Experiment Result'!K15/1000</f>
        <v>109.36799999999999</v>
      </c>
      <c r="K11" s="79">
        <f t="shared" si="1"/>
        <v>237.74319066147859</v>
      </c>
      <c r="L11" s="97">
        <f>'Experiment Result'!N15/1000</f>
        <v>4638.41</v>
      </c>
      <c r="M11" s="7">
        <f t="shared" si="2"/>
        <v>-1.5241600093074625</v>
      </c>
      <c r="N11" s="7">
        <f>'Experiment Result'!O15/1000</f>
        <v>27.709</v>
      </c>
      <c r="O11" s="83">
        <f t="shared" si="3"/>
        <v>-14.430856648755475</v>
      </c>
      <c r="P11" s="120">
        <f>'Experiment Result'!R15/1000</f>
        <v>955.495</v>
      </c>
      <c r="Q11" s="71">
        <f t="shared" si="4"/>
        <v>-79.714347646735234</v>
      </c>
      <c r="R11" s="7">
        <f>'Experiment Result'!S15/1000</f>
        <v>18.082000000000001</v>
      </c>
      <c r="S11" s="79">
        <f t="shared" si="5"/>
        <v>-44.160335989129763</v>
      </c>
      <c r="T11" s="21"/>
      <c r="U11" s="22"/>
    </row>
    <row r="12" spans="1:21" x14ac:dyDescent="0.2">
      <c r="A12" s="161"/>
      <c r="B12" s="45">
        <v>4</v>
      </c>
      <c r="C12" s="46">
        <v>2</v>
      </c>
      <c r="D12" s="124">
        <f>'Experiment Result'!F16/1000</f>
        <v>36156.199000000001</v>
      </c>
      <c r="E12" s="69"/>
      <c r="F12" s="107">
        <f>'Experiment Result'!G16/1000</f>
        <v>362.04599999999999</v>
      </c>
      <c r="G12" s="64"/>
      <c r="H12" s="121">
        <f>'Experiment Result'!J16/1000</f>
        <v>7850.1289999999999</v>
      </c>
      <c r="I12" s="74">
        <f t="shared" si="0"/>
        <v>-78.288290204398976</v>
      </c>
      <c r="J12" s="123">
        <f>'Experiment Result'!K16/1000</f>
        <v>598.94600000000003</v>
      </c>
      <c r="K12" s="82">
        <f t="shared" si="1"/>
        <v>65.433674173999989</v>
      </c>
      <c r="L12" s="124">
        <f>'Experiment Result'!N16/1000</f>
        <v>35985.847999999998</v>
      </c>
      <c r="M12" s="75">
        <f t="shared" si="2"/>
        <v>-0.47115295498844079</v>
      </c>
      <c r="N12" s="107">
        <f>'Experiment Result'!O16/1000</f>
        <v>318.755</v>
      </c>
      <c r="O12" s="84">
        <f t="shared" si="3"/>
        <v>-11.957320340509215</v>
      </c>
      <c r="P12" s="121">
        <f>'Experiment Result'!R16/1000</f>
        <v>6388.28</v>
      </c>
      <c r="Q12" s="74">
        <f t="shared" si="4"/>
        <v>-82.331439209082788</v>
      </c>
      <c r="R12" s="107">
        <f>'Experiment Result'!S16/1000</f>
        <v>198.089</v>
      </c>
      <c r="S12" s="82">
        <f t="shared" si="5"/>
        <v>-45.286234345911843</v>
      </c>
      <c r="T12" s="39"/>
      <c r="U12" s="41"/>
    </row>
    <row r="13" spans="1:21" x14ac:dyDescent="0.2">
      <c r="A13" s="161"/>
      <c r="B13" s="17">
        <v>2</v>
      </c>
      <c r="C13" s="4">
        <v>10</v>
      </c>
      <c r="D13" s="97">
        <f>'Experiment Result'!F17/1000</f>
        <v>3245.7579999999998</v>
      </c>
      <c r="E13" s="66"/>
      <c r="F13" s="7">
        <f>'Experiment Result'!G17/1000</f>
        <v>31.727</v>
      </c>
      <c r="G13" s="61"/>
      <c r="H13" s="120">
        <f>'Experiment Result'!J17/1000</f>
        <v>1278.3679999999999</v>
      </c>
      <c r="I13" s="71">
        <f t="shared" si="0"/>
        <v>-60.614192432091365</v>
      </c>
      <c r="J13" s="122">
        <f>'Experiment Result'!K17/1000</f>
        <v>240.36099999999999</v>
      </c>
      <c r="K13" s="79">
        <f t="shared" si="1"/>
        <v>657.591325999937</v>
      </c>
      <c r="L13" s="97">
        <f>'Experiment Result'!N17/1000</f>
        <v>3017.518</v>
      </c>
      <c r="M13" s="7">
        <f t="shared" si="2"/>
        <v>-7.0319475450726703</v>
      </c>
      <c r="N13" s="7">
        <f>'Experiment Result'!O17/1000</f>
        <v>19.166</v>
      </c>
      <c r="O13" s="83">
        <f t="shared" si="3"/>
        <v>-39.590884735398866</v>
      </c>
      <c r="P13" s="120">
        <f>'Experiment Result'!R17/1000</f>
        <v>460.851</v>
      </c>
      <c r="Q13" s="71">
        <f t="shared" si="4"/>
        <v>-85.80143682923989</v>
      </c>
      <c r="R13" s="114">
        <f>'Experiment Result'!S17/1000</f>
        <v>9.8970000000000002</v>
      </c>
      <c r="S13" s="79">
        <f t="shared" si="5"/>
        <v>-68.805749046553416</v>
      </c>
      <c r="T13" s="21"/>
      <c r="U13" s="22"/>
    </row>
    <row r="14" spans="1:21" x14ac:dyDescent="0.2">
      <c r="A14" s="161"/>
      <c r="B14" s="17">
        <v>2</v>
      </c>
      <c r="C14" s="4">
        <v>20</v>
      </c>
      <c r="D14" s="97">
        <f>'Experiment Result'!F18/1000</f>
        <v>16756.276999999998</v>
      </c>
      <c r="E14" s="66"/>
      <c r="F14" s="6">
        <f>'Experiment Result'!G18/1000</f>
        <v>260.73500000000001</v>
      </c>
      <c r="G14" s="61"/>
      <c r="H14" s="120">
        <f>'Experiment Result'!J18/1000</f>
        <v>7147.7640000000001</v>
      </c>
      <c r="I14" s="71">
        <f t="shared" si="0"/>
        <v>-57.342767728177321</v>
      </c>
      <c r="J14" s="122">
        <f>'Experiment Result'!K18/1000</f>
        <v>1275.951</v>
      </c>
      <c r="K14" s="79">
        <f t="shared" si="1"/>
        <v>389.36698180144589</v>
      </c>
      <c r="L14" s="97">
        <f>'Experiment Result'!N18/1000</f>
        <v>13244.84</v>
      </c>
      <c r="M14" s="7">
        <f t="shared" si="2"/>
        <v>-20.955949821073016</v>
      </c>
      <c r="N14" s="7">
        <f>'Experiment Result'!O18/1000</f>
        <v>73.813999999999993</v>
      </c>
      <c r="O14" s="83">
        <f t="shared" si="3"/>
        <v>-71.690030107196961</v>
      </c>
      <c r="P14" s="120">
        <f>'Experiment Result'!R18/1000</f>
        <v>1505.1969999999999</v>
      </c>
      <c r="Q14" s="71">
        <f t="shared" si="4"/>
        <v>-91.017115556158444</v>
      </c>
      <c r="R14" s="7">
        <f>'Experiment Result'!S18/1000</f>
        <v>23.518999999999998</v>
      </c>
      <c r="S14" s="79">
        <f t="shared" si="5"/>
        <v>-90.979730377586449</v>
      </c>
      <c r="T14" s="21"/>
      <c r="U14" s="22"/>
    </row>
    <row r="15" spans="1:21" ht="17" thickBot="1" x14ac:dyDescent="0.25">
      <c r="A15" s="161"/>
      <c r="B15" s="17">
        <v>2</v>
      </c>
      <c r="C15" s="4">
        <v>30</v>
      </c>
      <c r="D15" s="97">
        <f>'Experiment Result'!F19/1000</f>
        <v>84530.343999999997</v>
      </c>
      <c r="E15" s="66"/>
      <c r="F15" s="6">
        <f>'Experiment Result'!G19/1000</f>
        <v>2237.288</v>
      </c>
      <c r="G15" s="61"/>
      <c r="H15" s="120">
        <f>'Experiment Result'!J19/1000</f>
        <v>22091.569</v>
      </c>
      <c r="I15" s="71">
        <f t="shared" si="0"/>
        <v>-73.865516269518565</v>
      </c>
      <c r="J15" s="122">
        <f>'Experiment Result'!K19/1000</f>
        <v>6024.2259999999997</v>
      </c>
      <c r="K15" s="79">
        <f t="shared" si="1"/>
        <v>169.26466328876745</v>
      </c>
      <c r="L15" s="97">
        <f>'Experiment Result'!N19/1000</f>
        <v>33712.059000000001</v>
      </c>
      <c r="M15" s="7">
        <f t="shared" si="2"/>
        <v>-60.11839369777082</v>
      </c>
      <c r="N15" s="6">
        <f>'Experiment Result'!O19/1000</f>
        <v>209.68</v>
      </c>
      <c r="O15" s="83">
        <f t="shared" si="3"/>
        <v>-90.627938825935686</v>
      </c>
      <c r="P15" s="120">
        <f>'Experiment Result'!R19/1000</f>
        <v>3292.31</v>
      </c>
      <c r="Q15" s="71">
        <f t="shared" si="4"/>
        <v>-96.105173782328393</v>
      </c>
      <c r="R15" s="7">
        <f>'Experiment Result'!S19/1000</f>
        <v>60.069000000000003</v>
      </c>
      <c r="S15" s="79">
        <f t="shared" si="5"/>
        <v>-97.315097564551365</v>
      </c>
      <c r="T15" s="21"/>
      <c r="U15" s="22"/>
    </row>
    <row r="16" spans="1:21" x14ac:dyDescent="0.2">
      <c r="A16" s="167" t="s">
        <v>12</v>
      </c>
      <c r="B16" s="16">
        <v>3</v>
      </c>
      <c r="C16" s="9">
        <v>5</v>
      </c>
      <c r="D16" s="93">
        <v>33.113999999999997</v>
      </c>
      <c r="E16" s="65"/>
      <c r="F16" s="112">
        <v>1.0549999999999999</v>
      </c>
      <c r="G16" s="60"/>
      <c r="H16" s="93">
        <v>39.960999999999999</v>
      </c>
      <c r="I16" s="70">
        <v>20.677055022045067</v>
      </c>
      <c r="J16" s="112">
        <v>8.1199999999999992</v>
      </c>
      <c r="K16" s="78">
        <v>669.66824644549763</v>
      </c>
      <c r="L16" s="93">
        <v>30.363</v>
      </c>
      <c r="M16" s="70">
        <v>-8.3076644319623032</v>
      </c>
      <c r="N16" s="112">
        <v>0.90900000000000003</v>
      </c>
      <c r="O16" s="78">
        <v>-13.838862559241694</v>
      </c>
      <c r="P16" s="93">
        <v>30.366</v>
      </c>
      <c r="Q16" s="70">
        <v>-8.2986048197137059</v>
      </c>
      <c r="R16" s="112">
        <v>0.90200000000000002</v>
      </c>
      <c r="S16" s="87">
        <v>-14.502369668246439</v>
      </c>
      <c r="T16" s="19"/>
      <c r="U16" s="20"/>
    </row>
    <row r="17" spans="1:21" x14ac:dyDescent="0.2">
      <c r="A17" s="163"/>
      <c r="B17" s="17">
        <v>4</v>
      </c>
      <c r="C17" s="4">
        <v>5</v>
      </c>
      <c r="D17" s="36">
        <v>59.87</v>
      </c>
      <c r="E17" s="66"/>
      <c r="F17" s="114">
        <v>1.7290000000000001</v>
      </c>
      <c r="G17" s="61"/>
      <c r="H17" s="36">
        <v>252.25399999999999</v>
      </c>
      <c r="I17" s="7">
        <v>321.33622849507265</v>
      </c>
      <c r="J17" s="114">
        <v>48.100999999999999</v>
      </c>
      <c r="K17" s="83">
        <v>2682.0127241179871</v>
      </c>
      <c r="L17" s="36">
        <v>54.332999999999998</v>
      </c>
      <c r="M17" s="7">
        <v>-9.248371471521633</v>
      </c>
      <c r="N17" s="114">
        <v>1.4379999999999999</v>
      </c>
      <c r="O17" s="83">
        <v>-16.830537883169473</v>
      </c>
      <c r="P17" s="36">
        <v>54.030999999999999</v>
      </c>
      <c r="Q17" s="7">
        <v>-9.7527977284115543</v>
      </c>
      <c r="R17" s="114">
        <v>1.4650000000000001</v>
      </c>
      <c r="S17" s="57">
        <v>-15.268941584731055</v>
      </c>
      <c r="T17" s="21"/>
      <c r="U17" s="22"/>
    </row>
    <row r="18" spans="1:21" x14ac:dyDescent="0.2">
      <c r="A18" s="163"/>
      <c r="B18" s="45">
        <v>5</v>
      </c>
      <c r="C18" s="46">
        <v>5</v>
      </c>
      <c r="D18" s="124">
        <f>'Experiment Result'!F23/1000</f>
        <v>225.13800000000001</v>
      </c>
      <c r="E18" s="69"/>
      <c r="F18" s="137">
        <f>'Experiment Result'!G23/1000</f>
        <v>4.3109999999999999</v>
      </c>
      <c r="G18" s="64"/>
      <c r="H18" s="124">
        <f>'Experiment Result'!J23/1000</f>
        <v>2030.163</v>
      </c>
      <c r="I18" s="75">
        <f t="shared" si="0"/>
        <v>801.74159848626175</v>
      </c>
      <c r="J18" s="107">
        <f>'Experiment Result'!K23/1000</f>
        <v>251.18299999999999</v>
      </c>
      <c r="K18" s="84">
        <f t="shared" si="1"/>
        <v>5726.5599628856417</v>
      </c>
      <c r="L18" s="124">
        <f>'Experiment Result'!N23/1000</f>
        <v>198.286</v>
      </c>
      <c r="M18" s="75">
        <f t="shared" si="2"/>
        <v>-11.926907052563319</v>
      </c>
      <c r="N18" s="137">
        <f>'Experiment Result'!O23/1000</f>
        <v>3.1640000000000001</v>
      </c>
      <c r="O18" s="84">
        <f t="shared" si="3"/>
        <v>-26.606355833913241</v>
      </c>
      <c r="P18" s="124">
        <f>'Experiment Result'!R23/1000</f>
        <v>201.15799999999999</v>
      </c>
      <c r="Q18" s="75">
        <f t="shared" si="4"/>
        <v>-10.651245014169097</v>
      </c>
      <c r="R18" s="137">
        <f>'Experiment Result'!S23/1000</f>
        <v>3.2130000000000001</v>
      </c>
      <c r="S18" s="88">
        <f t="shared" si="5"/>
        <v>-25.469728601252605</v>
      </c>
      <c r="T18" s="21"/>
      <c r="U18" s="22"/>
    </row>
    <row r="19" spans="1:21" x14ac:dyDescent="0.2">
      <c r="A19" s="163"/>
      <c r="B19" s="17">
        <v>2</v>
      </c>
      <c r="C19" s="4">
        <v>2</v>
      </c>
      <c r="D19" s="36">
        <f>'Experiment Result'!F24/1000</f>
        <v>28.988</v>
      </c>
      <c r="E19" s="66"/>
      <c r="F19" s="114">
        <f>'Experiment Result'!G24/1000</f>
        <v>0.41899999999999998</v>
      </c>
      <c r="G19" s="61"/>
      <c r="H19" s="36">
        <f>'Experiment Result'!J24/1000</f>
        <v>27.294</v>
      </c>
      <c r="I19" s="7">
        <f>-(1-H19/$D19)*100</f>
        <v>-5.8437974334207272</v>
      </c>
      <c r="J19" s="114">
        <f>'Experiment Result'!K24/1000</f>
        <v>1.367</v>
      </c>
      <c r="K19" s="83">
        <f t="shared" si="1"/>
        <v>226.25298329355607</v>
      </c>
      <c r="L19" s="36">
        <f>'Experiment Result'!N24/1000</f>
        <v>27.355</v>
      </c>
      <c r="M19" s="7">
        <f t="shared" si="2"/>
        <v>-5.6333655305643715</v>
      </c>
      <c r="N19" s="114">
        <f>'Experiment Result'!O24/1000</f>
        <v>0.39700000000000002</v>
      </c>
      <c r="O19" s="83">
        <f t="shared" si="3"/>
        <v>-5.2505966587112045</v>
      </c>
      <c r="P19" s="36">
        <f>'Experiment Result'!R24/1000</f>
        <v>26.998000000000001</v>
      </c>
      <c r="Q19" s="7">
        <f t="shared" si="4"/>
        <v>-6.864909617772863</v>
      </c>
      <c r="R19" s="114">
        <f>'Experiment Result'!S24/1000</f>
        <v>0.39800000000000002</v>
      </c>
      <c r="S19" s="57">
        <f t="shared" si="5"/>
        <v>-5.0119331742243372</v>
      </c>
      <c r="T19" s="100"/>
      <c r="U19" s="102"/>
    </row>
    <row r="20" spans="1:21" x14ac:dyDescent="0.2">
      <c r="A20" s="163"/>
      <c r="B20" s="17">
        <v>2</v>
      </c>
      <c r="C20" s="4">
        <v>3</v>
      </c>
      <c r="D20" s="36">
        <f>'Experiment Result'!F25/1000</f>
        <v>29.122</v>
      </c>
      <c r="E20" s="66"/>
      <c r="F20" s="114">
        <f>'Experiment Result'!G25/1000</f>
        <v>0.50900000000000001</v>
      </c>
      <c r="G20" s="61"/>
      <c r="H20" s="36">
        <f>'Experiment Result'!J25/1000</f>
        <v>27.515999999999998</v>
      </c>
      <c r="I20" s="7">
        <f t="shared" si="0"/>
        <v>-5.514731131103634</v>
      </c>
      <c r="J20" s="114">
        <f>'Experiment Result'!K25/1000</f>
        <v>1.833</v>
      </c>
      <c r="K20" s="83">
        <f t="shared" si="1"/>
        <v>260.11787819253436</v>
      </c>
      <c r="L20" s="36">
        <f>'Experiment Result'!N25/1000</f>
        <v>27.13</v>
      </c>
      <c r="M20" s="7">
        <f t="shared" si="2"/>
        <v>-6.8401895474211933</v>
      </c>
      <c r="N20" s="114">
        <f>'Experiment Result'!O25/1000</f>
        <v>0.45700000000000002</v>
      </c>
      <c r="O20" s="83">
        <f t="shared" si="3"/>
        <v>-10.216110019646363</v>
      </c>
      <c r="P20" s="36">
        <f>'Experiment Result'!R25/1000</f>
        <v>27.082999999999998</v>
      </c>
      <c r="Q20" s="7">
        <f t="shared" si="4"/>
        <v>-7.0015795618432852</v>
      </c>
      <c r="R20" s="114">
        <f>'Experiment Result'!S25/1000</f>
        <v>0.46899999999999997</v>
      </c>
      <c r="S20" s="57">
        <f t="shared" si="5"/>
        <v>-7.8585461689587461</v>
      </c>
      <c r="T20" s="21"/>
      <c r="U20" s="22"/>
    </row>
    <row r="21" spans="1:21" ht="17" thickBot="1" x14ac:dyDescent="0.25">
      <c r="A21" s="164"/>
      <c r="B21" s="18">
        <v>2</v>
      </c>
      <c r="C21" s="12">
        <v>4</v>
      </c>
      <c r="D21" s="92">
        <f>'Experiment Result'!F26/1000</f>
        <v>29.788</v>
      </c>
      <c r="E21" s="68"/>
      <c r="F21" s="116">
        <f>'Experiment Result'!G26/1000</f>
        <v>0.60399999999999998</v>
      </c>
      <c r="G21" s="63"/>
      <c r="H21" s="92">
        <f>'Experiment Result'!J26/1000</f>
        <v>28.861999999999998</v>
      </c>
      <c r="I21" s="76">
        <f t="shared" si="0"/>
        <v>-3.1086343494024504</v>
      </c>
      <c r="J21" s="116">
        <f>'Experiment Result'!K26/1000</f>
        <v>2.4279999999999999</v>
      </c>
      <c r="K21" s="85">
        <f t="shared" si="1"/>
        <v>301.98675496688747</v>
      </c>
      <c r="L21" s="92">
        <f>'Experiment Result'!N26/1000</f>
        <v>27.59</v>
      </c>
      <c r="M21" s="76">
        <f t="shared" si="2"/>
        <v>-7.3788102591647693</v>
      </c>
      <c r="N21" s="116">
        <f>'Experiment Result'!O26/1000</f>
        <v>0.53</v>
      </c>
      <c r="O21" s="85">
        <f t="shared" si="3"/>
        <v>-12.251655629139069</v>
      </c>
      <c r="P21" s="92">
        <f>'Experiment Result'!R26/1000</f>
        <v>27.579000000000001</v>
      </c>
      <c r="Q21" s="76">
        <f t="shared" si="4"/>
        <v>-7.4157378810259189</v>
      </c>
      <c r="R21" s="116">
        <f>'Experiment Result'!S26/1000</f>
        <v>0.53600000000000003</v>
      </c>
      <c r="S21" s="89">
        <f t="shared" si="5"/>
        <v>-11.258278145695355</v>
      </c>
      <c r="T21" s="23"/>
      <c r="U21" s="24"/>
    </row>
    <row r="22" spans="1:21" x14ac:dyDescent="0.2">
      <c r="A22" s="161" t="s">
        <v>13</v>
      </c>
      <c r="B22" s="17">
        <v>2</v>
      </c>
      <c r="C22" s="4">
        <v>5</v>
      </c>
      <c r="D22" s="36">
        <f>'Experiment Result'!F27/1000</f>
        <v>29.681999999999999</v>
      </c>
      <c r="E22" s="66"/>
      <c r="F22" s="114">
        <f>'Experiment Result'!G27/1000</f>
        <v>0.33</v>
      </c>
      <c r="G22" s="61"/>
      <c r="H22" s="36">
        <f>'Experiment Result'!J27/1000</f>
        <v>29.158000000000001</v>
      </c>
      <c r="I22" s="7">
        <f t="shared" si="0"/>
        <v>-1.7653796913954523</v>
      </c>
      <c r="J22" s="114">
        <f>'Experiment Result'!K27/1000</f>
        <v>0.61599999999999999</v>
      </c>
      <c r="K22" s="83">
        <f t="shared" si="1"/>
        <v>86.666666666666643</v>
      </c>
      <c r="L22" s="36">
        <f>'Experiment Result'!N27/1000</f>
        <v>29.166</v>
      </c>
      <c r="M22" s="7">
        <f t="shared" si="2"/>
        <v>-1.7384273296947583</v>
      </c>
      <c r="N22" s="114">
        <f>'Experiment Result'!O27/1000</f>
        <v>0.30499999999999999</v>
      </c>
      <c r="O22" s="83">
        <f t="shared" si="3"/>
        <v>-7.5757575757575797</v>
      </c>
      <c r="P22" s="36">
        <f>'Experiment Result'!R27/1000</f>
        <v>29.164999999999999</v>
      </c>
      <c r="Q22" s="7">
        <f t="shared" si="4"/>
        <v>-1.7417963749073451</v>
      </c>
      <c r="R22" s="114">
        <f>'Experiment Result'!S27/1000</f>
        <v>0.30399999999999999</v>
      </c>
      <c r="S22" s="83">
        <f t="shared" si="5"/>
        <v>-7.8787878787878851</v>
      </c>
      <c r="T22" s="21"/>
      <c r="U22" s="22"/>
    </row>
    <row r="23" spans="1:21" x14ac:dyDescent="0.2">
      <c r="A23" s="161"/>
      <c r="B23" s="17">
        <v>3</v>
      </c>
      <c r="C23" s="4">
        <v>5</v>
      </c>
      <c r="D23" s="36">
        <f>'Experiment Result'!F28/1000</f>
        <v>39.960999999999999</v>
      </c>
      <c r="E23" s="66"/>
      <c r="F23" s="114">
        <f>'Experiment Result'!G28/1000</f>
        <v>0.66500000000000004</v>
      </c>
      <c r="G23" s="61"/>
      <c r="H23" s="36">
        <f>'Experiment Result'!J28/1000</f>
        <v>45.061</v>
      </c>
      <c r="I23" s="7">
        <f t="shared" si="0"/>
        <v>12.76244338229775</v>
      </c>
      <c r="J23" s="114">
        <f>'Experiment Result'!K28/1000</f>
        <v>1.52</v>
      </c>
      <c r="K23" s="83">
        <f t="shared" si="1"/>
        <v>128.57142857142856</v>
      </c>
      <c r="L23" s="36">
        <f>'Experiment Result'!N28/1000</f>
        <v>39.192</v>
      </c>
      <c r="M23" s="7">
        <f t="shared" si="2"/>
        <v>-1.9243762668601838</v>
      </c>
      <c r="N23" s="114">
        <f>'Experiment Result'!O28/1000</f>
        <v>0.63300000000000001</v>
      </c>
      <c r="O23" s="83">
        <f t="shared" si="3"/>
        <v>-4.8120300751879785</v>
      </c>
      <c r="P23" s="36">
        <f>'Experiment Result'!R28/1000</f>
        <v>39.234999999999999</v>
      </c>
      <c r="Q23" s="7">
        <f t="shared" si="4"/>
        <v>-1.8167713520682693</v>
      </c>
      <c r="R23" s="114">
        <f>'Experiment Result'!S28/1000</f>
        <v>0.626</v>
      </c>
      <c r="S23" s="83">
        <f t="shared" si="5"/>
        <v>-5.8646616541353396</v>
      </c>
      <c r="T23" s="21"/>
      <c r="U23" s="22"/>
    </row>
    <row r="24" spans="1:21" x14ac:dyDescent="0.2">
      <c r="A24" s="161"/>
      <c r="B24" s="37">
        <v>4</v>
      </c>
      <c r="C24" s="38">
        <v>5</v>
      </c>
      <c r="D24" s="126">
        <f>'Experiment Result'!F29/1000</f>
        <v>221.03399999999999</v>
      </c>
      <c r="E24" s="67"/>
      <c r="F24" s="136">
        <f>'Experiment Result'!G29/1000</f>
        <v>2.6920000000000002</v>
      </c>
      <c r="G24" s="62"/>
      <c r="H24" s="126">
        <f>'Experiment Result'!J29/1000</f>
        <v>264.69499999999999</v>
      </c>
      <c r="I24" s="77">
        <f t="shared" si="0"/>
        <v>19.753069663490685</v>
      </c>
      <c r="J24" s="136">
        <f>'Experiment Result'!K29/1000</f>
        <v>9.3439999999999994</v>
      </c>
      <c r="K24" s="86">
        <f t="shared" si="1"/>
        <v>247.10252600297173</v>
      </c>
      <c r="L24" s="126">
        <f>'Experiment Result'!N29/1000</f>
        <v>215.47800000000001</v>
      </c>
      <c r="M24" s="77">
        <f t="shared" si="2"/>
        <v>-2.5136404354081154</v>
      </c>
      <c r="N24" s="136">
        <f>'Experiment Result'!O29/1000</f>
        <v>2.617</v>
      </c>
      <c r="O24" s="86">
        <f t="shared" si="3"/>
        <v>-2.7860326894502241</v>
      </c>
      <c r="P24" s="126">
        <f>'Experiment Result'!R29/1000</f>
        <v>215.22200000000001</v>
      </c>
      <c r="Q24" s="77">
        <f t="shared" si="4"/>
        <v>-2.6294597211288684</v>
      </c>
      <c r="R24" s="136">
        <f>'Experiment Result'!S29/1000</f>
        <v>2.6459999999999999</v>
      </c>
      <c r="S24" s="86">
        <f t="shared" si="5"/>
        <v>-1.7087667161961417</v>
      </c>
      <c r="T24" s="39"/>
      <c r="U24" s="41"/>
    </row>
    <row r="25" spans="1:21" x14ac:dyDescent="0.2">
      <c r="A25" s="161"/>
      <c r="B25" s="17">
        <v>5</v>
      </c>
      <c r="C25" s="4">
        <v>3</v>
      </c>
      <c r="D25" s="97">
        <f>'Experiment Result'!F31/1000</f>
        <v>320.18400000000003</v>
      </c>
      <c r="E25" s="66"/>
      <c r="F25" s="114">
        <f>'Experiment Result'!G31/1000</f>
        <v>3.7269999999999999</v>
      </c>
      <c r="G25" s="61"/>
      <c r="H25" s="97">
        <f>'Experiment Result'!J31/1000</f>
        <v>422.82600000000002</v>
      </c>
      <c r="I25" s="7">
        <f t="shared" si="0"/>
        <v>32.057192114534146</v>
      </c>
      <c r="J25" s="7">
        <f>'Experiment Result'!K31/1000</f>
        <v>12.773</v>
      </c>
      <c r="K25" s="83">
        <f t="shared" si="1"/>
        <v>242.71532063321706</v>
      </c>
      <c r="L25" s="97">
        <f>'Experiment Result'!N31/1000</f>
        <v>312.8</v>
      </c>
      <c r="M25" s="7">
        <f t="shared" si="2"/>
        <v>-2.3061739499787626</v>
      </c>
      <c r="N25" s="114">
        <f>'Experiment Result'!O31/1000</f>
        <v>3.5710000000000002</v>
      </c>
      <c r="O25" s="83">
        <f t="shared" si="3"/>
        <v>-4.1856721223504039</v>
      </c>
      <c r="P25" s="97">
        <f>'Experiment Result'!R31/1000</f>
        <v>311.94600000000003</v>
      </c>
      <c r="Q25" s="7">
        <f t="shared" si="4"/>
        <v>-2.5728955850386037</v>
      </c>
      <c r="R25" s="114">
        <f>'Experiment Result'!S31/1000</f>
        <v>3.5659999999999998</v>
      </c>
      <c r="S25" s="83">
        <f t="shared" si="5"/>
        <v>-4.3198282801180543</v>
      </c>
      <c r="T25" s="21"/>
      <c r="U25" s="22"/>
    </row>
    <row r="26" spans="1:21" x14ac:dyDescent="0.2">
      <c r="A26" s="161"/>
      <c r="B26" s="17">
        <v>5</v>
      </c>
      <c r="C26" s="4">
        <v>4</v>
      </c>
      <c r="D26" s="97">
        <f>'Experiment Result'!F32/1000</f>
        <v>1032.2840000000001</v>
      </c>
      <c r="E26" s="66"/>
      <c r="F26" s="7">
        <f>'Experiment Result'!G32/1000</f>
        <v>12.622999999999999</v>
      </c>
      <c r="G26" s="61"/>
      <c r="H26" s="97">
        <f>'Experiment Result'!J32/1000</f>
        <v>1369.3510000000001</v>
      </c>
      <c r="I26" s="7">
        <f t="shared" si="0"/>
        <v>32.652545229801099</v>
      </c>
      <c r="J26" s="7">
        <f>'Experiment Result'!K32/1000</f>
        <v>40.905999999999999</v>
      </c>
      <c r="K26" s="83">
        <f>-(1-J26/$F26)*100</f>
        <v>224.05925691198604</v>
      </c>
      <c r="L26" s="97">
        <f>'Experiment Result'!N32/1000</f>
        <v>1004.826</v>
      </c>
      <c r="M26" s="7">
        <f t="shared" si="2"/>
        <v>-2.6599269193361641</v>
      </c>
      <c r="N26" s="7">
        <f>'Experiment Result'!O32/1000</f>
        <v>12.079000000000001</v>
      </c>
      <c r="O26" s="83">
        <f t="shared" si="3"/>
        <v>-4.3095935989859724</v>
      </c>
      <c r="P26" s="97">
        <f>'Experiment Result'!R32/1000</f>
        <v>1004.159</v>
      </c>
      <c r="Q26" s="7">
        <f t="shared" si="4"/>
        <v>-2.7245409209093685</v>
      </c>
      <c r="R26" s="7">
        <f>'Experiment Result'!S32/1000</f>
        <v>12.042999999999999</v>
      </c>
      <c r="S26" s="83">
        <f t="shared" si="5"/>
        <v>-4.5947872930365179</v>
      </c>
      <c r="T26" s="21"/>
      <c r="U26" s="22"/>
    </row>
    <row r="27" spans="1:21" ht="17" thickBot="1" x14ac:dyDescent="0.25">
      <c r="A27" s="161"/>
      <c r="B27" s="17">
        <v>5</v>
      </c>
      <c r="C27" s="4">
        <v>5</v>
      </c>
      <c r="D27" s="97">
        <f>'Experiment Result'!F33/1000</f>
        <v>2697.07</v>
      </c>
      <c r="E27" s="66"/>
      <c r="F27" s="7">
        <f>'Experiment Result'!G33/1000</f>
        <v>39.576999999999998</v>
      </c>
      <c r="G27" s="61"/>
      <c r="H27" s="97">
        <f>'Experiment Result'!J33/1000</f>
        <v>3627.4989999999998</v>
      </c>
      <c r="I27" s="7">
        <f t="shared" si="0"/>
        <v>34.497769802044417</v>
      </c>
      <c r="J27" s="6">
        <f>'Experiment Result'!K33/1000</f>
        <v>135.25800000000001</v>
      </c>
      <c r="K27" s="83">
        <f t="shared" si="1"/>
        <v>241.75910250903306</v>
      </c>
      <c r="L27" s="97">
        <f>'Experiment Result'!N33/1000</f>
        <v>2617.2220000000002</v>
      </c>
      <c r="M27" s="7">
        <f t="shared" si="2"/>
        <v>-2.9605460740729783</v>
      </c>
      <c r="N27" s="7">
        <f>'Experiment Result'!O33/1000</f>
        <v>37.713000000000001</v>
      </c>
      <c r="O27" s="83">
        <f t="shared" si="3"/>
        <v>-4.7098062005710322</v>
      </c>
      <c r="P27" s="97">
        <f>'Experiment Result'!R33/1000</f>
        <v>2617.415</v>
      </c>
      <c r="Q27" s="7">
        <f t="shared" si="4"/>
        <v>-2.9533901604333668</v>
      </c>
      <c r="R27" s="7">
        <f>'Experiment Result'!S33/1000</f>
        <v>37.615000000000002</v>
      </c>
      <c r="S27" s="83">
        <f t="shared" si="5"/>
        <v>-4.9574247669100675</v>
      </c>
      <c r="T27" s="21"/>
      <c r="U27" s="22"/>
    </row>
    <row r="28" spans="1:21" x14ac:dyDescent="0.2">
      <c r="A28" s="167" t="s">
        <v>14</v>
      </c>
      <c r="B28" s="16">
        <v>2</v>
      </c>
      <c r="C28" s="9">
        <v>2</v>
      </c>
      <c r="D28" s="93">
        <f>'Experiment Result'!F34/1000</f>
        <v>51.542000000000002</v>
      </c>
      <c r="E28" s="65"/>
      <c r="F28" s="112">
        <f>'Experiment Result'!G34/1000</f>
        <v>0.77100000000000002</v>
      </c>
      <c r="G28" s="60"/>
      <c r="H28" s="93">
        <f>'Experiment Result'!J34/1000</f>
        <v>49.063000000000002</v>
      </c>
      <c r="I28" s="70">
        <f t="shared" si="0"/>
        <v>-4.8096697838655889</v>
      </c>
      <c r="J28" s="112">
        <f>'Experiment Result'!K34/1000</f>
        <v>3.6659999999999999</v>
      </c>
      <c r="K28" s="78">
        <f t="shared" si="1"/>
        <v>375.48638132295719</v>
      </c>
      <c r="L28" s="93">
        <f>'Experiment Result'!N34/1000</f>
        <v>40.002000000000002</v>
      </c>
      <c r="M28" s="70">
        <f t="shared" si="2"/>
        <v>-22.389507586046332</v>
      </c>
      <c r="N28" s="112">
        <f>'Experiment Result'!O34/1000</f>
        <v>0.71699999999999997</v>
      </c>
      <c r="O28" s="78">
        <f t="shared" si="3"/>
        <v>-7.0038910505836665</v>
      </c>
      <c r="P28" s="93">
        <f>'Experiment Result'!R34/1000</f>
        <v>40</v>
      </c>
      <c r="Q28" s="70">
        <f t="shared" si="4"/>
        <v>-22.393387916650497</v>
      </c>
      <c r="R28" s="112">
        <f>'Experiment Result'!S34/1000</f>
        <v>0.71699999999999997</v>
      </c>
      <c r="S28" s="87">
        <f t="shared" si="5"/>
        <v>-7.0038910505836665</v>
      </c>
      <c r="T28" s="19"/>
      <c r="U28" s="20"/>
    </row>
    <row r="29" spans="1:21" x14ac:dyDescent="0.2">
      <c r="A29" s="163"/>
      <c r="B29" s="17">
        <v>3</v>
      </c>
      <c r="C29" s="4">
        <v>2</v>
      </c>
      <c r="D29" s="97">
        <f>'Experiment Result'!F35/1000</f>
        <v>521.399</v>
      </c>
      <c r="E29" s="66"/>
      <c r="F29" s="114">
        <f>'Experiment Result'!G35/1000</f>
        <v>5.0919999999999996</v>
      </c>
      <c r="G29" s="61"/>
      <c r="H29" s="97">
        <f>'Experiment Result'!J35/1000</f>
        <v>1199.184</v>
      </c>
      <c r="I29" s="7">
        <f t="shared" si="0"/>
        <v>129.993536619748</v>
      </c>
      <c r="J29" s="7">
        <f>'Experiment Result'!K35/1000</f>
        <v>52.524000000000001</v>
      </c>
      <c r="K29" s="83">
        <f t="shared" si="1"/>
        <v>931.50039277297731</v>
      </c>
      <c r="L29" s="97">
        <f>'Experiment Result'!N35/1000</f>
        <v>466.02499999999998</v>
      </c>
      <c r="M29" s="7">
        <f t="shared" si="2"/>
        <v>-10.620273533320933</v>
      </c>
      <c r="N29" s="114">
        <f>'Experiment Result'!O35/1000</f>
        <v>3.8650000000000002</v>
      </c>
      <c r="O29" s="83">
        <f t="shared" si="3"/>
        <v>-24.096622152395909</v>
      </c>
      <c r="P29" s="97">
        <f>'Experiment Result'!R35/1000</f>
        <v>467.00900000000001</v>
      </c>
      <c r="Q29" s="7">
        <f t="shared" si="4"/>
        <v>-10.431550501631182</v>
      </c>
      <c r="R29" s="114">
        <f>'Experiment Result'!S35/1000</f>
        <v>3.7770000000000001</v>
      </c>
      <c r="S29" s="57">
        <f>-(1-R29/$F29)*100</f>
        <v>-25.824823252160243</v>
      </c>
      <c r="T29" s="21"/>
      <c r="U29" s="22"/>
    </row>
    <row r="30" spans="1:21" x14ac:dyDescent="0.2">
      <c r="A30" s="163"/>
      <c r="B30" s="98">
        <v>2</v>
      </c>
      <c r="C30" s="99">
        <v>3</v>
      </c>
      <c r="D30" s="129">
        <f>'Experiment Result'!F36/1000</f>
        <v>99.168999999999997</v>
      </c>
      <c r="E30" s="130"/>
      <c r="F30" s="135">
        <f>'Experiment Result'!G36/1000</f>
        <v>1.665</v>
      </c>
      <c r="G30" s="132"/>
      <c r="H30" s="139">
        <f>'Experiment Result'!J36/1000</f>
        <v>138.19800000000001</v>
      </c>
      <c r="I30" s="131">
        <f t="shared" si="0"/>
        <v>39.356048765239152</v>
      </c>
      <c r="J30" s="131">
        <f>'Experiment Result'!K36/1000</f>
        <v>15.053000000000001</v>
      </c>
      <c r="K30" s="133">
        <f t="shared" si="1"/>
        <v>804.08408408408411</v>
      </c>
      <c r="L30" s="129">
        <f>'Experiment Result'!N36/1000</f>
        <v>93.509</v>
      </c>
      <c r="M30" s="131">
        <f t="shared" si="2"/>
        <v>-5.7074287327693156</v>
      </c>
      <c r="N30" s="135">
        <f>'Experiment Result'!O36/1000</f>
        <v>1.488</v>
      </c>
      <c r="O30" s="133">
        <f t="shared" si="3"/>
        <v>-10.630630630630634</v>
      </c>
      <c r="P30" s="129">
        <f>'Experiment Result'!R36/1000</f>
        <v>93.088999999999999</v>
      </c>
      <c r="Q30" s="131">
        <f t="shared" si="4"/>
        <v>-6.1309481793705656</v>
      </c>
      <c r="R30" s="135">
        <f>'Experiment Result'!S36/1000</f>
        <v>1.4430000000000001</v>
      </c>
      <c r="S30" s="134">
        <f t="shared" si="5"/>
        <v>-13.33333333333333</v>
      </c>
      <c r="T30" s="100"/>
      <c r="U30" s="102"/>
    </row>
    <row r="31" spans="1:21" x14ac:dyDescent="0.2">
      <c r="A31" s="163"/>
      <c r="B31" s="17">
        <v>2</v>
      </c>
      <c r="C31" s="4">
        <v>4</v>
      </c>
      <c r="D31" s="97">
        <f>'Experiment Result'!F37/1000</f>
        <v>254.75</v>
      </c>
      <c r="E31" s="66"/>
      <c r="F31" s="114">
        <f>'Experiment Result'!G37/1000</f>
        <v>3</v>
      </c>
      <c r="G31" s="61"/>
      <c r="H31" s="97">
        <f>'Experiment Result'!J37/1000</f>
        <v>385.99200000000002</v>
      </c>
      <c r="I31" s="7">
        <f t="shared" si="0"/>
        <v>51.517958783120712</v>
      </c>
      <c r="J31" s="7">
        <f>'Experiment Result'!K37/1000</f>
        <v>42.722999999999999</v>
      </c>
      <c r="K31" s="83">
        <f t="shared" si="1"/>
        <v>1324.1</v>
      </c>
      <c r="L31" s="97">
        <f>'Experiment Result'!N37/1000</f>
        <v>237.38900000000001</v>
      </c>
      <c r="M31" s="7">
        <f t="shared" si="2"/>
        <v>-6.8149165848871434</v>
      </c>
      <c r="N31" s="114">
        <f>'Experiment Result'!O37/1000</f>
        <v>2.52</v>
      </c>
      <c r="O31" s="83">
        <f t="shared" si="3"/>
        <v>-16.000000000000004</v>
      </c>
      <c r="P31" s="97">
        <f>'Experiment Result'!R37/1000</f>
        <v>238.85400000000001</v>
      </c>
      <c r="Q31" s="7">
        <f t="shared" si="4"/>
        <v>-6.2398429833169677</v>
      </c>
      <c r="R31" s="114">
        <f>'Experiment Result'!S37/1000</f>
        <v>2.5139999999999998</v>
      </c>
      <c r="S31" s="57">
        <f t="shared" si="5"/>
        <v>-16.200000000000003</v>
      </c>
      <c r="T31" s="21"/>
      <c r="U31" s="22"/>
    </row>
    <row r="32" spans="1:21" ht="17" thickBot="1" x14ac:dyDescent="0.25">
      <c r="A32" s="164"/>
      <c r="B32" s="18">
        <v>2</v>
      </c>
      <c r="C32" s="12">
        <v>5</v>
      </c>
      <c r="D32" s="125">
        <f>'Experiment Result'!F38/1000</f>
        <v>586.19000000000005</v>
      </c>
      <c r="E32" s="68"/>
      <c r="F32" s="116">
        <f>'Experiment Result'!G38/1000</f>
        <v>5.8419999999999996</v>
      </c>
      <c r="G32" s="63"/>
      <c r="H32" s="125">
        <f>'Experiment Result'!J38/1000</f>
        <v>910.42499999999995</v>
      </c>
      <c r="I32" s="76">
        <f t="shared" si="0"/>
        <v>55.312270765451444</v>
      </c>
      <c r="J32" s="106">
        <f>'Experiment Result'!K38/1000</f>
        <v>104.178</v>
      </c>
      <c r="K32" s="85">
        <f t="shared" si="1"/>
        <v>1683.2591578226636</v>
      </c>
      <c r="L32" s="125">
        <f>'Experiment Result'!N38/1000</f>
        <v>542.93299999999999</v>
      </c>
      <c r="M32" s="76">
        <f t="shared" si="2"/>
        <v>-7.3793479929715744</v>
      </c>
      <c r="N32" s="116">
        <f>'Experiment Result'!O38/1000</f>
        <v>4.8540000000000001</v>
      </c>
      <c r="O32" s="85">
        <f t="shared" si="3"/>
        <v>-16.912016432728517</v>
      </c>
      <c r="P32" s="125">
        <f>'Experiment Result'!R38/1000</f>
        <v>543.92700000000002</v>
      </c>
      <c r="Q32" s="76">
        <f t="shared" si="4"/>
        <v>-7.2097783994950486</v>
      </c>
      <c r="R32" s="116">
        <f>'Experiment Result'!S38/1000</f>
        <v>4.8460000000000001</v>
      </c>
      <c r="S32" s="89">
        <f t="shared" si="5"/>
        <v>-17.048955837042101</v>
      </c>
      <c r="T32" s="23"/>
      <c r="U32" s="24"/>
    </row>
    <row r="33" spans="1:21" x14ac:dyDescent="0.2">
      <c r="A33" s="160" t="s">
        <v>17</v>
      </c>
      <c r="B33" s="16">
        <v>2</v>
      </c>
      <c r="C33" s="9">
        <v>2</v>
      </c>
      <c r="D33" s="93">
        <f>'Experiment Result'!F39/1000</f>
        <v>35.542000000000002</v>
      </c>
      <c r="E33" s="65"/>
      <c r="F33" s="112">
        <f>'Experiment Result'!G39/1000</f>
        <v>1.038</v>
      </c>
      <c r="G33" s="60"/>
      <c r="H33" s="93">
        <f>'Experiment Result'!J39/1000</f>
        <v>34.241999999999997</v>
      </c>
      <c r="I33" s="70">
        <f t="shared" si="0"/>
        <v>-3.6576444769568561</v>
      </c>
      <c r="J33" s="112">
        <f>'Experiment Result'!K39/1000</f>
        <v>4.1130000000000004</v>
      </c>
      <c r="K33" s="78">
        <f t="shared" si="1"/>
        <v>296.242774566474</v>
      </c>
      <c r="L33" s="93">
        <f>'Experiment Result'!N39/1000</f>
        <v>32.267000000000003</v>
      </c>
      <c r="M33" s="70">
        <f t="shared" si="2"/>
        <v>-9.2144505092566433</v>
      </c>
      <c r="N33" s="112">
        <f>'Experiment Result'!O39/1000</f>
        <v>0.86299999999999999</v>
      </c>
      <c r="O33" s="78">
        <f t="shared" si="3"/>
        <v>-16.859344894026982</v>
      </c>
      <c r="P33" s="93">
        <f>'Experiment Result'!R39/1000</f>
        <v>30.51</v>
      </c>
      <c r="Q33" s="70">
        <f t="shared" si="4"/>
        <v>-14.157897698497557</v>
      </c>
      <c r="R33" s="112">
        <f>'Experiment Result'!S39/1000</f>
        <v>0.876</v>
      </c>
      <c r="S33" s="87">
        <f t="shared" si="5"/>
        <v>-15.606936416184968</v>
      </c>
      <c r="T33" s="21"/>
      <c r="U33" s="22"/>
    </row>
    <row r="34" spans="1:21" x14ac:dyDescent="0.2">
      <c r="A34" s="161"/>
      <c r="B34" s="17">
        <v>3</v>
      </c>
      <c r="C34" s="4">
        <v>2</v>
      </c>
      <c r="D34" s="97">
        <f>'Experiment Result'!F40/1000</f>
        <v>357.19299999999998</v>
      </c>
      <c r="E34" s="66"/>
      <c r="F34" s="114">
        <f>'Experiment Result'!G40/1000</f>
        <v>6.9850000000000003</v>
      </c>
      <c r="G34" s="61"/>
      <c r="H34" s="97">
        <f>'Experiment Result'!J40/1000</f>
        <v>666.11</v>
      </c>
      <c r="I34" s="7">
        <f t="shared" si="0"/>
        <v>86.484617559694627</v>
      </c>
      <c r="J34" s="7">
        <f>'Experiment Result'!K40/1000</f>
        <v>36.075000000000003</v>
      </c>
      <c r="K34" s="83">
        <f t="shared" si="1"/>
        <v>416.46385110952042</v>
      </c>
      <c r="L34" s="97">
        <f>'Experiment Result'!N40/1000</f>
        <v>168.37200000000001</v>
      </c>
      <c r="M34" s="7">
        <f t="shared" si="2"/>
        <v>-52.862458110881228</v>
      </c>
      <c r="N34" s="114">
        <f>'Experiment Result'!O40/1000</f>
        <v>2.145</v>
      </c>
      <c r="O34" s="83">
        <f t="shared" si="3"/>
        <v>-69.29133858267717</v>
      </c>
      <c r="P34" s="97">
        <f>'Experiment Result'!R40/1000</f>
        <v>115.878</v>
      </c>
      <c r="Q34" s="7">
        <f t="shared" si="4"/>
        <v>-67.558714756448197</v>
      </c>
      <c r="R34" s="114">
        <f>'Experiment Result'!S40/1000</f>
        <v>2.1949999999999998</v>
      </c>
      <c r="S34" s="57">
        <f t="shared" si="5"/>
        <v>-68.575518969219758</v>
      </c>
      <c r="T34" s="21"/>
      <c r="U34" s="22"/>
    </row>
    <row r="35" spans="1:21" x14ac:dyDescent="0.2">
      <c r="A35" s="161"/>
      <c r="B35" s="37">
        <v>4</v>
      </c>
      <c r="C35" s="38">
        <v>2</v>
      </c>
      <c r="D35" s="126">
        <f>'Experiment Result'!F41/1000</f>
        <v>25210.282999999999</v>
      </c>
      <c r="E35" s="67"/>
      <c r="F35" s="105">
        <f>'Experiment Result'!G41/1000</f>
        <v>5346.8450000000003</v>
      </c>
      <c r="G35" s="62"/>
      <c r="H35" s="126">
        <f>'Experiment Result'!J41/1000</f>
        <v>52109.792000000001</v>
      </c>
      <c r="I35" s="77">
        <f t="shared" si="0"/>
        <v>106.70054358374318</v>
      </c>
      <c r="J35" s="105">
        <f>'Experiment Result'!K41/1000</f>
        <v>13252.446</v>
      </c>
      <c r="K35" s="86">
        <f t="shared" si="1"/>
        <v>147.85543624324248</v>
      </c>
      <c r="L35" s="126">
        <f>'Experiment Result'!N41/1000</f>
        <v>1679.8050000000001</v>
      </c>
      <c r="M35" s="77">
        <f t="shared" si="2"/>
        <v>-93.336826087989564</v>
      </c>
      <c r="N35" s="77">
        <f>'Experiment Result'!O41/1000</f>
        <v>13.987</v>
      </c>
      <c r="O35" s="86">
        <f t="shared" si="3"/>
        <v>-99.738406480831216</v>
      </c>
      <c r="P35" s="126">
        <f>'Experiment Result'!R41/1000</f>
        <v>1135.24</v>
      </c>
      <c r="Q35" s="77">
        <f t="shared" si="4"/>
        <v>-95.496916873166398</v>
      </c>
      <c r="R35" s="136">
        <f>'Experiment Result'!S41/1000</f>
        <v>9.7780000000000005</v>
      </c>
      <c r="S35" s="90">
        <f t="shared" si="5"/>
        <v>-99.817125800355171</v>
      </c>
      <c r="T35" s="39"/>
      <c r="U35" s="41"/>
    </row>
    <row r="36" spans="1:21" x14ac:dyDescent="0.2">
      <c r="A36" s="161"/>
      <c r="B36" s="17">
        <v>2</v>
      </c>
      <c r="C36" s="4">
        <v>5</v>
      </c>
      <c r="D36" s="97">
        <f>'Experiment Result'!F43/1000</f>
        <v>664.05499999999995</v>
      </c>
      <c r="E36" s="66"/>
      <c r="F36" s="114">
        <f>'Experiment Result'!G43/1000</f>
        <v>5.5140000000000002</v>
      </c>
      <c r="G36" s="61"/>
      <c r="H36" s="97">
        <f>'Experiment Result'!J43/1000</f>
        <v>650.82100000000003</v>
      </c>
      <c r="I36" s="7">
        <f t="shared" si="0"/>
        <v>-1.992907214010875</v>
      </c>
      <c r="J36" s="7">
        <f>'Experiment Result'!K43/1000</f>
        <v>34.865000000000002</v>
      </c>
      <c r="K36" s="83">
        <f t="shared" si="1"/>
        <v>532.29960101559664</v>
      </c>
      <c r="L36" s="97">
        <f>'Experiment Result'!N43/1000</f>
        <v>649.51</v>
      </c>
      <c r="M36" s="7">
        <f t="shared" si="2"/>
        <v>-2.1903306202046502</v>
      </c>
      <c r="N36" s="114">
        <f>'Experiment Result'!O43/1000</f>
        <v>4.9109999999999996</v>
      </c>
      <c r="O36" s="83">
        <f t="shared" si="3"/>
        <v>-10.935799782372158</v>
      </c>
      <c r="P36" s="97">
        <f>'Experiment Result'!R43/1000</f>
        <v>427.53399999999999</v>
      </c>
      <c r="Q36" s="7">
        <f t="shared" si="4"/>
        <v>-35.617682270293869</v>
      </c>
      <c r="R36" s="114">
        <f>'Experiment Result'!S43/1000</f>
        <v>3.9540000000000002</v>
      </c>
      <c r="S36" s="57">
        <f t="shared" si="5"/>
        <v>-28.291621327529924</v>
      </c>
      <c r="T36" s="21"/>
      <c r="U36" s="22"/>
    </row>
    <row r="37" spans="1:21" x14ac:dyDescent="0.2">
      <c r="A37" s="161"/>
      <c r="B37" s="17">
        <v>2</v>
      </c>
      <c r="C37" s="4">
        <v>6</v>
      </c>
      <c r="D37" s="97">
        <f>'Experiment Result'!F44/1000</f>
        <v>1435.086</v>
      </c>
      <c r="E37" s="66"/>
      <c r="F37" s="96">
        <f>'Experiment Result'!G44/1000</f>
        <v>10.446999999999999</v>
      </c>
      <c r="G37" s="61"/>
      <c r="H37" s="97">
        <f>'Experiment Result'!J44/1000</f>
        <v>1405.9839999999999</v>
      </c>
      <c r="I37" s="7">
        <f t="shared" si="0"/>
        <v>-2.0278924050544767</v>
      </c>
      <c r="J37" s="7">
        <f>'Experiment Result'!K44/1000</f>
        <v>68.914000000000001</v>
      </c>
      <c r="K37" s="83">
        <f t="shared" si="1"/>
        <v>559.65348903991583</v>
      </c>
      <c r="L37" s="97">
        <f>'Experiment Result'!N44/1000</f>
        <v>1405.9829999999999</v>
      </c>
      <c r="M37" s="7">
        <f t="shared" si="2"/>
        <v>-2.0279620872895476</v>
      </c>
      <c r="N37" s="114">
        <f>'Experiment Result'!O44/1000</f>
        <v>9.5909999999999993</v>
      </c>
      <c r="O37" s="83">
        <f t="shared" si="3"/>
        <v>-8.1937398296161525</v>
      </c>
      <c r="P37" s="97">
        <f>'Experiment Result'!R44/1000</f>
        <v>929.52599999999995</v>
      </c>
      <c r="Q37" s="7">
        <f t="shared" si="4"/>
        <v>-35.22855076281143</v>
      </c>
      <c r="R37" s="140">
        <f>'Experiment Result'!S44/1000</f>
        <v>7.26</v>
      </c>
      <c r="S37" s="57">
        <f t="shared" si="5"/>
        <v>-30.506365463769502</v>
      </c>
      <c r="T37" s="21"/>
      <c r="U37" s="22"/>
    </row>
    <row r="38" spans="1:21" ht="17" thickBot="1" x14ac:dyDescent="0.25">
      <c r="A38" s="162"/>
      <c r="B38" s="18">
        <v>2</v>
      </c>
      <c r="C38" s="12">
        <v>7</v>
      </c>
      <c r="D38" s="125">
        <f>'Experiment Result'!F45/1000</f>
        <v>2792.8240000000001</v>
      </c>
      <c r="E38" s="68"/>
      <c r="F38" s="76">
        <f>'Experiment Result'!G45/1000</f>
        <v>18.434000000000001</v>
      </c>
      <c r="G38" s="63"/>
      <c r="H38" s="125">
        <f>'Experiment Result'!J45/1000</f>
        <v>2744.5619999999999</v>
      </c>
      <c r="I38" s="76">
        <f t="shared" si="0"/>
        <v>-1.728071657934771</v>
      </c>
      <c r="J38" s="106">
        <f>'Experiment Result'!K45/1000</f>
        <v>124.45699999999999</v>
      </c>
      <c r="K38" s="85">
        <f t="shared" si="1"/>
        <v>575.14918086145167</v>
      </c>
      <c r="L38" s="125">
        <f>'Experiment Result'!N45/1000</f>
        <v>2762.1179999999999</v>
      </c>
      <c r="M38" s="76">
        <f t="shared" si="2"/>
        <v>-1.099460617640069</v>
      </c>
      <c r="N38" s="76">
        <f>'Experiment Result'!O45/1000</f>
        <v>18.077000000000002</v>
      </c>
      <c r="O38" s="85">
        <f t="shared" si="3"/>
        <v>-1.9366388195725226</v>
      </c>
      <c r="P38" s="125">
        <f>'Experiment Result'!R45/1000</f>
        <v>1823.84</v>
      </c>
      <c r="Q38" s="76">
        <f t="shared" si="4"/>
        <v>-34.695491015545564</v>
      </c>
      <c r="R38" s="76">
        <f>'Experiment Result'!S45/1000</f>
        <v>12.67</v>
      </c>
      <c r="S38" s="89">
        <f t="shared" si="5"/>
        <v>-31.268308560269077</v>
      </c>
      <c r="T38" s="21"/>
      <c r="U38" s="22"/>
    </row>
    <row r="39" spans="1:21" x14ac:dyDescent="0.2">
      <c r="A39" s="163" t="s">
        <v>18</v>
      </c>
      <c r="B39" s="17">
        <v>2</v>
      </c>
      <c r="C39" s="4">
        <v>5</v>
      </c>
      <c r="D39" s="36">
        <f>'Experiment Result'!F46/1000</f>
        <v>30.379000000000001</v>
      </c>
      <c r="E39" s="66"/>
      <c r="F39" s="114">
        <f>'Experiment Result'!G46/1000</f>
        <v>0.46700000000000003</v>
      </c>
      <c r="G39" s="61"/>
      <c r="H39" s="36">
        <f>'Experiment Result'!J46/1000</f>
        <v>28.452999999999999</v>
      </c>
      <c r="I39" s="7">
        <f t="shared" si="0"/>
        <v>-6.3399058560189676</v>
      </c>
      <c r="J39" s="114">
        <f>'Experiment Result'!K46/1000</f>
        <v>0.92200000000000004</v>
      </c>
      <c r="K39" s="83">
        <f t="shared" si="1"/>
        <v>97.430406852248396</v>
      </c>
      <c r="L39" s="36">
        <f>'Experiment Result'!N46/1000</f>
        <v>29.835999999999999</v>
      </c>
      <c r="M39" s="7">
        <f t="shared" si="2"/>
        <v>-1.7874189407156349</v>
      </c>
      <c r="N39" s="114">
        <f>'Experiment Result'!O46/1000</f>
        <v>0.42299999999999999</v>
      </c>
      <c r="O39" s="83">
        <f t="shared" si="3"/>
        <v>-9.4218415417558923</v>
      </c>
      <c r="P39" s="36">
        <f>'Experiment Result'!R46/1000</f>
        <v>28.297000000000001</v>
      </c>
      <c r="Q39" s="7">
        <f t="shared" si="4"/>
        <v>-6.8534184798709656</v>
      </c>
      <c r="R39" s="114">
        <f>'Experiment Result'!S46/1000</f>
        <v>0.42099999999999999</v>
      </c>
      <c r="S39" s="57">
        <f t="shared" si="5"/>
        <v>-9.8501070663811632</v>
      </c>
      <c r="T39" s="19"/>
      <c r="U39" s="20"/>
    </row>
    <row r="40" spans="1:21" x14ac:dyDescent="0.2">
      <c r="A40" s="163"/>
      <c r="B40" s="17">
        <v>3</v>
      </c>
      <c r="C40" s="4">
        <v>5</v>
      </c>
      <c r="D40" s="97">
        <f>'Experiment Result'!F47/1000</f>
        <v>150</v>
      </c>
      <c r="E40" s="66"/>
      <c r="F40" s="114">
        <f>'Experiment Result'!G47/1000</f>
        <v>2.0859999999999999</v>
      </c>
      <c r="G40" s="61"/>
      <c r="H40" s="36">
        <f>'Experiment Result'!J47/1000</f>
        <v>61.046999999999997</v>
      </c>
      <c r="I40" s="7">
        <f t="shared" si="0"/>
        <v>-59.302000000000007</v>
      </c>
      <c r="J40" s="114">
        <f>'Experiment Result'!K47/1000</f>
        <v>1.8380000000000001</v>
      </c>
      <c r="K40" s="83">
        <f t="shared" si="1"/>
        <v>-11.888782358581008</v>
      </c>
      <c r="L40" s="97">
        <f>'Experiment Result'!N47/1000</f>
        <v>145.25200000000001</v>
      </c>
      <c r="M40" s="7">
        <f t="shared" si="2"/>
        <v>-3.1653333333333311</v>
      </c>
      <c r="N40" s="114">
        <f>'Experiment Result'!O47/1000</f>
        <v>1.7849999999999999</v>
      </c>
      <c r="O40" s="83">
        <f t="shared" si="3"/>
        <v>-14.429530201342278</v>
      </c>
      <c r="P40" s="36">
        <f>'Experiment Result'!R47/1000</f>
        <v>61.615000000000002</v>
      </c>
      <c r="Q40" s="7">
        <f t="shared" si="4"/>
        <v>-58.923333333333325</v>
      </c>
      <c r="R40" s="114">
        <f>'Experiment Result'!S47/1000</f>
        <v>1.161</v>
      </c>
      <c r="S40" s="57">
        <f t="shared" si="5"/>
        <v>-44.343240651965473</v>
      </c>
      <c r="T40" s="21"/>
      <c r="U40" s="22"/>
    </row>
    <row r="41" spans="1:21" x14ac:dyDescent="0.2">
      <c r="A41" s="163"/>
      <c r="B41" s="17">
        <v>4</v>
      </c>
      <c r="C41" s="4">
        <v>5</v>
      </c>
      <c r="D41" s="97">
        <f>'Experiment Result'!F48/1000</f>
        <v>3639.1039999999998</v>
      </c>
      <c r="E41" s="66"/>
      <c r="F41" s="7">
        <f>'Experiment Result'!G48/1000</f>
        <v>53.856999999999999</v>
      </c>
      <c r="G41" s="61"/>
      <c r="H41" s="97">
        <f>'Experiment Result'!J48/1000</f>
        <v>592.65599999999995</v>
      </c>
      <c r="I41" s="7">
        <f t="shared" si="0"/>
        <v>-83.714232954045826</v>
      </c>
      <c r="J41" s="114">
        <f>'Experiment Result'!K48/1000</f>
        <v>7.6879999999999997</v>
      </c>
      <c r="K41" s="83">
        <f t="shared" si="1"/>
        <v>-85.725161074697809</v>
      </c>
      <c r="L41" s="97">
        <f>'Experiment Result'!N48/1000</f>
        <v>3505.7739999999999</v>
      </c>
      <c r="M41" s="7">
        <f t="shared" si="2"/>
        <v>-3.6638139498074263</v>
      </c>
      <c r="N41" s="7">
        <f>'Experiment Result'!O48/1000</f>
        <v>50.997999999999998</v>
      </c>
      <c r="O41" s="83">
        <f t="shared" si="3"/>
        <v>-5.3085021445680276</v>
      </c>
      <c r="P41" s="97">
        <f>'Experiment Result'!R48/1000</f>
        <v>592.64099999999996</v>
      </c>
      <c r="Q41" s="7">
        <f t="shared" si="4"/>
        <v>-83.714645143419915</v>
      </c>
      <c r="R41" s="7">
        <f>'Experiment Result'!S48/1000</f>
        <v>6.702</v>
      </c>
      <c r="S41" s="57">
        <f t="shared" si="5"/>
        <v>-87.555935161631723</v>
      </c>
      <c r="T41" s="21"/>
      <c r="U41" s="22"/>
    </row>
    <row r="42" spans="1:21" x14ac:dyDescent="0.2">
      <c r="A42" s="163"/>
      <c r="B42" s="17">
        <v>5</v>
      </c>
      <c r="C42" s="4">
        <v>2</v>
      </c>
      <c r="D42" s="139">
        <f>'Experiment Result'!F49/1000</f>
        <v>2246.5349999999999</v>
      </c>
      <c r="E42" s="130"/>
      <c r="F42" s="131">
        <f>'Experiment Result'!G49/1000</f>
        <v>26.402000000000001</v>
      </c>
      <c r="G42" s="132"/>
      <c r="H42" s="139">
        <f>'Experiment Result'!J49/1000</f>
        <v>467.73899999999998</v>
      </c>
      <c r="I42" s="131">
        <f t="shared" si="0"/>
        <v>-79.179536486188724</v>
      </c>
      <c r="J42" s="135">
        <f>'Experiment Result'!K49/1000</f>
        <v>6.7919999999999998</v>
      </c>
      <c r="K42" s="133">
        <f t="shared" si="1"/>
        <v>-74.274676160896902</v>
      </c>
      <c r="L42" s="139">
        <f>'Experiment Result'!N49/1000</f>
        <v>2156.183</v>
      </c>
      <c r="M42" s="131">
        <f t="shared" si="2"/>
        <v>-4.0218380750800637</v>
      </c>
      <c r="N42" s="131">
        <f>'Experiment Result'!O49/1000</f>
        <v>24.87</v>
      </c>
      <c r="O42" s="133">
        <f t="shared" si="3"/>
        <v>-5.8025907128247844</v>
      </c>
      <c r="P42" s="139">
        <f>'Experiment Result'!R49/1000</f>
        <v>469.44299999999998</v>
      </c>
      <c r="Q42" s="131">
        <f t="shared" si="4"/>
        <v>-79.103686343635871</v>
      </c>
      <c r="R42" s="135">
        <f>'Experiment Result'!S49/1000</f>
        <v>5.4139999999999997</v>
      </c>
      <c r="S42" s="134">
        <f t="shared" si="5"/>
        <v>-79.493977728959933</v>
      </c>
      <c r="T42" s="100"/>
      <c r="U42" s="102"/>
    </row>
    <row r="43" spans="1:21" x14ac:dyDescent="0.2">
      <c r="A43" s="163"/>
      <c r="B43" s="17">
        <v>5</v>
      </c>
      <c r="C43" s="4">
        <v>3</v>
      </c>
      <c r="D43" s="97">
        <f>'Experiment Result'!F50/1000</f>
        <v>10344.181</v>
      </c>
      <c r="E43" s="66"/>
      <c r="F43" s="6">
        <f>'Experiment Result'!G50/1000</f>
        <v>287.38099999999997</v>
      </c>
      <c r="G43" s="61"/>
      <c r="H43" s="97">
        <f>'Experiment Result'!J50/1000</f>
        <v>1576.87</v>
      </c>
      <c r="I43" s="7">
        <f t="shared" si="0"/>
        <v>-84.75597053067807</v>
      </c>
      <c r="J43" s="7">
        <f>'Experiment Result'!K50/1000</f>
        <v>20.084</v>
      </c>
      <c r="K43" s="83">
        <f t="shared" si="1"/>
        <v>-93.011368183700384</v>
      </c>
      <c r="L43" s="97">
        <f>'Experiment Result'!N50/1000</f>
        <v>9875.4310000000005</v>
      </c>
      <c r="M43" s="7">
        <f t="shared" si="2"/>
        <v>-4.5315332359323612</v>
      </c>
      <c r="N43" s="6">
        <f>'Experiment Result'!O50/1000</f>
        <v>276.93799999999999</v>
      </c>
      <c r="O43" s="83">
        <f t="shared" si="3"/>
        <v>-3.6338519247966938</v>
      </c>
      <c r="P43" s="97">
        <f>'Experiment Result'!R50/1000</f>
        <v>1572.2560000000001</v>
      </c>
      <c r="Q43" s="7">
        <f t="shared" si="4"/>
        <v>-84.800575318625988</v>
      </c>
      <c r="R43" s="7">
        <f>'Experiment Result'!S50/1000</f>
        <v>18.100000000000001</v>
      </c>
      <c r="S43" s="57">
        <f t="shared" si="5"/>
        <v>-93.701740894491977</v>
      </c>
      <c r="T43" s="21"/>
      <c r="U43" s="22"/>
    </row>
    <row r="44" spans="1:21" ht="17" thickBot="1" x14ac:dyDescent="0.25">
      <c r="A44" s="164"/>
      <c r="B44" s="18">
        <v>5</v>
      </c>
      <c r="C44" s="12">
        <v>4</v>
      </c>
      <c r="D44" s="125">
        <f>'Experiment Result'!F51/1000</f>
        <v>35024.550999999999</v>
      </c>
      <c r="E44" s="68"/>
      <c r="F44" s="106">
        <f>'Experiment Result'!G51/1000</f>
        <v>2528.2820000000002</v>
      </c>
      <c r="G44" s="63"/>
      <c r="H44" s="125">
        <f>'Experiment Result'!J51/1000</f>
        <v>4100.7550000000001</v>
      </c>
      <c r="I44" s="76">
        <f t="shared" si="0"/>
        <v>-88.291769964445805</v>
      </c>
      <c r="J44" s="76">
        <f>'Experiment Result'!K51/1000</f>
        <v>69.766000000000005</v>
      </c>
      <c r="K44" s="85">
        <f t="shared" si="1"/>
        <v>-97.240576802745892</v>
      </c>
      <c r="L44" s="125">
        <f>'Experiment Result'!N51/1000</f>
        <v>33435.529000000002</v>
      </c>
      <c r="M44" s="76">
        <f t="shared" si="2"/>
        <v>-4.5368804299589671</v>
      </c>
      <c r="N44" s="106">
        <f>'Experiment Result'!O51/1000</f>
        <v>2554.7910000000002</v>
      </c>
      <c r="O44" s="85">
        <f t="shared" si="3"/>
        <v>1.0484985456527429</v>
      </c>
      <c r="P44" s="125">
        <f>'Experiment Result'!R51/1000</f>
        <v>4095.3130000000001</v>
      </c>
      <c r="Q44" s="76">
        <f t="shared" si="4"/>
        <v>-88.307307636863058</v>
      </c>
      <c r="R44" s="76">
        <f>'Experiment Result'!S51/1000</f>
        <v>67.573999999999998</v>
      </c>
      <c r="S44" s="89">
        <f t="shared" si="5"/>
        <v>-97.327275992155933</v>
      </c>
      <c r="T44" s="23"/>
      <c r="U44" s="24"/>
    </row>
  </sheetData>
  <mergeCells count="13">
    <mergeCell ref="T1:U1"/>
    <mergeCell ref="P1:S1"/>
    <mergeCell ref="A3:A9"/>
    <mergeCell ref="A39:A44"/>
    <mergeCell ref="A1:C1"/>
    <mergeCell ref="D1:G1"/>
    <mergeCell ref="H1:K1"/>
    <mergeCell ref="L1:O1"/>
    <mergeCell ref="A10:A15"/>
    <mergeCell ref="A16:A21"/>
    <mergeCell ref="A22:A27"/>
    <mergeCell ref="A28:A32"/>
    <mergeCell ref="A33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673-74B7-4244-BED2-AB4CC1A081A3}">
  <dimension ref="A1:M8"/>
  <sheetViews>
    <sheetView tabSelected="1" topLeftCell="G1" zoomScale="125" workbookViewId="0">
      <selection activeCell="B8" sqref="B8"/>
    </sheetView>
  </sheetViews>
  <sheetFormatPr baseColWidth="10" defaultRowHeight="16" x14ac:dyDescent="0.2"/>
  <cols>
    <col min="1" max="1" width="12.6640625" bestFit="1" customWidth="1"/>
    <col min="3" max="8" width="11" bestFit="1" customWidth="1"/>
    <col min="9" max="9" width="11.33203125" bestFit="1" customWidth="1"/>
    <col min="10" max="10" width="11" bestFit="1" customWidth="1"/>
    <col min="11" max="12" width="11.33203125" bestFit="1" customWidth="1"/>
    <col min="13" max="13" width="11" bestFit="1" customWidth="1"/>
  </cols>
  <sheetData>
    <row r="1" spans="1:13" ht="17" thickBot="1" x14ac:dyDescent="0.25">
      <c r="A1" s="158"/>
      <c r="B1" s="172" t="s">
        <v>3</v>
      </c>
      <c r="C1" s="172"/>
      <c r="D1" s="172"/>
      <c r="E1" s="172" t="s">
        <v>2</v>
      </c>
      <c r="F1" s="172"/>
      <c r="G1" s="172"/>
      <c r="H1" s="172" t="s">
        <v>4</v>
      </c>
      <c r="I1" s="172"/>
      <c r="J1" s="172"/>
      <c r="K1" s="172" t="s">
        <v>5</v>
      </c>
      <c r="L1" s="172"/>
      <c r="M1" s="172"/>
    </row>
    <row r="2" spans="1:13" ht="17" thickBot="1" x14ac:dyDescent="0.25">
      <c r="A2" s="159"/>
      <c r="B2" s="155" t="s">
        <v>21</v>
      </c>
      <c r="C2" s="156" t="s">
        <v>23</v>
      </c>
      <c r="D2" s="157" t="s">
        <v>22</v>
      </c>
      <c r="E2" s="155" t="s">
        <v>21</v>
      </c>
      <c r="F2" s="156" t="s">
        <v>23</v>
      </c>
      <c r="G2" s="157" t="s">
        <v>22</v>
      </c>
      <c r="H2" s="155" t="s">
        <v>21</v>
      </c>
      <c r="I2" s="156" t="s">
        <v>23</v>
      </c>
      <c r="J2" s="157" t="s">
        <v>22</v>
      </c>
      <c r="K2" s="147" t="s">
        <v>21</v>
      </c>
      <c r="L2" s="147" t="s">
        <v>23</v>
      </c>
      <c r="M2" s="147" t="s">
        <v>22</v>
      </c>
    </row>
    <row r="3" spans="1:13" x14ac:dyDescent="0.2">
      <c r="A3" s="173" t="s">
        <v>0</v>
      </c>
      <c r="B3" s="148"/>
      <c r="C3" s="149"/>
      <c r="D3" s="150"/>
      <c r="E3" s="148"/>
      <c r="F3" s="149"/>
      <c r="G3" s="150"/>
      <c r="H3" s="148"/>
      <c r="I3" s="149"/>
      <c r="J3" s="150"/>
      <c r="K3" s="148"/>
      <c r="L3" s="149"/>
      <c r="M3" s="150"/>
    </row>
    <row r="4" spans="1:13" x14ac:dyDescent="0.2">
      <c r="A4" s="173" t="s">
        <v>1</v>
      </c>
      <c r="B4" s="151">
        <f>AVERAGE('Rudction  (Space)'!I3:I44)</f>
        <v>-43.156162620390617</v>
      </c>
      <c r="C4" s="96">
        <f>_xlfn.STDEV.P('Rudction  (Space)'!$I$3:$I$44)</f>
        <v>42.378988796490596</v>
      </c>
      <c r="D4" s="83">
        <f>MIN('Rudction  (Space)'!I3:I44)</f>
        <v>-99.527712221498845</v>
      </c>
      <c r="E4" s="36">
        <f>AVERAGE('Rudction  (Space)'!K3:K44)</f>
        <v>-51.689082107222788</v>
      </c>
      <c r="F4" s="96">
        <f>_xlfn.STDEV.P('Rudction  (Space)'!$I$3:$I$44)</f>
        <v>42.378988796490596</v>
      </c>
      <c r="G4" s="83">
        <f>MIN('Rudction  (Space)'!K3:K44)</f>
        <v>-99.880111842553234</v>
      </c>
      <c r="H4" s="36">
        <f>AVERAGE('Rudction (Cost)'!I3:I44)</f>
        <v>11.897186071510735</v>
      </c>
      <c r="I4" s="7">
        <f>_xlfn.STDEV.S('Rudction (Cost)'!$I$3:$I$44)</f>
        <v>146.73390783771154</v>
      </c>
      <c r="J4" s="83">
        <f>MIN('Rudction (Cost)'!I3:I44)</f>
        <v>-94.791968140632164</v>
      </c>
      <c r="K4" s="36">
        <f>AVERAGE('Rudction (Cost)'!K3:K44)</f>
        <v>510.03325205805788</v>
      </c>
      <c r="L4" s="7">
        <f>_xlfn.STDEV.P('Rudction (Cost)'!$K$3:$K$44)</f>
        <v>964.61360619579136</v>
      </c>
      <c r="M4" s="83">
        <f>MIN('Rudction (Cost)'!K3:K44)</f>
        <v>-97.240576802745892</v>
      </c>
    </row>
    <row r="5" spans="1:13" x14ac:dyDescent="0.2">
      <c r="A5" s="173" t="s">
        <v>15</v>
      </c>
      <c r="B5" s="36">
        <f>AVERAGE('Rudction (Cost)'!M3:M44)</f>
        <v>-23.391724826629513</v>
      </c>
      <c r="C5" s="7">
        <f>_xlfn.STDEV.P('Rudction  (Space)'!$M$3:$M$44)</f>
        <v>40.035099382820832</v>
      </c>
      <c r="D5" s="83">
        <f>MIN('Rudction  (Space)'!I3:I45)</f>
        <v>-99.527712221498845</v>
      </c>
      <c r="E5" s="36">
        <f>AVERAGE('Rudction  (Space)'!O3:O44)</f>
        <v>-36.44413388985712</v>
      </c>
      <c r="F5" s="7">
        <f>_xlfn.STDEV.P('Rudction  (Space)'!$O$3:$O$44)</f>
        <v>41.273891196000591</v>
      </c>
      <c r="G5" s="83">
        <f>MIN('Rudction  (Space)'!K3:K44)</f>
        <v>-99.880111842553234</v>
      </c>
      <c r="H5" s="36">
        <f>AVERAGE('Rudction (Cost)'!M3:M44)</f>
        <v>-23.391724826629513</v>
      </c>
      <c r="I5" s="7">
        <f>_xlfn.STDEV.P('Rudction (Cost)'!$M$3:$M$44)</f>
        <v>33.648869206370129</v>
      </c>
      <c r="J5" s="83">
        <f>MIN('Rudction (Cost)'!M3:M44)</f>
        <v>-99.317819730121585</v>
      </c>
      <c r="K5" s="36">
        <f>AVERAGE('Rudction (Cost)'!O3:O44)</f>
        <v>-30.081816137187531</v>
      </c>
      <c r="L5" s="7">
        <f>_xlfn.STDEV.P('Rudction (Cost)'!$O$3:$O$44)</f>
        <v>34.177911200130211</v>
      </c>
      <c r="M5" s="83">
        <f>MIN('Rudction (Cost)'!O3:O44)</f>
        <v>-99.848987737262078</v>
      </c>
    </row>
    <row r="6" spans="1:13" ht="17" thickBot="1" x14ac:dyDescent="0.25">
      <c r="A6" s="174" t="s">
        <v>16</v>
      </c>
      <c r="B6" s="152">
        <f>AVERAGE('Rudction  (Space)'!Q3:Q44)</f>
        <v>-51.800498404382033</v>
      </c>
      <c r="C6" s="153">
        <f>_xlfn.STDEV.P('Rudction  (Space)'!$Q$3:$Q$44)</f>
        <v>38.42791325255385</v>
      </c>
      <c r="D6" s="154">
        <f>MIN('Rudction  (Space)'!I4:I46)</f>
        <v>-99.527712221498845</v>
      </c>
      <c r="E6" s="152">
        <f>AVERAGE('Rudction  (Space)'!S3:S44)</f>
        <v>-58.321385889973747</v>
      </c>
      <c r="F6" s="153">
        <f>_xlfn.STDEV.P('Rudction  (Space)'!$S$3:$S$44)</f>
        <v>38.197042572782202</v>
      </c>
      <c r="G6" s="154">
        <f>MIN('Rudction  (Space)'!S3:S44)</f>
        <v>-99.953252434254324</v>
      </c>
      <c r="H6" s="152">
        <f>AVERAGE('Rudction (Cost)'!Q3:Q44)</f>
        <v>-45.115380717457811</v>
      </c>
      <c r="I6" s="153">
        <f>_xlfn.STDEV.P('Rudction (Cost)'!$Q$3:$Q$44)</f>
        <v>38.164911626815709</v>
      </c>
      <c r="J6" s="154">
        <f>MIN('Rudction (Cost)'!Q3:Q44)</f>
        <v>-99.321320142003373</v>
      </c>
      <c r="K6" s="152">
        <f>AVERAGE('Rudction (Cost)'!S3:S44)</f>
        <v>-43.61672971961908</v>
      </c>
      <c r="L6" s="153">
        <f>_xlfn.STDEV.P('Rudction (Cost)'!$S$3:$S$44)</f>
        <v>36.245192908011305</v>
      </c>
      <c r="M6" s="154">
        <f>MIN('Rudction (Cost)'!S3:S44)</f>
        <v>-99.84110133594406</v>
      </c>
    </row>
    <row r="7" spans="1:13" x14ac:dyDescent="0.2">
      <c r="A7" s="175" t="s">
        <v>24</v>
      </c>
      <c r="B7" s="176">
        <f>-(B4-B6)</f>
        <v>-8.6443357839914157</v>
      </c>
      <c r="C7" s="176">
        <f>-(C4-C6)</f>
        <v>-3.9510755439367458</v>
      </c>
      <c r="D7" s="176">
        <f t="shared" ref="C7:M7" si="0">-(D4-D6)</f>
        <v>0</v>
      </c>
      <c r="E7" s="177">
        <f t="shared" si="0"/>
        <v>-6.6323037827509594</v>
      </c>
      <c r="F7" s="176">
        <f t="shared" si="0"/>
        <v>-4.181946223708394</v>
      </c>
      <c r="G7" s="178">
        <f t="shared" si="0"/>
        <v>-7.3140591701090329E-2</v>
      </c>
      <c r="H7" s="177">
        <f t="shared" si="0"/>
        <v>-57.012566788968542</v>
      </c>
      <c r="I7" s="176">
        <f t="shared" si="0"/>
        <v>-108.56899621089583</v>
      </c>
      <c r="J7" s="178">
        <f t="shared" si="0"/>
        <v>-4.5293520013712083</v>
      </c>
      <c r="K7" s="176">
        <f t="shared" si="0"/>
        <v>-553.649981777677</v>
      </c>
      <c r="L7" s="176">
        <f t="shared" si="0"/>
        <v>-928.36841328778007</v>
      </c>
      <c r="M7" s="178">
        <f t="shared" si="0"/>
        <v>-2.6005245331981683</v>
      </c>
    </row>
    <row r="8" spans="1:13" ht="17" thickBot="1" x14ac:dyDescent="0.25">
      <c r="A8" s="174" t="s">
        <v>25</v>
      </c>
      <c r="B8" s="153">
        <f>-(B5-B6)</f>
        <v>-28.40877357775252</v>
      </c>
      <c r="C8" s="153">
        <f t="shared" ref="C8:M8" si="1">-(C5-C6)</f>
        <v>-1.6071861302669816</v>
      </c>
      <c r="D8" s="153">
        <f t="shared" si="1"/>
        <v>0</v>
      </c>
      <c r="E8" s="152">
        <f t="shared" si="1"/>
        <v>-21.877252000116627</v>
      </c>
      <c r="F8" s="153">
        <f t="shared" si="1"/>
        <v>-3.0768486232183889</v>
      </c>
      <c r="G8" s="154">
        <f t="shared" si="1"/>
        <v>-7.3140591701090329E-2</v>
      </c>
      <c r="H8" s="152">
        <f t="shared" si="1"/>
        <v>-21.723655890828297</v>
      </c>
      <c r="I8" s="153">
        <f t="shared" si="1"/>
        <v>4.5160424204455794</v>
      </c>
      <c r="J8" s="154">
        <f t="shared" si="1"/>
        <v>-3.5004118817880681E-3</v>
      </c>
      <c r="K8" s="153">
        <f t="shared" si="1"/>
        <v>-13.53491358243155</v>
      </c>
      <c r="L8" s="153">
        <f t="shared" si="1"/>
        <v>2.0672817078810937</v>
      </c>
      <c r="M8" s="154">
        <f t="shared" si="1"/>
        <v>7.8864013180179882E-3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Result</vt:lpstr>
      <vt:lpstr>Rudction  (Space)</vt:lpstr>
      <vt:lpstr>Rudction (Cost)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S152655503</dc:creator>
  <cp:lastModifiedBy>YAMAUCHI Takuto</cp:lastModifiedBy>
  <dcterms:created xsi:type="dcterms:W3CDTF">2023-10-13T06:09:12Z</dcterms:created>
  <dcterms:modified xsi:type="dcterms:W3CDTF">2025-01-05T11:12:19Z</dcterms:modified>
</cp:coreProperties>
</file>